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Totzke\Downloads\"/>
    </mc:Choice>
  </mc:AlternateContent>
  <xr:revisionPtr revIDLastSave="0" documentId="8_{9190CAF6-00A4-4A3F-87EC-551B8A632F84}" xr6:coauthVersionLast="47" xr6:coauthVersionMax="47" xr10:uidLastSave="{00000000-0000-0000-0000-000000000000}"/>
  <bookViews>
    <workbookView xWindow="28680" yWindow="-120" windowWidth="29040" windowHeight="15720" firstSheet="2" activeTab="2" xr2:uid="{00000000-000D-0000-FFFF-FFFF00000000}"/>
  </bookViews>
  <sheets>
    <sheet name="EHI Totals" sheetId="8" state="hidden" r:id="rId1"/>
    <sheet name="Hertz Totals" sheetId="7" state="hidden" r:id="rId2"/>
    <sheet name="Att 4.1 Passenger Vehicle Cost " sheetId="9" r:id="rId3"/>
    <sheet name="Att 4.2 Box Truck Cost" sheetId="10" r:id="rId4"/>
  </sheets>
  <definedNames>
    <definedName name="_xlnm.Print_Area" localSheetId="2">'Att 4.1 Passenger Vehicle Cost '!$A$2:$I$37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9" l="1"/>
  <c r="N23" i="10" l="1"/>
  <c r="N22" i="10"/>
  <c r="H11" i="9"/>
  <c r="N8" i="10"/>
  <c r="N27" i="10" s="1"/>
  <c r="H9" i="9"/>
  <c r="F7" i="9"/>
  <c r="D7" i="9"/>
  <c r="B7" i="9"/>
  <c r="N18" i="10"/>
  <c r="N17" i="10"/>
  <c r="N16" i="10"/>
  <c r="N15" i="10"/>
  <c r="N14" i="10"/>
  <c r="N19" i="10"/>
  <c r="N20" i="10"/>
  <c r="N11" i="10"/>
  <c r="N10" i="10"/>
  <c r="N9" i="10"/>
  <c r="N6" i="10"/>
  <c r="N26" i="10"/>
  <c r="N25" i="10"/>
  <c r="N12" i="10"/>
  <c r="N7" i="10"/>
  <c r="H29" i="9"/>
  <c r="H18" i="7"/>
  <c r="F28" i="9"/>
  <c r="F27" i="9"/>
  <c r="F26" i="9"/>
  <c r="F25" i="9"/>
  <c r="F24" i="9"/>
  <c r="F23" i="9"/>
  <c r="F22" i="9"/>
  <c r="D28" i="9"/>
  <c r="D27" i="9"/>
  <c r="D26" i="9"/>
  <c r="D25" i="9"/>
  <c r="D24" i="9"/>
  <c r="D23" i="9"/>
  <c r="D22" i="9"/>
  <c r="B28" i="9"/>
  <c r="B27" i="9"/>
  <c r="B26" i="9"/>
  <c r="B25" i="9"/>
  <c r="B24" i="9"/>
  <c r="B23" i="9"/>
  <c r="B22" i="9"/>
  <c r="F20" i="9"/>
  <c r="D20" i="9"/>
  <c r="B20" i="9"/>
  <c r="F19" i="9"/>
  <c r="D19" i="9"/>
  <c r="B19" i="9"/>
  <c r="B17" i="9"/>
  <c r="D17" i="9"/>
  <c r="F17" i="9"/>
  <c r="F16" i="9"/>
  <c r="D16" i="9"/>
  <c r="B16" i="9"/>
  <c r="F14" i="9"/>
  <c r="F13" i="9"/>
  <c r="D14" i="9"/>
  <c r="D13" i="9"/>
  <c r="B14" i="9"/>
  <c r="B13" i="9"/>
  <c r="B10" i="9"/>
  <c r="B8" i="9"/>
  <c r="D10" i="9"/>
  <c r="D8" i="9"/>
  <c r="F10" i="9"/>
  <c r="F8" i="9"/>
  <c r="F6" i="9"/>
  <c r="D6" i="9"/>
  <c r="B6" i="9"/>
  <c r="I24" i="8"/>
  <c r="H24" i="8"/>
  <c r="H13" i="8"/>
  <c r="H7" i="9" l="1"/>
  <c r="H30" i="9"/>
  <c r="H28" i="9"/>
  <c r="H13" i="9"/>
  <c r="H17" i="7"/>
  <c r="H14" i="9" l="1"/>
  <c r="H20" i="9"/>
  <c r="H19" i="9"/>
  <c r="H24" i="9"/>
  <c r="H25" i="9"/>
  <c r="H10" i="9"/>
  <c r="H17" i="9"/>
  <c r="H23" i="9"/>
  <c r="H27" i="9"/>
  <c r="H8" i="9"/>
  <c r="H16" i="9"/>
  <c r="H22" i="9"/>
  <c r="H26" i="9"/>
  <c r="G16" i="8"/>
  <c r="H11" i="8" l="1"/>
  <c r="G11" i="8" s="1"/>
  <c r="H22" i="8"/>
  <c r="G22" i="8" s="1"/>
  <c r="H17" i="8"/>
  <c r="G10" i="8"/>
  <c r="H5" i="8"/>
  <c r="G5" i="8" s="1"/>
  <c r="H18" i="8"/>
  <c r="H21" i="8"/>
  <c r="G21" i="8" s="1"/>
  <c r="G4" i="8"/>
  <c r="H14" i="8"/>
  <c r="H20" i="8"/>
  <c r="H7" i="8"/>
  <c r="H8" i="8"/>
  <c r="H3" i="8"/>
  <c r="G3" i="8" s="1"/>
  <c r="H23" i="7"/>
  <c r="H22" i="7"/>
  <c r="H20" i="7"/>
  <c r="H16" i="7"/>
  <c r="H14" i="7"/>
  <c r="H13" i="7"/>
  <c r="H11" i="7"/>
  <c r="H10" i="7"/>
  <c r="H8" i="7"/>
  <c r="H7" i="7"/>
  <c r="H5" i="7"/>
  <c r="H4" i="7"/>
  <c r="H3" i="7"/>
  <c r="H24" i="7" l="1"/>
  <c r="G8" i="8"/>
  <c r="G4" i="7"/>
  <c r="G10" i="7"/>
  <c r="G16" i="7"/>
  <c r="G14" i="7"/>
  <c r="G5" i="7"/>
  <c r="G8" i="7"/>
  <c r="E20" i="7"/>
  <c r="G20" i="7"/>
  <c r="G11" i="7"/>
  <c r="G7" i="7"/>
  <c r="G13" i="7"/>
  <c r="I23" i="7" l="1"/>
  <c r="I17" i="7"/>
  <c r="I18" i="7"/>
  <c r="I13" i="7"/>
  <c r="I7" i="7"/>
  <c r="I14" i="7"/>
  <c r="I21" i="7"/>
  <c r="I8" i="7"/>
  <c r="I11" i="7"/>
  <c r="I20" i="7"/>
  <c r="I22" i="7"/>
  <c r="I23" i="8"/>
  <c r="I16" i="7"/>
  <c r="I1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Pegues, Matthew L (DOA)</author>
  </authors>
  <commentList>
    <comment ref="B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Pegues, Matthew L (DOA):</t>
        </r>
        <r>
          <rPr>
            <sz val="9"/>
            <color indexed="81"/>
            <rFont val="Tahoma"/>
            <family val="2"/>
          </rPr>
          <t xml:space="preserve">
1 to 4 rental days</t>
        </r>
      </text>
    </comment>
    <comment ref="D1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Pegues, Matthew L (DOA):</t>
        </r>
        <r>
          <rPr>
            <sz val="9"/>
            <color indexed="81"/>
            <rFont val="Tahoma"/>
            <family val="2"/>
          </rPr>
          <t xml:space="preserve">
5 to 27 rental days</t>
        </r>
      </text>
    </comment>
    <comment ref="F1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Pegues, Matthew L (DOA):</t>
        </r>
        <r>
          <rPr>
            <sz val="9"/>
            <color indexed="81"/>
            <rFont val="Tahoma"/>
            <family val="2"/>
          </rPr>
          <t xml:space="preserve">
28 plus rental days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Pegues, Matthew L (DOA)</author>
  </authors>
  <commentList>
    <comment ref="B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Pegues, Matthew L (DOA):</t>
        </r>
        <r>
          <rPr>
            <sz val="9"/>
            <color indexed="81"/>
            <rFont val="Tahoma"/>
            <family val="2"/>
          </rPr>
          <t xml:space="preserve">
1 to 4 rental days</t>
        </r>
      </text>
    </comment>
    <comment ref="D1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Pegues, Matthew L (DOA):</t>
        </r>
        <r>
          <rPr>
            <sz val="9"/>
            <color indexed="81"/>
            <rFont val="Tahoma"/>
            <family val="2"/>
          </rPr>
          <t xml:space="preserve">
5 to 27 rental days</t>
        </r>
      </text>
    </comment>
    <comment ref="F1" authorId="0" shapeId="0" xr:uid="{00000000-0006-0000-0500-000003000000}">
      <text>
        <r>
          <rPr>
            <b/>
            <sz val="9"/>
            <color indexed="81"/>
            <rFont val="Tahoma"/>
            <family val="2"/>
          </rPr>
          <t>Pegues, Matthew L (DOA):</t>
        </r>
        <r>
          <rPr>
            <sz val="9"/>
            <color indexed="81"/>
            <rFont val="Tahoma"/>
            <family val="2"/>
          </rPr>
          <t xml:space="preserve">
28 plus rental days</t>
        </r>
      </text>
    </comment>
  </commentList>
</comments>
</file>

<file path=xl/sharedStrings.xml><?xml version="1.0" encoding="utf-8"?>
<sst xmlns="http://schemas.openxmlformats.org/spreadsheetml/2006/main" count="159" uniqueCount="90">
  <si>
    <t>Economy/Compact</t>
  </si>
  <si>
    <t>Full Size</t>
  </si>
  <si>
    <t>Intermediate/Standard</t>
  </si>
  <si>
    <t>Premium</t>
  </si>
  <si>
    <t>Mini Van</t>
  </si>
  <si>
    <t>12 Passenger Van</t>
  </si>
  <si>
    <t>Mid/Standard SUV</t>
  </si>
  <si>
    <t>Full Size/Premium SUV</t>
  </si>
  <si>
    <t>Small Pick Up Truck</t>
  </si>
  <si>
    <t>Large Pick Up Truck</t>
  </si>
  <si>
    <t>Compact Hybrid</t>
  </si>
  <si>
    <t>Intermediate Hybrid</t>
  </si>
  <si>
    <t>Full Size Hybrid</t>
  </si>
  <si>
    <t>15 Passenger Van</t>
  </si>
  <si>
    <t>Sedans</t>
  </si>
  <si>
    <t>Passenger Vans</t>
  </si>
  <si>
    <t>SUV's</t>
  </si>
  <si>
    <t>Pick-Ups</t>
  </si>
  <si>
    <t>Specialty</t>
  </si>
  <si>
    <t>Convertible</t>
  </si>
  <si>
    <t>Non-Mandatory</t>
  </si>
  <si>
    <t>Total # of Days</t>
  </si>
  <si>
    <t># days at monthly</t>
  </si>
  <si>
    <t xml:space="preserve"># days at weekly </t>
  </si>
  <si>
    <t># days at daily</t>
  </si>
  <si>
    <t>Jeep/Crossover</t>
  </si>
  <si>
    <t>12/15 Passenger Van</t>
  </si>
  <si>
    <t>% of Category</t>
  </si>
  <si>
    <t>% of Total Volume</t>
  </si>
  <si>
    <t>Category Total</t>
  </si>
  <si>
    <t>Evaluated Total</t>
  </si>
  <si>
    <t>Mandatory Vehicles</t>
  </si>
  <si>
    <t>The sum of the Category Totals for all Mandatory Vehicles only will be evaluated.</t>
  </si>
  <si>
    <t>Proposer Name</t>
  </si>
  <si>
    <t>Mandatory Trucks</t>
  </si>
  <si>
    <t xml:space="preserve">Box Trucks (no lift gate) </t>
  </si>
  <si>
    <t>Late Return Fee</t>
  </si>
  <si>
    <t xml:space="preserve">One Way Rental Drop Fee over 500 Miles </t>
  </si>
  <si>
    <t>Stake Bed</t>
  </si>
  <si>
    <t>Box Trucks with Lift Gates</t>
  </si>
  <si>
    <t xml:space="preserve">Per mile Fee </t>
  </si>
  <si>
    <t>Electric Vehicles</t>
  </si>
  <si>
    <t>Additional Insurance(s) a Traveler can purchase</t>
  </si>
  <si>
    <t>Additional Information or Services offered</t>
  </si>
  <si>
    <t>All cells in light blue must be must be filled in or the proposal to be considered responsive.</t>
  </si>
  <si>
    <t>All cells in light blue must be must be filled in or the proposal to be considered responsive. If there is no additional charge leave it as $0.00.</t>
  </si>
  <si>
    <t>Pick Up Trucks</t>
  </si>
  <si>
    <t xml:space="preserve">One Way Rental </t>
  </si>
  <si>
    <t>DAILY RENTALS</t>
  </si>
  <si>
    <t>MONTLY RENTALS</t>
  </si>
  <si>
    <t>MONTHLY RENTALS</t>
  </si>
  <si>
    <t>WEEKLY RENTALS</t>
  </si>
  <si>
    <t>days of daily rentals</t>
  </si>
  <si>
    <t>days of weekly rentals</t>
  </si>
  <si>
    <t>miles</t>
  </si>
  <si>
    <t>Additional per mile charge</t>
  </si>
  <si>
    <t>days of montly rentals</t>
  </si>
  <si>
    <t>All cells filled in peach are for pricing non-mandatory vehicles.
If pricing is not proposed, the Proposer can not rent these vehicle types if awarded a contract.</t>
  </si>
  <si>
    <t>All cells filled in peach are for pricing non-mandatory vehicles. If pricing is not proposed, the Proposer can not rent these vehicle types if awarded a contract.</t>
  </si>
  <si>
    <t>Days of daily rentals</t>
  </si>
  <si>
    <t>Days of weekly rentals</t>
  </si>
  <si>
    <t>Days of monthly rentals</t>
  </si>
  <si>
    <t xml:space="preserve">*Number of Daily rentals are for calculation purposes only. They are not a guarantee of future business. </t>
  </si>
  <si>
    <t>Roadside Assistance (please include what services are covered)</t>
  </si>
  <si>
    <t xml:space="preserve">Other (please specify and add lines if needed. Add other trucks if not asked for above.) </t>
  </si>
  <si>
    <t xml:space="preserve">Standard Cargo Van </t>
  </si>
  <si>
    <t>Additional Vehicles Types not listed above</t>
  </si>
  <si>
    <t>Toll Pass Devices</t>
  </si>
  <si>
    <t>Additional Services or Truck/Van Types ( Not scored)</t>
  </si>
  <si>
    <t>Compact</t>
  </si>
  <si>
    <t>Economy</t>
  </si>
  <si>
    <t>Standard</t>
  </si>
  <si>
    <t xml:space="preserve">Intermediate </t>
  </si>
  <si>
    <t xml:space="preserve">10 feet long, minimum 3,000 lb. payload </t>
  </si>
  <si>
    <t xml:space="preserve">12 feet long, minimum 3,000 lb. payload </t>
  </si>
  <si>
    <t>15 feet long, minimum 3,500 payload</t>
  </si>
  <si>
    <t xml:space="preserve">16 feet long, minimum 3,500 payload </t>
  </si>
  <si>
    <t xml:space="preserve">20 feet long, minimum 9,000 Ib payload </t>
  </si>
  <si>
    <t xml:space="preserve">22 feet long, minimum 9,000 Ib payload </t>
  </si>
  <si>
    <t xml:space="preserve">26 feet long, minimum 9,000 Ib payload </t>
  </si>
  <si>
    <t>26 feet long, minimum 9,000 Ib payload</t>
  </si>
  <si>
    <t>Heavy Duty Pick up (3/4 ton)</t>
  </si>
  <si>
    <t>Heavy Duty Pick up (1 ton)</t>
  </si>
  <si>
    <r>
      <t xml:space="preserve">Offered </t>
    </r>
    <r>
      <rPr>
        <sz val="12"/>
        <color rgb="FFFF0000"/>
        <rFont val="Bookman Old Style"/>
        <family val="1"/>
      </rPr>
      <t>Daily</t>
    </r>
    <r>
      <rPr>
        <sz val="12"/>
        <color theme="1"/>
        <rFont val="Bookman Old Style"/>
        <family val="1"/>
      </rPr>
      <t xml:space="preserve"> Rate for re</t>
    </r>
    <r>
      <rPr>
        <sz val="12"/>
        <rFont val="Bookman Old Style"/>
        <family val="1"/>
      </rPr>
      <t>ntals from</t>
    </r>
    <r>
      <rPr>
        <sz val="12"/>
        <color theme="4"/>
        <rFont val="Bookman Old Style"/>
        <family val="1"/>
      </rPr>
      <t xml:space="preserve"> 1-5 days</t>
    </r>
    <r>
      <rPr>
        <sz val="12"/>
        <rFont val="Bookman Old Style"/>
        <family val="1"/>
      </rPr>
      <t xml:space="preserve"> </t>
    </r>
    <r>
      <rPr>
        <sz val="12"/>
        <color rgb="FFFF0000"/>
        <rFont val="Bookman Old Style"/>
        <family val="1"/>
      </rPr>
      <t xml:space="preserve"> per 24 hour period. </t>
    </r>
  </si>
  <si>
    <t>*Number of daily rentals and miles are for calculation purposes only. They are not a guarantee of future business.</t>
  </si>
  <si>
    <r>
      <t xml:space="preserve">Offered </t>
    </r>
    <r>
      <rPr>
        <sz val="12"/>
        <rFont val="Bookman Old Style"/>
        <family val="1"/>
      </rPr>
      <t>Daily</t>
    </r>
    <r>
      <rPr>
        <sz val="12"/>
        <color theme="1"/>
        <rFont val="Bookman Old Style"/>
        <family val="1"/>
      </rPr>
      <t xml:space="preserve"> Rate for re</t>
    </r>
    <r>
      <rPr>
        <sz val="12"/>
        <rFont val="Bookman Old Style"/>
        <family val="1"/>
      </rPr>
      <t>ntals from</t>
    </r>
    <r>
      <rPr>
        <sz val="12"/>
        <color theme="4"/>
        <rFont val="Bookman Old Style"/>
        <family val="1"/>
      </rPr>
      <t xml:space="preserve"> </t>
    </r>
    <r>
      <rPr>
        <sz val="12"/>
        <rFont val="Bookman Old Style"/>
        <family val="1"/>
      </rPr>
      <t xml:space="preserve">1-5 days  per 24 hour period. </t>
    </r>
  </si>
  <si>
    <t xml:space="preserve">Attachment 4.1 Passenger Vehicle Cost- AMEND 3 </t>
  </si>
  <si>
    <t>Attachment 4.2 Box truck Rental  - Amend 3</t>
  </si>
  <si>
    <r>
      <t xml:space="preserve">Offered </t>
    </r>
    <r>
      <rPr>
        <u val="singleAccounting"/>
        <sz val="12"/>
        <color theme="1"/>
        <rFont val="Bookman Old Style"/>
        <family val="1"/>
      </rPr>
      <t>Weekly</t>
    </r>
    <r>
      <rPr>
        <b/>
        <u val="singleAccounting"/>
        <sz val="12"/>
        <color theme="1"/>
        <rFont val="Bookman Old Style"/>
        <family val="1"/>
      </rPr>
      <t xml:space="preserve"> </t>
    </r>
    <r>
      <rPr>
        <sz val="12"/>
        <color theme="1"/>
        <rFont val="Bookman Old Style"/>
        <family val="1"/>
      </rPr>
      <t xml:space="preserve"> rate  for 7 days (cannot be more than 6 x the daily rate for r</t>
    </r>
    <r>
      <rPr>
        <sz val="12"/>
        <rFont val="Bookman Old Style"/>
        <family val="1"/>
      </rPr>
      <t>entals up to 7 days)</t>
    </r>
    <r>
      <rPr>
        <sz val="12"/>
        <color theme="1"/>
        <rFont val="Bookman Old Style"/>
        <family val="1"/>
      </rPr>
      <t xml:space="preserve"> </t>
    </r>
  </si>
  <si>
    <t>Offered Monthly rate (cannot be more than 24 x the daily Rate)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</si>
</sst>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1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6"/>
      <color theme="1"/>
      <name val="Bookman Old Style"/>
      <family val="1"/>
    </font>
    <font>
      <sz val="16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b/>
      <sz val="14"/>
      <color theme="1"/>
      <name val="Calibri"/>
      <family val="2"/>
      <scheme val="minor"/>
    </font>
    <font>
      <sz val="11"/>
      <name val="Bookman Old Style"/>
      <family val="1"/>
    </font>
    <font>
      <sz val="11"/>
      <color rgb="FFFF0000"/>
      <name val="Calibri"/>
      <family val="2"/>
      <scheme val="minor"/>
    </font>
    <font>
      <sz val="12"/>
      <name val="Bookman Old Style"/>
      <family val="1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Bookman Old Style"/>
      <family val="1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Bookman Old Style"/>
      <family val="1"/>
    </font>
    <font>
      <b/>
      <u/>
      <sz val="12"/>
      <color theme="1"/>
      <name val="Bookman Old Style"/>
      <family val="1"/>
    </font>
    <font>
      <b/>
      <sz val="12"/>
      <color theme="1"/>
      <name val="Calibri"/>
      <family val="2"/>
      <scheme val="minor"/>
    </font>
    <font>
      <sz val="12"/>
      <color rgb="FFFF0000"/>
      <name val="Bookman Old Style"/>
      <family val="1"/>
    </font>
    <font>
      <sz val="12"/>
      <color theme="4"/>
      <name val="Bookman Old Style"/>
      <family val="1"/>
    </font>
    <font>
      <b/>
      <u val="singleAccounting"/>
      <sz val="12"/>
      <color theme="1"/>
      <name val="Bookman Old Style"/>
      <family val="1"/>
    </font>
    <font>
      <u val="singleAccounting"/>
      <sz val="12"/>
      <color theme="1"/>
      <name val="Bookman Old Style"/>
      <family val="1"/>
    </font>
  </fonts>
  <fills count="1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3" fontId="0" fillId="0" borderId="0" xfId="0" applyNumberFormat="1"/>
    <xf numFmtId="10" fontId="0" fillId="0" borderId="0" xfId="2" applyNumberFormat="1" applyFont="1"/>
    <xf numFmtId="0" fontId="4" fillId="0" borderId="0" xfId="0" applyFont="1"/>
    <xf numFmtId="3" fontId="4" fillId="0" borderId="1" xfId="0" applyNumberFormat="1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3" fontId="6" fillId="0" borderId="1" xfId="0" applyNumberFormat="1" applyFont="1" applyBorder="1" applyAlignment="1">
      <alignment horizontal="center"/>
    </xf>
    <xf numFmtId="9" fontId="6" fillId="0" borderId="1" xfId="2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3" fontId="6" fillId="0" borderId="0" xfId="0" applyNumberFormat="1" applyFont="1"/>
    <xf numFmtId="9" fontId="6" fillId="0" borderId="5" xfId="2" applyFont="1" applyFill="1" applyBorder="1"/>
    <xf numFmtId="0" fontId="5" fillId="0" borderId="9" xfId="0" applyFont="1" applyBorder="1"/>
    <xf numFmtId="0" fontId="8" fillId="4" borderId="14" xfId="0" applyFont="1" applyFill="1" applyBorder="1"/>
    <xf numFmtId="0" fontId="7" fillId="5" borderId="9" xfId="0" applyFont="1" applyFill="1" applyBorder="1" applyAlignment="1">
      <alignment horizontal="center"/>
    </xf>
    <xf numFmtId="44" fontId="12" fillId="7" borderId="1" xfId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5" borderId="9" xfId="0" applyFont="1" applyFill="1" applyBorder="1" applyAlignment="1">
      <alignment horizontal="center" vertical="center"/>
    </xf>
    <xf numFmtId="0" fontId="0" fillId="0" borderId="1" xfId="0" applyBorder="1"/>
    <xf numFmtId="0" fontId="13" fillId="0" borderId="0" xfId="0" applyFont="1"/>
    <xf numFmtId="0" fontId="13" fillId="0" borderId="1" xfId="0" applyFont="1" applyBorder="1"/>
    <xf numFmtId="0" fontId="5" fillId="0" borderId="1" xfId="0" applyFont="1" applyBorder="1" applyAlignment="1">
      <alignment wrapText="1"/>
    </xf>
    <xf numFmtId="0" fontId="16" fillId="0" borderId="1" xfId="0" applyFont="1" applyBorder="1"/>
    <xf numFmtId="0" fontId="16" fillId="0" borderId="0" xfId="0" applyFont="1"/>
    <xf numFmtId="3" fontId="6" fillId="0" borderId="5" xfId="0" applyNumberFormat="1" applyFont="1" applyBorder="1" applyAlignment="1">
      <alignment horizontal="center"/>
    </xf>
    <xf numFmtId="0" fontId="5" fillId="0" borderId="17" xfId="0" applyFont="1" applyBorder="1" applyAlignment="1">
      <alignment vertical="top"/>
    </xf>
    <xf numFmtId="0" fontId="4" fillId="0" borderId="18" xfId="0" applyFont="1" applyBorder="1" applyAlignment="1">
      <alignment vertical="top"/>
    </xf>
    <xf numFmtId="0" fontId="4" fillId="0" borderId="19" xfId="0" applyFont="1" applyBorder="1" applyAlignment="1">
      <alignment vertical="top"/>
    </xf>
    <xf numFmtId="44" fontId="6" fillId="8" borderId="1" xfId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44" fontId="4" fillId="0" borderId="7" xfId="1" applyFont="1" applyBorder="1" applyAlignment="1" applyProtection="1">
      <alignment horizontal="center" vertical="center" wrapText="1"/>
    </xf>
    <xf numFmtId="44" fontId="4" fillId="0" borderId="8" xfId="1" applyFont="1" applyBorder="1" applyAlignment="1" applyProtection="1">
      <alignment horizontal="center" vertical="center" wrapText="1"/>
    </xf>
    <xf numFmtId="0" fontId="11" fillId="6" borderId="15" xfId="0" applyFont="1" applyFill="1" applyBorder="1" applyAlignment="1">
      <alignment horizontal="left"/>
    </xf>
    <xf numFmtId="0" fontId="21" fillId="5" borderId="9" xfId="0" applyFont="1" applyFill="1" applyBorder="1" applyAlignment="1">
      <alignment horizontal="center"/>
    </xf>
    <xf numFmtId="0" fontId="5" fillId="0" borderId="23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 wrapText="1"/>
    </xf>
    <xf numFmtId="44" fontId="4" fillId="0" borderId="8" xfId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3" fontId="14" fillId="0" borderId="6" xfId="0" applyNumberFormat="1" applyFont="1" applyBorder="1" applyAlignment="1">
      <alignment horizontal="center" vertical="center" wrapText="1"/>
    </xf>
    <xf numFmtId="44" fontId="12" fillId="8" borderId="1" xfId="1" applyFont="1" applyFill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6" fillId="0" borderId="1" xfId="1" applyNumberFormat="1" applyFont="1" applyFill="1" applyBorder="1" applyAlignment="1" applyProtection="1">
      <alignment horizontal="center"/>
      <protection locked="0"/>
    </xf>
    <xf numFmtId="0" fontId="5" fillId="7" borderId="9" xfId="0" applyFont="1" applyFill="1" applyBorder="1"/>
    <xf numFmtId="0" fontId="5" fillId="7" borderId="13" xfId="0" applyFont="1" applyFill="1" applyBorder="1"/>
    <xf numFmtId="0" fontId="5" fillId="7" borderId="21" xfId="0" applyFont="1" applyFill="1" applyBorder="1"/>
    <xf numFmtId="0" fontId="1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2" fillId="0" borderId="0" xfId="0" applyFont="1" applyAlignment="1">
      <alignment wrapText="1"/>
    </xf>
    <xf numFmtId="0" fontId="5" fillId="5" borderId="9" xfId="0" applyFont="1" applyFill="1" applyBorder="1" applyAlignment="1">
      <alignment horizontal="center"/>
    </xf>
    <xf numFmtId="3" fontId="6" fillId="9" borderId="1" xfId="0" applyNumberFormat="1" applyFont="1" applyFill="1" applyBorder="1" applyAlignment="1">
      <alignment horizontal="center"/>
    </xf>
    <xf numFmtId="44" fontId="6" fillId="11" borderId="1" xfId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>
      <alignment vertical="top"/>
    </xf>
    <xf numFmtId="0" fontId="5" fillId="5" borderId="11" xfId="0" applyFont="1" applyFill="1" applyBorder="1" applyAlignment="1">
      <alignment horizontal="center"/>
    </xf>
    <xf numFmtId="0" fontId="7" fillId="9" borderId="1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5" fillId="9" borderId="9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17" fillId="7" borderId="21" xfId="0" applyFont="1" applyFill="1" applyBorder="1" applyAlignment="1">
      <alignment horizontal="center" wrapText="1"/>
    </xf>
    <xf numFmtId="3" fontId="4" fillId="0" borderId="26" xfId="0" applyNumberFormat="1" applyFont="1" applyBorder="1" applyAlignment="1">
      <alignment horizontal="center" vertical="center" wrapText="1"/>
    </xf>
    <xf numFmtId="0" fontId="22" fillId="12" borderId="1" xfId="0" applyFont="1" applyFill="1" applyBorder="1" applyAlignment="1">
      <alignment horizontal="center" wrapText="1"/>
    </xf>
    <xf numFmtId="0" fontId="10" fillId="8" borderId="24" xfId="0" applyFont="1" applyFill="1" applyBorder="1" applyAlignment="1" applyProtection="1">
      <alignment horizontal="center" vertical="center" wrapText="1"/>
      <protection locked="0"/>
    </xf>
    <xf numFmtId="3" fontId="6" fillId="2" borderId="2" xfId="0" applyNumberFormat="1" applyFont="1" applyFill="1" applyBorder="1" applyAlignment="1">
      <alignment horizontal="center"/>
    </xf>
    <xf numFmtId="3" fontId="6" fillId="2" borderId="3" xfId="0" applyNumberFormat="1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5" fillId="12" borderId="18" xfId="0" applyFont="1" applyFill="1" applyBorder="1" applyAlignment="1">
      <alignment horizontal="center" vertical="top"/>
    </xf>
    <xf numFmtId="0" fontId="4" fillId="12" borderId="18" xfId="0" applyFont="1" applyFill="1" applyBorder="1" applyAlignment="1">
      <alignment horizontal="center" vertical="top"/>
    </xf>
    <xf numFmtId="44" fontId="6" fillId="7" borderId="2" xfId="1" applyFont="1" applyFill="1" applyBorder="1" applyAlignment="1" applyProtection="1">
      <alignment horizontal="center"/>
    </xf>
    <xf numFmtId="44" fontId="6" fillId="7" borderId="12" xfId="1" applyFont="1" applyFill="1" applyBorder="1" applyAlignment="1" applyProtection="1">
      <alignment horizontal="center"/>
    </xf>
    <xf numFmtId="0" fontId="11" fillId="6" borderId="15" xfId="0" applyFont="1" applyFill="1" applyBorder="1" applyAlignment="1">
      <alignment horizontal="left"/>
    </xf>
    <xf numFmtId="0" fontId="11" fillId="6" borderId="22" xfId="0" applyFont="1" applyFill="1" applyBorder="1" applyAlignment="1">
      <alignment horizontal="left"/>
    </xf>
    <xf numFmtId="44" fontId="9" fillId="4" borderId="15" xfId="1" applyFont="1" applyFill="1" applyBorder="1" applyAlignment="1" applyProtection="1">
      <alignment horizontal="center"/>
    </xf>
    <xf numFmtId="44" fontId="9" fillId="4" borderId="16" xfId="1" applyFont="1" applyFill="1" applyBorder="1" applyAlignment="1" applyProtection="1">
      <alignment horizontal="center"/>
    </xf>
    <xf numFmtId="44" fontId="6" fillId="6" borderId="2" xfId="1" applyFont="1" applyFill="1" applyBorder="1" applyAlignment="1" applyProtection="1">
      <alignment horizontal="center"/>
    </xf>
    <xf numFmtId="44" fontId="6" fillId="6" borderId="12" xfId="1" applyFont="1" applyFill="1" applyBorder="1" applyAlignment="1" applyProtection="1">
      <alignment horizontal="center"/>
    </xf>
    <xf numFmtId="3" fontId="6" fillId="2" borderId="12" xfId="0" applyNumberFormat="1" applyFont="1" applyFill="1" applyBorder="1" applyAlignment="1">
      <alignment horizontal="center"/>
    </xf>
    <xf numFmtId="44" fontId="6" fillId="10" borderId="2" xfId="1" applyFont="1" applyFill="1" applyBorder="1" applyAlignment="1" applyProtection="1">
      <alignment horizontal="center"/>
      <protection locked="0"/>
    </xf>
    <xf numFmtId="44" fontId="6" fillId="10" borderId="3" xfId="1" applyFont="1" applyFill="1" applyBorder="1" applyAlignment="1" applyProtection="1">
      <alignment horizontal="center"/>
      <protection locked="0"/>
    </xf>
    <xf numFmtId="44" fontId="6" fillId="10" borderId="4" xfId="1" applyFont="1" applyFill="1" applyBorder="1" applyAlignment="1" applyProtection="1">
      <alignment horizontal="center"/>
      <protection locked="0"/>
    </xf>
    <xf numFmtId="3" fontId="17" fillId="12" borderId="27" xfId="0" applyNumberFormat="1" applyFont="1" applyFill="1" applyBorder="1" applyAlignment="1">
      <alignment horizontal="center" vertical="center" wrapText="1"/>
    </xf>
    <xf numFmtId="3" fontId="17" fillId="12" borderId="28" xfId="0" applyNumberFormat="1" applyFont="1" applyFill="1" applyBorder="1" applyAlignment="1">
      <alignment horizontal="center" vertical="center" wrapText="1"/>
    </xf>
    <xf numFmtId="3" fontId="20" fillId="3" borderId="2" xfId="0" applyNumberFormat="1" applyFont="1" applyFill="1" applyBorder="1" applyAlignment="1">
      <alignment horizontal="center"/>
    </xf>
    <xf numFmtId="3" fontId="10" fillId="3" borderId="3" xfId="0" applyNumberFormat="1" applyFont="1" applyFill="1" applyBorder="1" applyAlignment="1">
      <alignment horizontal="center"/>
    </xf>
    <xf numFmtId="3" fontId="10" fillId="3" borderId="12" xfId="0" applyNumberFormat="1" applyFont="1" applyFill="1" applyBorder="1" applyAlignment="1">
      <alignment horizontal="center"/>
    </xf>
    <xf numFmtId="44" fontId="4" fillId="0" borderId="26" xfId="1" applyFont="1" applyBorder="1" applyAlignment="1" applyProtection="1">
      <alignment horizontal="center" vertical="center" wrapText="1"/>
    </xf>
    <xf numFmtId="44" fontId="4" fillId="0" borderId="8" xfId="1" applyFont="1" applyBorder="1" applyAlignment="1" applyProtection="1">
      <alignment horizontal="center" vertical="center" wrapText="1"/>
    </xf>
    <xf numFmtId="44" fontId="4" fillId="0" borderId="4" xfId="1" applyFont="1" applyBorder="1" applyAlignment="1" applyProtection="1">
      <alignment horizontal="center" vertical="center" wrapText="1"/>
    </xf>
    <xf numFmtId="44" fontId="4" fillId="0" borderId="10" xfId="1" applyFont="1" applyBorder="1" applyAlignment="1" applyProtection="1">
      <alignment horizontal="center" vertical="center" wrapText="1"/>
    </xf>
    <xf numFmtId="3" fontId="10" fillId="7" borderId="2" xfId="0" applyNumberFormat="1" applyFont="1" applyFill="1" applyBorder="1" applyAlignment="1">
      <alignment horizontal="center" vertical="center" wrapText="1"/>
    </xf>
    <xf numFmtId="3" fontId="10" fillId="7" borderId="3" xfId="0" applyNumberFormat="1" applyFont="1" applyFill="1" applyBorder="1" applyAlignment="1">
      <alignment horizontal="center" vertical="center" wrapText="1"/>
    </xf>
    <xf numFmtId="3" fontId="10" fillId="7" borderId="12" xfId="0" applyNumberFormat="1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/>
    </xf>
    <xf numFmtId="0" fontId="11" fillId="12" borderId="3" xfId="0" applyFont="1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4" xfId="0" applyFill="1" applyBorder="1" applyAlignment="1">
      <alignment horizontal="center"/>
    </xf>
    <xf numFmtId="3" fontId="6" fillId="13" borderId="2" xfId="0" applyNumberFormat="1" applyFont="1" applyFill="1" applyBorder="1" applyAlignment="1">
      <alignment horizontal="center"/>
    </xf>
    <xf numFmtId="3" fontId="6" fillId="13" borderId="3" xfId="0" applyNumberFormat="1" applyFont="1" applyFill="1" applyBorder="1" applyAlignment="1">
      <alignment horizontal="center"/>
    </xf>
    <xf numFmtId="3" fontId="6" fillId="13" borderId="12" xfId="0" applyNumberFormat="1" applyFont="1" applyFill="1" applyBorder="1" applyAlignment="1">
      <alignment horizontal="center"/>
    </xf>
    <xf numFmtId="44" fontId="6" fillId="7" borderId="29" xfId="1" applyFont="1" applyFill="1" applyBorder="1" applyAlignment="1" applyProtection="1">
      <alignment horizontal="center"/>
    </xf>
    <xf numFmtId="44" fontId="6" fillId="7" borderId="30" xfId="1" applyFont="1" applyFill="1" applyBorder="1" applyAlignment="1" applyProtection="1">
      <alignment horizontal="center"/>
    </xf>
    <xf numFmtId="0" fontId="15" fillId="0" borderId="20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3" fontId="20" fillId="3" borderId="3" xfId="0" applyNumberFormat="1" applyFont="1" applyFill="1" applyBorder="1" applyAlignment="1">
      <alignment horizontal="center"/>
    </xf>
    <xf numFmtId="3" fontId="20" fillId="3" borderId="12" xfId="0" applyNumberFormat="1" applyFont="1" applyFill="1" applyBorder="1" applyAlignment="1">
      <alignment horizontal="center"/>
    </xf>
    <xf numFmtId="3" fontId="17" fillId="12" borderId="25" xfId="0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CCCC"/>
      <color rgb="FFFF9999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7"/>
  <sheetViews>
    <sheetView zoomScale="115" zoomScaleNormal="115" workbookViewId="0">
      <selection activeCell="B3" sqref="B3"/>
    </sheetView>
  </sheetViews>
  <sheetFormatPr defaultColWidth="9.140625" defaultRowHeight="15" x14ac:dyDescent="0.25"/>
  <cols>
    <col min="1" max="1" width="24.140625" style="22" bestFit="1" customWidth="1"/>
    <col min="2" max="2" width="11.42578125" customWidth="1"/>
    <col min="3" max="3" width="11.85546875" customWidth="1"/>
    <col min="4" max="4" width="12.42578125" customWidth="1"/>
    <col min="5" max="5" width="11.7109375" customWidth="1"/>
    <col min="6" max="6" width="11.28515625" customWidth="1"/>
    <col min="7" max="7" width="11.85546875" customWidth="1"/>
    <col min="8" max="8" width="11.85546875" bestFit="1" customWidth="1"/>
    <col min="9" max="9" width="13.28515625" customWidth="1"/>
  </cols>
  <sheetData>
    <row r="1" spans="1:9" ht="38.25" customHeight="1" x14ac:dyDescent="0.25">
      <c r="A1" s="20"/>
      <c r="B1" s="4" t="s">
        <v>24</v>
      </c>
      <c r="C1" s="5" t="s">
        <v>27</v>
      </c>
      <c r="D1" s="4" t="s">
        <v>23</v>
      </c>
      <c r="E1" s="5" t="s">
        <v>27</v>
      </c>
      <c r="F1" s="4" t="s">
        <v>22</v>
      </c>
      <c r="G1" s="5" t="s">
        <v>27</v>
      </c>
      <c r="H1" s="4" t="s">
        <v>21</v>
      </c>
      <c r="I1" s="5" t="s">
        <v>28</v>
      </c>
    </row>
    <row r="2" spans="1:9" ht="15.75" x14ac:dyDescent="0.25">
      <c r="A2" s="18" t="s">
        <v>14</v>
      </c>
      <c r="B2" s="70"/>
      <c r="C2" s="71"/>
      <c r="D2" s="71"/>
      <c r="E2" s="71"/>
      <c r="F2" s="71"/>
      <c r="G2" s="71"/>
      <c r="H2" s="71"/>
      <c r="I2" s="72"/>
    </row>
    <row r="3" spans="1:9" ht="31.5" x14ac:dyDescent="0.25">
      <c r="A3" s="18" t="s">
        <v>0</v>
      </c>
      <c r="B3" s="8">
        <v>140878</v>
      </c>
      <c r="C3" s="9">
        <v>0.44</v>
      </c>
      <c r="D3" s="8">
        <v>82978</v>
      </c>
      <c r="E3" s="9">
        <v>0.28000000000000003</v>
      </c>
      <c r="F3" s="8">
        <v>91904</v>
      </c>
      <c r="G3" s="9">
        <f>F3/H3</f>
        <v>0.2910564986065366</v>
      </c>
      <c r="H3" s="8">
        <f>B3+D3+F3</f>
        <v>315760</v>
      </c>
      <c r="I3" s="9">
        <v>0.15</v>
      </c>
    </row>
    <row r="4" spans="1:9" ht="31.5" x14ac:dyDescent="0.25">
      <c r="A4" s="18" t="s">
        <v>2</v>
      </c>
      <c r="B4" s="8">
        <v>247878</v>
      </c>
      <c r="C4" s="9">
        <v>0.44</v>
      </c>
      <c r="D4" s="8">
        <v>168949</v>
      </c>
      <c r="E4" s="9">
        <v>0.3</v>
      </c>
      <c r="F4" s="8">
        <v>149768</v>
      </c>
      <c r="G4" s="9">
        <f t="shared" ref="G4:G8" si="0">F4/H4</f>
        <v>0.26437236100715972</v>
      </c>
      <c r="H4" s="8">
        <v>566504</v>
      </c>
      <c r="I4" s="9">
        <v>0.28000000000000003</v>
      </c>
    </row>
    <row r="5" spans="1:9" ht="15.75" x14ac:dyDescent="0.25">
      <c r="A5" s="18" t="s">
        <v>1</v>
      </c>
      <c r="B5" s="8">
        <v>121228</v>
      </c>
      <c r="C5" s="9">
        <v>0.32</v>
      </c>
      <c r="D5" s="8">
        <v>96016</v>
      </c>
      <c r="E5" s="9">
        <v>0.25</v>
      </c>
      <c r="F5" s="8">
        <v>162736</v>
      </c>
      <c r="G5" s="9">
        <f t="shared" si="0"/>
        <v>0.42827517237749357</v>
      </c>
      <c r="H5" s="8">
        <f t="shared" ref="H5:H22" si="1">B5+D5+F5</f>
        <v>379980</v>
      </c>
      <c r="I5" s="9">
        <v>0.19</v>
      </c>
    </row>
    <row r="6" spans="1:9" ht="15.75" x14ac:dyDescent="0.25">
      <c r="A6" s="19" t="s">
        <v>15</v>
      </c>
      <c r="B6" s="70"/>
      <c r="C6" s="71"/>
      <c r="D6" s="71"/>
      <c r="E6" s="71"/>
      <c r="F6" s="71"/>
      <c r="G6" s="71"/>
      <c r="H6" s="71"/>
      <c r="I6" s="72"/>
    </row>
    <row r="7" spans="1:9" ht="15.75" x14ac:dyDescent="0.25">
      <c r="A7" s="18" t="s">
        <v>4</v>
      </c>
      <c r="B7" s="8">
        <v>63320</v>
      </c>
      <c r="C7" s="9">
        <v>0.3</v>
      </c>
      <c r="D7" s="8">
        <v>57548</v>
      </c>
      <c r="E7" s="9">
        <v>0.28000000000000003</v>
      </c>
      <c r="F7" s="8">
        <v>87978</v>
      </c>
      <c r="G7" s="9">
        <v>0.42</v>
      </c>
      <c r="H7" s="8">
        <f t="shared" si="1"/>
        <v>208846</v>
      </c>
      <c r="I7" s="9">
        <v>0.1</v>
      </c>
    </row>
    <row r="8" spans="1:9" ht="15.75" x14ac:dyDescent="0.25">
      <c r="A8" s="18" t="s">
        <v>5</v>
      </c>
      <c r="B8" s="8">
        <v>2450</v>
      </c>
      <c r="C8" s="9">
        <v>0.2</v>
      </c>
      <c r="D8" s="8">
        <v>2703</v>
      </c>
      <c r="E8" s="9">
        <v>0.22</v>
      </c>
      <c r="F8" s="8">
        <v>7111</v>
      </c>
      <c r="G8" s="9">
        <f t="shared" si="0"/>
        <v>0.57982713633398564</v>
      </c>
      <c r="H8" s="8">
        <f t="shared" si="1"/>
        <v>12264</v>
      </c>
      <c r="I8" s="9">
        <v>0.01</v>
      </c>
    </row>
    <row r="9" spans="1:9" ht="15.75" x14ac:dyDescent="0.25">
      <c r="A9" s="18" t="s">
        <v>16</v>
      </c>
      <c r="B9" s="70"/>
      <c r="C9" s="71"/>
      <c r="D9" s="71"/>
      <c r="E9" s="71"/>
      <c r="F9" s="71"/>
      <c r="G9" s="71"/>
      <c r="H9" s="71"/>
      <c r="I9" s="72"/>
    </row>
    <row r="10" spans="1:9" ht="15.75" x14ac:dyDescent="0.25">
      <c r="A10" s="18" t="s">
        <v>6</v>
      </c>
      <c r="B10" s="8">
        <v>56673</v>
      </c>
      <c r="C10" s="9">
        <v>0.28000000000000003</v>
      </c>
      <c r="D10" s="8">
        <v>55409</v>
      </c>
      <c r="E10" s="9">
        <v>0.27</v>
      </c>
      <c r="F10" s="8">
        <v>89986</v>
      </c>
      <c r="G10" s="9">
        <f t="shared" ref="G10:G11" si="2">F10/H10</f>
        <v>0.44532533602549634</v>
      </c>
      <c r="H10" s="8">
        <v>202068</v>
      </c>
      <c r="I10" s="9">
        <v>0.1</v>
      </c>
    </row>
    <row r="11" spans="1:9" ht="47.25" x14ac:dyDescent="0.25">
      <c r="A11" s="18" t="s">
        <v>7</v>
      </c>
      <c r="B11" s="8">
        <v>46210</v>
      </c>
      <c r="C11" s="9">
        <v>0.33</v>
      </c>
      <c r="D11" s="8">
        <v>44304</v>
      </c>
      <c r="E11" s="9">
        <v>0.32</v>
      </c>
      <c r="F11" s="8">
        <v>49677</v>
      </c>
      <c r="G11" s="9">
        <f t="shared" si="2"/>
        <v>0.35435227653701024</v>
      </c>
      <c r="H11" s="8">
        <f t="shared" si="1"/>
        <v>140191</v>
      </c>
      <c r="I11" s="9">
        <v>7.0000000000000007E-2</v>
      </c>
    </row>
    <row r="12" spans="1:9" ht="15.75" x14ac:dyDescent="0.25">
      <c r="A12" s="18" t="s">
        <v>17</v>
      </c>
      <c r="B12" s="70"/>
      <c r="C12" s="71"/>
      <c r="D12" s="71"/>
      <c r="E12" s="71"/>
      <c r="F12" s="71"/>
      <c r="G12" s="71"/>
      <c r="H12" s="71"/>
      <c r="I12" s="72"/>
    </row>
    <row r="13" spans="1:9" ht="31.5" x14ac:dyDescent="0.25">
      <c r="A13" s="18" t="s">
        <v>8</v>
      </c>
      <c r="B13" s="8">
        <v>2048</v>
      </c>
      <c r="C13" s="9">
        <v>0.11</v>
      </c>
      <c r="D13" s="8">
        <v>3266</v>
      </c>
      <c r="E13" s="9">
        <v>0.17</v>
      </c>
      <c r="F13" s="8">
        <v>13621</v>
      </c>
      <c r="G13" s="9">
        <v>0.72</v>
      </c>
      <c r="H13" s="8">
        <f>B13+D13+F13</f>
        <v>18935</v>
      </c>
      <c r="I13" s="9">
        <v>0.01</v>
      </c>
    </row>
    <row r="14" spans="1:9" ht="31.5" x14ac:dyDescent="0.25">
      <c r="A14" s="18" t="s">
        <v>9</v>
      </c>
      <c r="B14" s="8">
        <v>4917</v>
      </c>
      <c r="C14" s="9">
        <v>0.06</v>
      </c>
      <c r="D14" s="8">
        <v>10029</v>
      </c>
      <c r="E14" s="9">
        <v>0.13</v>
      </c>
      <c r="F14" s="8">
        <v>64143</v>
      </c>
      <c r="G14" s="9">
        <v>0.81</v>
      </c>
      <c r="H14" s="8">
        <f t="shared" si="1"/>
        <v>79089</v>
      </c>
      <c r="I14" s="9">
        <v>0.04</v>
      </c>
    </row>
    <row r="15" spans="1:9" ht="15.75" x14ac:dyDescent="0.25">
      <c r="A15" s="18" t="s">
        <v>18</v>
      </c>
      <c r="B15" s="70"/>
      <c r="C15" s="71"/>
      <c r="D15" s="71"/>
      <c r="E15" s="71"/>
      <c r="F15" s="71"/>
      <c r="G15" s="71"/>
      <c r="H15" s="71"/>
      <c r="I15" s="72"/>
    </row>
    <row r="16" spans="1:9" ht="15.75" x14ac:dyDescent="0.25">
      <c r="A16" s="18" t="s">
        <v>3</v>
      </c>
      <c r="B16" s="8">
        <v>3309</v>
      </c>
      <c r="C16" s="9">
        <v>0.41</v>
      </c>
      <c r="D16" s="8">
        <v>2925</v>
      </c>
      <c r="E16" s="9">
        <v>0.36</v>
      </c>
      <c r="F16" s="8">
        <v>1881</v>
      </c>
      <c r="G16" s="9">
        <f t="shared" ref="G16" si="3">F16/H16</f>
        <v>0.23179297597042514</v>
      </c>
      <c r="H16" s="8">
        <v>8115</v>
      </c>
      <c r="I16" s="9">
        <v>0</v>
      </c>
    </row>
    <row r="17" spans="1:9" ht="15.75" x14ac:dyDescent="0.25">
      <c r="A17" s="18" t="s">
        <v>25</v>
      </c>
      <c r="B17" s="8">
        <v>1422</v>
      </c>
      <c r="C17" s="9">
        <v>0.28000000000000003</v>
      </c>
      <c r="D17" s="8">
        <v>2327</v>
      </c>
      <c r="E17" s="9">
        <v>0.47</v>
      </c>
      <c r="F17" s="8">
        <v>1253</v>
      </c>
      <c r="G17" s="9">
        <v>0.25</v>
      </c>
      <c r="H17" s="8">
        <f t="shared" si="1"/>
        <v>5002</v>
      </c>
      <c r="I17" s="9">
        <v>0</v>
      </c>
    </row>
    <row r="18" spans="1:9" ht="15.75" x14ac:dyDescent="0.25">
      <c r="A18" s="18" t="s">
        <v>19</v>
      </c>
      <c r="B18" s="8">
        <v>551</v>
      </c>
      <c r="C18" s="9">
        <v>0.52</v>
      </c>
      <c r="D18" s="8">
        <v>448</v>
      </c>
      <c r="E18" s="9">
        <v>0.42</v>
      </c>
      <c r="F18" s="8">
        <v>59</v>
      </c>
      <c r="G18" s="9">
        <v>0.06</v>
      </c>
      <c r="H18" s="8">
        <f t="shared" si="1"/>
        <v>1058</v>
      </c>
      <c r="I18" s="9">
        <v>0</v>
      </c>
    </row>
    <row r="19" spans="1:9" ht="15.75" x14ac:dyDescent="0.25">
      <c r="A19" s="18" t="s">
        <v>20</v>
      </c>
      <c r="B19" s="70"/>
      <c r="C19" s="71"/>
      <c r="D19" s="71"/>
      <c r="E19" s="71"/>
      <c r="F19" s="71"/>
      <c r="G19" s="71"/>
      <c r="H19" s="71"/>
      <c r="I19" s="72"/>
    </row>
    <row r="20" spans="1:9" ht="15.75" x14ac:dyDescent="0.25">
      <c r="A20" s="18" t="s">
        <v>10</v>
      </c>
      <c r="B20" s="8">
        <v>0</v>
      </c>
      <c r="C20" s="9">
        <v>0</v>
      </c>
      <c r="D20" s="8">
        <v>0</v>
      </c>
      <c r="E20" s="9">
        <v>0</v>
      </c>
      <c r="F20" s="8">
        <v>0</v>
      </c>
      <c r="G20" s="9">
        <v>0</v>
      </c>
      <c r="H20" s="8">
        <f t="shared" si="1"/>
        <v>0</v>
      </c>
      <c r="I20" s="9">
        <v>0</v>
      </c>
    </row>
    <row r="21" spans="1:9" ht="31.5" x14ac:dyDescent="0.25">
      <c r="A21" s="18" t="s">
        <v>11</v>
      </c>
      <c r="B21" s="8">
        <v>245</v>
      </c>
      <c r="C21" s="9">
        <v>7.0000000000000007E-2</v>
      </c>
      <c r="D21" s="8">
        <v>314</v>
      </c>
      <c r="E21" s="9">
        <v>0.1</v>
      </c>
      <c r="F21" s="8">
        <v>2726</v>
      </c>
      <c r="G21" s="9">
        <f t="shared" ref="G21:G22" si="4">F21/H21</f>
        <v>0.82983257229832574</v>
      </c>
      <c r="H21" s="8">
        <f t="shared" si="1"/>
        <v>3285</v>
      </c>
      <c r="I21" s="9">
        <v>0</v>
      </c>
    </row>
    <row r="22" spans="1:9" ht="15.75" x14ac:dyDescent="0.25">
      <c r="A22" s="18" t="s">
        <v>12</v>
      </c>
      <c r="B22" s="8">
        <v>158</v>
      </c>
      <c r="C22" s="9">
        <v>0.11</v>
      </c>
      <c r="D22" s="8">
        <v>231</v>
      </c>
      <c r="E22" s="9">
        <v>0.15</v>
      </c>
      <c r="F22" s="8">
        <v>1110</v>
      </c>
      <c r="G22" s="9">
        <f t="shared" si="4"/>
        <v>0.74049366244162773</v>
      </c>
      <c r="H22" s="8">
        <f t="shared" si="1"/>
        <v>1499</v>
      </c>
      <c r="I22" s="9">
        <v>0</v>
      </c>
    </row>
    <row r="23" spans="1:9" ht="15.75" x14ac:dyDescent="0.25">
      <c r="A23" s="18" t="s">
        <v>13</v>
      </c>
      <c r="B23" s="8">
        <v>11456</v>
      </c>
      <c r="C23" s="9">
        <v>0.15</v>
      </c>
      <c r="D23" s="8">
        <v>13672</v>
      </c>
      <c r="E23" s="9">
        <v>0.18</v>
      </c>
      <c r="F23" s="8">
        <v>50209</v>
      </c>
      <c r="G23" s="9">
        <v>0.67</v>
      </c>
      <c r="H23" s="8">
        <v>75337</v>
      </c>
      <c r="I23" s="9">
        <f t="shared" ref="I23" si="5">H23/H$24</f>
        <v>3.7333746957901974E-2</v>
      </c>
    </row>
    <row r="24" spans="1:9" x14ac:dyDescent="0.25">
      <c r="A24" s="21"/>
      <c r="B24" s="11"/>
      <c r="C24" s="11"/>
      <c r="D24" s="11"/>
      <c r="E24" s="11"/>
      <c r="F24" s="11"/>
      <c r="G24" s="11"/>
      <c r="H24" s="12">
        <f>SUM(H3:H23)</f>
        <v>2017933</v>
      </c>
      <c r="I24" s="13">
        <f>SUM(I3:I23)</f>
        <v>0.9873337469579021</v>
      </c>
    </row>
    <row r="25" spans="1:9" x14ac:dyDescent="0.25">
      <c r="H25" s="1"/>
    </row>
    <row r="26" spans="1:9" x14ac:dyDescent="0.25">
      <c r="H26" s="1"/>
    </row>
    <row r="27" spans="1:9" x14ac:dyDescent="0.25">
      <c r="H27" s="2"/>
    </row>
  </sheetData>
  <mergeCells count="6">
    <mergeCell ref="B19:I19"/>
    <mergeCell ref="B2:I2"/>
    <mergeCell ref="B6:I6"/>
    <mergeCell ref="B9:I9"/>
    <mergeCell ref="B12:I12"/>
    <mergeCell ref="B15:I15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27"/>
  <sheetViews>
    <sheetView topLeftCell="A8" zoomScale="115" zoomScaleNormal="115" workbookViewId="0">
      <selection activeCell="E26" sqref="E26"/>
    </sheetView>
  </sheetViews>
  <sheetFormatPr defaultColWidth="9.140625" defaultRowHeight="15" x14ac:dyDescent="0.25"/>
  <cols>
    <col min="1" max="1" width="31.7109375" customWidth="1"/>
    <col min="2" max="2" width="11.42578125" customWidth="1"/>
    <col min="3" max="3" width="11.85546875" customWidth="1"/>
    <col min="4" max="4" width="12.42578125" customWidth="1"/>
    <col min="5" max="5" width="11.7109375" customWidth="1"/>
    <col min="6" max="6" width="11.28515625" customWidth="1"/>
    <col min="7" max="7" width="11.85546875" customWidth="1"/>
    <col min="8" max="8" width="9.7109375" bestFit="1" customWidth="1"/>
    <col min="9" max="9" width="13.28515625" customWidth="1"/>
  </cols>
  <sheetData>
    <row r="1" spans="1:9" ht="38.25" customHeight="1" x14ac:dyDescent="0.25">
      <c r="A1" s="3"/>
      <c r="B1" s="4" t="s">
        <v>24</v>
      </c>
      <c r="C1" s="5" t="s">
        <v>27</v>
      </c>
      <c r="D1" s="4" t="s">
        <v>23</v>
      </c>
      <c r="E1" s="5" t="s">
        <v>27</v>
      </c>
      <c r="F1" s="4" t="s">
        <v>22</v>
      </c>
      <c r="G1" s="5" t="s">
        <v>27</v>
      </c>
      <c r="H1" s="4" t="s">
        <v>21</v>
      </c>
      <c r="I1" s="5" t="s">
        <v>28</v>
      </c>
    </row>
    <row r="2" spans="1:9" ht="15.75" x14ac:dyDescent="0.25">
      <c r="A2" s="6" t="s">
        <v>14</v>
      </c>
      <c r="B2" s="70"/>
      <c r="C2" s="71"/>
      <c r="D2" s="71"/>
      <c r="E2" s="71"/>
      <c r="F2" s="71"/>
      <c r="G2" s="71"/>
      <c r="H2" s="71"/>
      <c r="I2" s="72"/>
    </row>
    <row r="3" spans="1:9" ht="15.75" x14ac:dyDescent="0.25">
      <c r="A3" s="7" t="s">
        <v>0</v>
      </c>
      <c r="B3" s="8">
        <v>16743</v>
      </c>
      <c r="C3" s="9">
        <v>0.76</v>
      </c>
      <c r="D3" s="8">
        <v>5120</v>
      </c>
      <c r="E3" s="9">
        <v>0.23</v>
      </c>
      <c r="F3" s="8">
        <v>249</v>
      </c>
      <c r="G3" s="9">
        <v>0.01</v>
      </c>
      <c r="H3" s="8">
        <f>B3+D3+F3</f>
        <v>22112</v>
      </c>
      <c r="I3" s="9">
        <v>0.21</v>
      </c>
    </row>
    <row r="4" spans="1:9" ht="15.75" x14ac:dyDescent="0.25">
      <c r="A4" s="7" t="s">
        <v>2</v>
      </c>
      <c r="B4" s="8">
        <v>30052</v>
      </c>
      <c r="C4" s="9">
        <v>0.76</v>
      </c>
      <c r="D4" s="8">
        <v>9055</v>
      </c>
      <c r="E4" s="9">
        <v>0.23</v>
      </c>
      <c r="F4" s="8">
        <v>311</v>
      </c>
      <c r="G4" s="9">
        <f t="shared" ref="G4:G8" si="0">F4/H4</f>
        <v>7.8897965396519353E-3</v>
      </c>
      <c r="H4" s="8">
        <f>B4+D4+F4</f>
        <v>39418</v>
      </c>
      <c r="I4" s="9">
        <v>0.37</v>
      </c>
    </row>
    <row r="5" spans="1:9" ht="15.75" x14ac:dyDescent="0.25">
      <c r="A5" s="7" t="s">
        <v>1</v>
      </c>
      <c r="B5" s="8">
        <v>16941</v>
      </c>
      <c r="C5" s="9">
        <v>0.74</v>
      </c>
      <c r="D5" s="8">
        <v>5681</v>
      </c>
      <c r="E5" s="9">
        <v>0.25</v>
      </c>
      <c r="F5" s="8">
        <v>185</v>
      </c>
      <c r="G5" s="9">
        <f t="shared" si="0"/>
        <v>8.1115447011882325E-3</v>
      </c>
      <c r="H5" s="8">
        <f t="shared" ref="H5:H23" si="1">B5+D5+F5</f>
        <v>22807</v>
      </c>
      <c r="I5" s="9">
        <v>0.22</v>
      </c>
    </row>
    <row r="6" spans="1:9" ht="15.75" x14ac:dyDescent="0.25">
      <c r="A6" s="10" t="s">
        <v>15</v>
      </c>
      <c r="B6" s="70"/>
      <c r="C6" s="71"/>
      <c r="D6" s="71"/>
      <c r="E6" s="71"/>
      <c r="F6" s="71"/>
      <c r="G6" s="71"/>
      <c r="H6" s="71"/>
      <c r="I6" s="72"/>
    </row>
    <row r="7" spans="1:9" ht="15.75" x14ac:dyDescent="0.25">
      <c r="A7" s="7" t="s">
        <v>4</v>
      </c>
      <c r="B7" s="8">
        <v>3205</v>
      </c>
      <c r="C7" s="9">
        <v>0.62</v>
      </c>
      <c r="D7" s="8">
        <v>1966</v>
      </c>
      <c r="E7" s="9">
        <v>0.28000000000000003</v>
      </c>
      <c r="F7" s="8">
        <v>23</v>
      </c>
      <c r="G7" s="9">
        <f t="shared" si="0"/>
        <v>4.4281863688871775E-3</v>
      </c>
      <c r="H7" s="8">
        <f t="shared" si="1"/>
        <v>5194</v>
      </c>
      <c r="I7" s="9">
        <f t="shared" ref="I7:I8" si="2">H7/H$24</f>
        <v>4.900554779786391E-2</v>
      </c>
    </row>
    <row r="8" spans="1:9" ht="15.75" x14ac:dyDescent="0.25">
      <c r="A8" s="7" t="s">
        <v>26</v>
      </c>
      <c r="B8" s="8">
        <v>834</v>
      </c>
      <c r="C8" s="9">
        <v>0.37</v>
      </c>
      <c r="D8" s="8">
        <v>1416</v>
      </c>
      <c r="E8" s="9">
        <v>0.63</v>
      </c>
      <c r="F8" s="8">
        <v>4</v>
      </c>
      <c r="G8" s="9">
        <f t="shared" si="0"/>
        <v>1.7746228926353151E-3</v>
      </c>
      <c r="H8" s="8">
        <f t="shared" si="1"/>
        <v>2254</v>
      </c>
      <c r="I8" s="9">
        <f t="shared" si="2"/>
        <v>2.12665584783183E-2</v>
      </c>
    </row>
    <row r="9" spans="1:9" ht="15.75" x14ac:dyDescent="0.25">
      <c r="A9" s="6" t="s">
        <v>16</v>
      </c>
      <c r="B9" s="70"/>
      <c r="C9" s="71"/>
      <c r="D9" s="71"/>
      <c r="E9" s="71"/>
      <c r="F9" s="71"/>
      <c r="G9" s="71"/>
      <c r="H9" s="71"/>
      <c r="I9" s="72"/>
    </row>
    <row r="10" spans="1:9" ht="15.75" x14ac:dyDescent="0.25">
      <c r="A10" s="7" t="s">
        <v>6</v>
      </c>
      <c r="B10" s="8">
        <v>5917</v>
      </c>
      <c r="C10" s="9">
        <v>0.68</v>
      </c>
      <c r="D10" s="8">
        <v>2711</v>
      </c>
      <c r="E10" s="9">
        <v>0.31</v>
      </c>
      <c r="F10" s="8">
        <v>72</v>
      </c>
      <c r="G10" s="9">
        <f t="shared" ref="G10:G11" si="3">F10/H10</f>
        <v>8.2758620689655175E-3</v>
      </c>
      <c r="H10" s="8">
        <f t="shared" si="1"/>
        <v>8700</v>
      </c>
      <c r="I10" s="9">
        <f t="shared" ref="I10:I11" si="4">H10/H$24</f>
        <v>8.2084764312941094E-2</v>
      </c>
    </row>
    <row r="11" spans="1:9" ht="15.75" x14ac:dyDescent="0.25">
      <c r="A11" s="7" t="s">
        <v>7</v>
      </c>
      <c r="B11" s="8">
        <v>2782</v>
      </c>
      <c r="C11" s="9">
        <v>0.61</v>
      </c>
      <c r="D11" s="8">
        <v>1768</v>
      </c>
      <c r="E11" s="9">
        <v>0.39</v>
      </c>
      <c r="F11" s="8">
        <v>18</v>
      </c>
      <c r="G11" s="9">
        <f t="shared" si="3"/>
        <v>3.9404553415061296E-3</v>
      </c>
      <c r="H11" s="8">
        <f t="shared" si="1"/>
        <v>4568</v>
      </c>
      <c r="I11" s="9">
        <f t="shared" si="4"/>
        <v>4.3099218779484472E-2</v>
      </c>
    </row>
    <row r="12" spans="1:9" ht="15.75" x14ac:dyDescent="0.25">
      <c r="A12" s="6" t="s">
        <v>17</v>
      </c>
      <c r="B12" s="70"/>
      <c r="C12" s="71"/>
      <c r="D12" s="71"/>
      <c r="E12" s="71"/>
      <c r="F12" s="71"/>
      <c r="G12" s="71"/>
      <c r="H12" s="71"/>
      <c r="I12" s="72"/>
    </row>
    <row r="13" spans="1:9" ht="15.75" x14ac:dyDescent="0.25">
      <c r="A13" s="7" t="s">
        <v>8</v>
      </c>
      <c r="B13" s="8">
        <v>91</v>
      </c>
      <c r="C13" s="9">
        <v>0.69</v>
      </c>
      <c r="D13" s="8">
        <v>38</v>
      </c>
      <c r="E13" s="9">
        <v>0.28999999999999998</v>
      </c>
      <c r="F13" s="8">
        <v>2</v>
      </c>
      <c r="G13" s="9">
        <f t="shared" ref="G13:G14" si="5">F13/H13</f>
        <v>1.5267175572519083E-2</v>
      </c>
      <c r="H13" s="8">
        <f t="shared" si="1"/>
        <v>131</v>
      </c>
      <c r="I13" s="9">
        <f t="shared" ref="I13:I14" si="6">H13/H$24</f>
        <v>1.2359889798845153E-3</v>
      </c>
    </row>
    <row r="14" spans="1:9" ht="15.75" x14ac:dyDescent="0.25">
      <c r="A14" s="7" t="s">
        <v>9</v>
      </c>
      <c r="B14" s="8">
        <v>144</v>
      </c>
      <c r="C14" s="9">
        <v>0.33</v>
      </c>
      <c r="D14" s="8">
        <v>282</v>
      </c>
      <c r="E14" s="9">
        <v>0.65</v>
      </c>
      <c r="F14" s="8">
        <v>6</v>
      </c>
      <c r="G14" s="9">
        <f t="shared" si="5"/>
        <v>1.3888888888888888E-2</v>
      </c>
      <c r="H14" s="8">
        <f t="shared" si="1"/>
        <v>432</v>
      </c>
      <c r="I14" s="9">
        <f t="shared" si="6"/>
        <v>4.0759331245046613E-3</v>
      </c>
    </row>
    <row r="15" spans="1:9" ht="15.75" x14ac:dyDescent="0.25">
      <c r="A15" s="6" t="s">
        <v>18</v>
      </c>
      <c r="B15" s="70"/>
      <c r="C15" s="71"/>
      <c r="D15" s="71"/>
      <c r="E15" s="71"/>
      <c r="F15" s="71"/>
      <c r="G15" s="71"/>
      <c r="H15" s="71"/>
      <c r="I15" s="72"/>
    </row>
    <row r="16" spans="1:9" ht="15.75" x14ac:dyDescent="0.25">
      <c r="A16" s="7" t="s">
        <v>3</v>
      </c>
      <c r="B16" s="8">
        <v>210</v>
      </c>
      <c r="C16" s="9">
        <v>0.71</v>
      </c>
      <c r="D16" s="8">
        <v>87</v>
      </c>
      <c r="E16" s="9">
        <v>0.28999999999999998</v>
      </c>
      <c r="F16" s="8">
        <v>0</v>
      </c>
      <c r="G16" s="9">
        <f t="shared" ref="G16" si="7">F16/H16</f>
        <v>0</v>
      </c>
      <c r="H16" s="8">
        <f t="shared" si="1"/>
        <v>297</v>
      </c>
      <c r="I16" s="9">
        <f t="shared" ref="I16:I18" si="8">H16/H$24</f>
        <v>2.8022040230969545E-3</v>
      </c>
    </row>
    <row r="17" spans="1:9" ht="15.75" x14ac:dyDescent="0.25">
      <c r="A17" s="7" t="s">
        <v>25</v>
      </c>
      <c r="B17" s="8"/>
      <c r="C17" s="9">
        <v>0</v>
      </c>
      <c r="D17" s="8"/>
      <c r="E17" s="9">
        <v>0</v>
      </c>
      <c r="F17" s="8"/>
      <c r="G17" s="9">
        <v>0</v>
      </c>
      <c r="H17" s="8">
        <f t="shared" si="1"/>
        <v>0</v>
      </c>
      <c r="I17" s="9">
        <f t="shared" si="8"/>
        <v>0</v>
      </c>
    </row>
    <row r="18" spans="1:9" ht="15.75" x14ac:dyDescent="0.25">
      <c r="A18" s="7" t="s">
        <v>19</v>
      </c>
      <c r="B18" s="8"/>
      <c r="C18" s="9">
        <v>0</v>
      </c>
      <c r="D18" s="8"/>
      <c r="E18" s="9"/>
      <c r="F18" s="8">
        <v>0</v>
      </c>
      <c r="G18" s="9">
        <v>0</v>
      </c>
      <c r="H18" s="8">
        <f>B18+D18+F18</f>
        <v>0</v>
      </c>
      <c r="I18" s="9">
        <f t="shared" si="8"/>
        <v>0</v>
      </c>
    </row>
    <row r="19" spans="1:9" ht="15.75" x14ac:dyDescent="0.25">
      <c r="A19" s="6" t="s">
        <v>20</v>
      </c>
      <c r="B19" s="70"/>
      <c r="C19" s="71"/>
      <c r="D19" s="71"/>
      <c r="E19" s="71"/>
      <c r="F19" s="71"/>
      <c r="G19" s="71"/>
      <c r="H19" s="71"/>
      <c r="I19" s="72"/>
    </row>
    <row r="20" spans="1:9" ht="15.75" x14ac:dyDescent="0.25">
      <c r="A20" s="7" t="s">
        <v>10</v>
      </c>
      <c r="B20" s="8">
        <v>58</v>
      </c>
      <c r="C20" s="9">
        <v>0.77</v>
      </c>
      <c r="D20" s="8">
        <v>17</v>
      </c>
      <c r="E20" s="9">
        <f t="shared" ref="E20" si="9">D20/H20</f>
        <v>0.22666666666666666</v>
      </c>
      <c r="F20" s="8">
        <v>0</v>
      </c>
      <c r="G20" s="9">
        <f t="shared" ref="G20" si="10">F20/H20</f>
        <v>0</v>
      </c>
      <c r="H20" s="8">
        <f t="shared" si="1"/>
        <v>75</v>
      </c>
      <c r="I20" s="9">
        <f t="shared" ref="I20:I23" si="11">H20/H$24</f>
        <v>7.0762727855983693E-4</v>
      </c>
    </row>
    <row r="21" spans="1:9" ht="15.75" x14ac:dyDescent="0.25">
      <c r="A21" s="7" t="s">
        <v>11</v>
      </c>
      <c r="B21" s="8">
        <v>0</v>
      </c>
      <c r="C21" s="9">
        <v>0</v>
      </c>
      <c r="D21" s="8">
        <v>0</v>
      </c>
      <c r="E21" s="9">
        <v>0</v>
      </c>
      <c r="F21" s="8">
        <v>0</v>
      </c>
      <c r="G21" s="9">
        <v>0</v>
      </c>
      <c r="H21" s="8">
        <v>0</v>
      </c>
      <c r="I21" s="9">
        <f t="shared" si="11"/>
        <v>0</v>
      </c>
    </row>
    <row r="22" spans="1:9" ht="15.75" x14ac:dyDescent="0.25">
      <c r="A22" s="7" t="s">
        <v>12</v>
      </c>
      <c r="B22" s="8">
        <v>0</v>
      </c>
      <c r="C22" s="9">
        <v>0</v>
      </c>
      <c r="D22" s="8">
        <v>0</v>
      </c>
      <c r="E22" s="9">
        <v>0</v>
      </c>
      <c r="F22" s="8">
        <v>0</v>
      </c>
      <c r="G22" s="9">
        <v>0</v>
      </c>
      <c r="H22" s="8">
        <f t="shared" si="1"/>
        <v>0</v>
      </c>
      <c r="I22" s="9">
        <f t="shared" si="11"/>
        <v>0</v>
      </c>
    </row>
    <row r="23" spans="1:9" ht="15.75" x14ac:dyDescent="0.25">
      <c r="A23" s="7" t="s">
        <v>13</v>
      </c>
      <c r="B23" s="8">
        <v>0</v>
      </c>
      <c r="C23" s="9">
        <v>0</v>
      </c>
      <c r="D23" s="8">
        <v>0</v>
      </c>
      <c r="E23" s="9">
        <v>0</v>
      </c>
      <c r="F23" s="8">
        <v>0</v>
      </c>
      <c r="G23" s="9">
        <v>0</v>
      </c>
      <c r="H23" s="8">
        <f t="shared" si="1"/>
        <v>0</v>
      </c>
      <c r="I23" s="9">
        <f t="shared" si="11"/>
        <v>0</v>
      </c>
    </row>
    <row r="24" spans="1:9" x14ac:dyDescent="0.25">
      <c r="A24" s="11"/>
      <c r="B24" s="11"/>
      <c r="C24" s="11"/>
      <c r="D24" s="11"/>
      <c r="E24" s="11"/>
      <c r="F24" s="11"/>
      <c r="G24" s="11"/>
      <c r="H24" s="12">
        <f>SUM(H3:H23)</f>
        <v>105988</v>
      </c>
      <c r="I24" s="11"/>
    </row>
    <row r="26" spans="1:9" x14ac:dyDescent="0.25">
      <c r="H26" s="1"/>
    </row>
    <row r="27" spans="1:9" x14ac:dyDescent="0.25">
      <c r="H27" s="2"/>
    </row>
  </sheetData>
  <mergeCells count="6">
    <mergeCell ref="B19:I19"/>
    <mergeCell ref="B2:I2"/>
    <mergeCell ref="B6:I6"/>
    <mergeCell ref="B9:I9"/>
    <mergeCell ref="B12:I12"/>
    <mergeCell ref="B15:I15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9"/>
  <sheetViews>
    <sheetView tabSelected="1" zoomScale="130" zoomScaleNormal="130" workbookViewId="0">
      <selection activeCell="G3" sqref="G3"/>
    </sheetView>
  </sheetViews>
  <sheetFormatPr defaultColWidth="9.140625" defaultRowHeight="15" x14ac:dyDescent="0.25"/>
  <cols>
    <col min="1" max="1" width="41.85546875" customWidth="1"/>
    <col min="2" max="2" width="12" customWidth="1"/>
    <col min="3" max="3" width="17.7109375" customWidth="1"/>
    <col min="4" max="4" width="13.42578125" customWidth="1"/>
    <col min="5" max="5" width="18.140625" customWidth="1"/>
    <col min="6" max="6" width="11.7109375" customWidth="1"/>
    <col min="7" max="7" width="16.28515625" customWidth="1"/>
    <col min="8" max="8" width="14.28515625" customWidth="1"/>
    <col min="9" max="9" width="11.28515625" customWidth="1"/>
  </cols>
  <sheetData>
    <row r="1" spans="1:9" ht="19.5" thickBot="1" x14ac:dyDescent="0.35">
      <c r="B1" s="73" t="s">
        <v>86</v>
      </c>
      <c r="C1" s="74"/>
      <c r="D1" s="74"/>
      <c r="E1" s="74"/>
      <c r="F1" s="74"/>
      <c r="G1" s="74"/>
      <c r="H1" s="74"/>
    </row>
    <row r="2" spans="1:9" ht="15.75" customHeight="1" thickBot="1" x14ac:dyDescent="0.3">
      <c r="A2" s="41" t="s">
        <v>33</v>
      </c>
      <c r="B2" s="89" t="s">
        <v>48</v>
      </c>
      <c r="C2" s="90"/>
      <c r="D2" s="89" t="s">
        <v>51</v>
      </c>
      <c r="E2" s="90"/>
      <c r="F2" s="89" t="s">
        <v>50</v>
      </c>
      <c r="G2" s="90"/>
      <c r="H2" s="94" t="s">
        <v>29</v>
      </c>
      <c r="I2" s="95"/>
    </row>
    <row r="3" spans="1:9" ht="117.6" customHeight="1" x14ac:dyDescent="0.25">
      <c r="A3" s="68" t="s">
        <v>62</v>
      </c>
      <c r="B3" s="67" t="s">
        <v>59</v>
      </c>
      <c r="C3" s="43" t="s">
        <v>83</v>
      </c>
      <c r="D3" s="42" t="s">
        <v>60</v>
      </c>
      <c r="E3" s="43" t="s">
        <v>88</v>
      </c>
      <c r="F3" s="42" t="s">
        <v>61</v>
      </c>
      <c r="G3" s="43" t="s">
        <v>89</v>
      </c>
      <c r="H3" s="96"/>
      <c r="I3" s="97"/>
    </row>
    <row r="4" spans="1:9" ht="18" x14ac:dyDescent="0.25">
      <c r="A4" s="62" t="s">
        <v>31</v>
      </c>
      <c r="B4" s="91" t="s">
        <v>44</v>
      </c>
      <c r="C4" s="92"/>
      <c r="D4" s="92"/>
      <c r="E4" s="92"/>
      <c r="F4" s="92"/>
      <c r="G4" s="92"/>
      <c r="H4" s="92"/>
      <c r="I4" s="93"/>
    </row>
    <row r="5" spans="1:9" ht="31.5" customHeight="1" x14ac:dyDescent="0.25">
      <c r="A5" s="61" t="s">
        <v>14</v>
      </c>
      <c r="B5" s="98" t="s">
        <v>58</v>
      </c>
      <c r="C5" s="99"/>
      <c r="D5" s="99"/>
      <c r="E5" s="99"/>
      <c r="F5" s="99"/>
      <c r="G5" s="99"/>
      <c r="H5" s="99"/>
      <c r="I5" s="100"/>
    </row>
    <row r="6" spans="1:9" ht="18" customHeight="1" x14ac:dyDescent="0.25">
      <c r="A6" s="14" t="s">
        <v>70</v>
      </c>
      <c r="B6" s="8">
        <f>'EHI Totals'!B3+'Hertz Totals'!B3</f>
        <v>157621</v>
      </c>
      <c r="C6" s="34"/>
      <c r="D6" s="8">
        <f>'EHI Totals'!D3+'Hertz Totals'!D3</f>
        <v>88098</v>
      </c>
      <c r="E6" s="34"/>
      <c r="F6" s="8">
        <f>'EHI Totals'!F3+'Hertz Totals'!F3</f>
        <v>92153</v>
      </c>
      <c r="G6" s="34"/>
      <c r="H6" s="83">
        <f>(B6*C6)+(D6*E6)+(F6*G6)</f>
        <v>0</v>
      </c>
      <c r="I6" s="84"/>
    </row>
    <row r="7" spans="1:9" ht="18" customHeight="1" x14ac:dyDescent="0.25">
      <c r="A7" s="14" t="s">
        <v>69</v>
      </c>
      <c r="B7" s="8">
        <f>'EHI Totals'!B3+'Hertz Totals'!B3</f>
        <v>157621</v>
      </c>
      <c r="C7" s="34"/>
      <c r="D7" s="8">
        <f>'EHI Totals'!D3+'Hertz Totals'!D3</f>
        <v>88098</v>
      </c>
      <c r="E7" s="34"/>
      <c r="F7" s="8">
        <f>'EHI Totals'!F3+'Hertz Totals'!F3</f>
        <v>92153</v>
      </c>
      <c r="G7" s="34"/>
      <c r="H7" s="83">
        <f t="shared" ref="H7" si="0">(B7*C7)+(D7*E7)+(F7*G7)</f>
        <v>0</v>
      </c>
      <c r="I7" s="84"/>
    </row>
    <row r="8" spans="1:9" ht="18" customHeight="1" x14ac:dyDescent="0.25">
      <c r="A8" s="14" t="s">
        <v>72</v>
      </c>
      <c r="B8" s="8">
        <f>'EHI Totals'!B4+'Hertz Totals'!B4</f>
        <v>277930</v>
      </c>
      <c r="C8" s="34"/>
      <c r="D8" s="8">
        <f>'EHI Totals'!D4+'Hertz Totals'!D4</f>
        <v>178004</v>
      </c>
      <c r="E8" s="34"/>
      <c r="F8" s="8">
        <f>'EHI Totals'!F4+'Hertz Totals'!F4</f>
        <v>150079</v>
      </c>
      <c r="G8" s="34"/>
      <c r="H8" s="83">
        <f t="shared" ref="H8:H10" si="1">(B8*C8)+(D8*E8)+(F8*G8)</f>
        <v>0</v>
      </c>
      <c r="I8" s="84"/>
    </row>
    <row r="9" spans="1:9" ht="18" customHeight="1" x14ac:dyDescent="0.25">
      <c r="A9" s="14" t="s">
        <v>71</v>
      </c>
      <c r="B9" s="8">
        <v>277930</v>
      </c>
      <c r="C9" s="34"/>
      <c r="D9" s="8">
        <v>178004</v>
      </c>
      <c r="E9" s="34"/>
      <c r="F9" s="8">
        <v>150079</v>
      </c>
      <c r="G9" s="34"/>
      <c r="H9" s="83">
        <f t="shared" ref="H9" si="2">(B9*C9)+(D9*E9)+(F9*G9)</f>
        <v>0</v>
      </c>
      <c r="I9" s="84"/>
    </row>
    <row r="10" spans="1:9" ht="18" customHeight="1" x14ac:dyDescent="0.25">
      <c r="A10" s="14" t="s">
        <v>1</v>
      </c>
      <c r="B10" s="8">
        <f>'EHI Totals'!B5+'Hertz Totals'!B5</f>
        <v>138169</v>
      </c>
      <c r="C10" s="34"/>
      <c r="D10" s="8">
        <f>'EHI Totals'!D5+'Hertz Totals'!D5</f>
        <v>101697</v>
      </c>
      <c r="E10" s="34"/>
      <c r="F10" s="8">
        <f>'EHI Totals'!F5+'Hertz Totals'!F5</f>
        <v>162921</v>
      </c>
      <c r="G10" s="34"/>
      <c r="H10" s="83">
        <f t="shared" si="1"/>
        <v>0</v>
      </c>
      <c r="I10" s="84"/>
    </row>
    <row r="11" spans="1:9" ht="17.45" customHeight="1" x14ac:dyDescent="0.25">
      <c r="A11" s="7" t="s">
        <v>47</v>
      </c>
      <c r="B11" s="58">
        <v>3000</v>
      </c>
      <c r="C11" s="59"/>
      <c r="D11" s="86"/>
      <c r="E11" s="87"/>
      <c r="F11" s="87"/>
      <c r="G11" s="88"/>
      <c r="H11" s="83">
        <f>(B11*C11)</f>
        <v>0</v>
      </c>
      <c r="I11" s="84"/>
    </row>
    <row r="12" spans="1:9" ht="18" customHeight="1" x14ac:dyDescent="0.25">
      <c r="A12" s="23" t="s">
        <v>15</v>
      </c>
      <c r="B12" s="70"/>
      <c r="C12" s="71"/>
      <c r="D12" s="71"/>
      <c r="E12" s="71"/>
      <c r="F12" s="71"/>
      <c r="G12" s="71"/>
      <c r="H12" s="71"/>
      <c r="I12" s="85"/>
    </row>
    <row r="13" spans="1:9" ht="18" customHeight="1" x14ac:dyDescent="0.25">
      <c r="A13" s="14" t="s">
        <v>4</v>
      </c>
      <c r="B13" s="8">
        <f>'EHI Totals'!B7+'Hertz Totals'!B7</f>
        <v>66525</v>
      </c>
      <c r="C13" s="34"/>
      <c r="D13" s="8">
        <f>'EHI Totals'!D7+'Hertz Totals'!D7</f>
        <v>59514</v>
      </c>
      <c r="E13" s="34"/>
      <c r="F13" s="8">
        <f>'EHI Totals'!F7+'Hertz Totals'!F7</f>
        <v>88001</v>
      </c>
      <c r="G13" s="34"/>
      <c r="H13" s="83">
        <f>(B13*C13)+(D13*E13)+(F13*G13)</f>
        <v>0</v>
      </c>
      <c r="I13" s="84"/>
    </row>
    <row r="14" spans="1:9" ht="18" customHeight="1" x14ac:dyDescent="0.25">
      <c r="A14" s="14" t="s">
        <v>5</v>
      </c>
      <c r="B14" s="8">
        <f>'EHI Totals'!B8+'Hertz Totals'!B8</f>
        <v>3284</v>
      </c>
      <c r="C14" s="34"/>
      <c r="D14" s="8">
        <f>'EHI Totals'!D8+'Hertz Totals'!D8</f>
        <v>4119</v>
      </c>
      <c r="E14" s="34"/>
      <c r="F14" s="8">
        <f>'EHI Totals'!F8+'Hertz Totals'!F8</f>
        <v>7115</v>
      </c>
      <c r="G14" s="34"/>
      <c r="H14" s="83">
        <f t="shared" ref="H14" si="3">(B14*C14)+(D14*E14)+(F14*G14)</f>
        <v>0</v>
      </c>
      <c r="I14" s="84"/>
    </row>
    <row r="15" spans="1:9" ht="18" customHeight="1" x14ac:dyDescent="0.25">
      <c r="A15" s="57" t="s">
        <v>16</v>
      </c>
      <c r="B15" s="70"/>
      <c r="C15" s="71"/>
      <c r="D15" s="71"/>
      <c r="E15" s="71"/>
      <c r="F15" s="71"/>
      <c r="G15" s="71"/>
      <c r="H15" s="71"/>
      <c r="I15" s="85"/>
    </row>
    <row r="16" spans="1:9" ht="18" customHeight="1" x14ac:dyDescent="0.25">
      <c r="A16" s="14" t="s">
        <v>6</v>
      </c>
      <c r="B16" s="8">
        <f>'EHI Totals'!B10+'Hertz Totals'!B10</f>
        <v>62590</v>
      </c>
      <c r="C16" s="34"/>
      <c r="D16" s="8">
        <f>'EHI Totals'!D10+'Hertz Totals'!D10</f>
        <v>58120</v>
      </c>
      <c r="E16" s="34"/>
      <c r="F16" s="8">
        <f>'EHI Totals'!F10+'Hertz Totals'!F10</f>
        <v>90058</v>
      </c>
      <c r="G16" s="34"/>
      <c r="H16" s="83">
        <f>(B16*C16)+(D16*E16)+(F16*G16)</f>
        <v>0</v>
      </c>
      <c r="I16" s="84"/>
    </row>
    <row r="17" spans="1:9" ht="18" customHeight="1" x14ac:dyDescent="0.25">
      <c r="A17" s="14" t="s">
        <v>7</v>
      </c>
      <c r="B17" s="8">
        <f>'EHI Totals'!B11+'Hertz Totals'!B11</f>
        <v>48992</v>
      </c>
      <c r="C17" s="34"/>
      <c r="D17" s="8">
        <f>'EHI Totals'!D11+'Hertz Totals'!D11</f>
        <v>46072</v>
      </c>
      <c r="E17" s="34"/>
      <c r="F17" s="8">
        <f>'EHI Totals'!F11+'Hertz Totals'!F11</f>
        <v>49695</v>
      </c>
      <c r="G17" s="34"/>
      <c r="H17" s="83">
        <f t="shared" ref="H17" si="4">(B17*C17)+(D17*E17)+(F17*G17)</f>
        <v>0</v>
      </c>
      <c r="I17" s="84"/>
    </row>
    <row r="18" spans="1:9" ht="18" customHeight="1" x14ac:dyDescent="0.25">
      <c r="A18" s="57" t="s">
        <v>17</v>
      </c>
      <c r="B18" s="70"/>
      <c r="C18" s="71"/>
      <c r="D18" s="71"/>
      <c r="E18" s="71"/>
      <c r="F18" s="71"/>
      <c r="G18" s="71"/>
      <c r="H18" s="71"/>
      <c r="I18" s="85"/>
    </row>
    <row r="19" spans="1:9" ht="18" customHeight="1" x14ac:dyDescent="0.25">
      <c r="A19" s="14" t="s">
        <v>8</v>
      </c>
      <c r="B19" s="8">
        <f>'EHI Totals'!B13+'Hertz Totals'!B13</f>
        <v>2139</v>
      </c>
      <c r="C19" s="34"/>
      <c r="D19" s="8">
        <f>'EHI Totals'!D13+'Hertz Totals'!D13</f>
        <v>3304</v>
      </c>
      <c r="E19" s="34"/>
      <c r="F19" s="8">
        <f>'EHI Totals'!F13+'Hertz Totals'!F13</f>
        <v>13623</v>
      </c>
      <c r="G19" s="34"/>
      <c r="H19" s="83">
        <f>(B19*C19)+(D19*E19)+(F19*G19)</f>
        <v>0</v>
      </c>
      <c r="I19" s="84"/>
    </row>
    <row r="20" spans="1:9" ht="17.45" customHeight="1" x14ac:dyDescent="0.25">
      <c r="A20" s="14" t="s">
        <v>9</v>
      </c>
      <c r="B20" s="8">
        <f>'EHI Totals'!B14+'Hertz Totals'!B14</f>
        <v>5061</v>
      </c>
      <c r="C20" s="34"/>
      <c r="D20" s="8">
        <f>'EHI Totals'!D14+'Hertz Totals'!D14</f>
        <v>10311</v>
      </c>
      <c r="E20" s="34"/>
      <c r="F20" s="8">
        <f>'EHI Totals'!F14+'Hertz Totals'!F14</f>
        <v>64149</v>
      </c>
      <c r="G20" s="34"/>
      <c r="H20" s="83">
        <f t="shared" ref="H20" si="5">(B20*C20)+(D20*E20)+(F20*G20)</f>
        <v>0</v>
      </c>
      <c r="I20" s="84"/>
    </row>
    <row r="21" spans="1:9" ht="18" customHeight="1" x14ac:dyDescent="0.25">
      <c r="A21" s="16" t="s">
        <v>20</v>
      </c>
      <c r="B21" s="70"/>
      <c r="C21" s="71"/>
      <c r="D21" s="71"/>
      <c r="E21" s="71"/>
      <c r="F21" s="71"/>
      <c r="G21" s="71"/>
      <c r="H21" s="71"/>
      <c r="I21" s="85"/>
    </row>
    <row r="22" spans="1:9" ht="18" customHeight="1" x14ac:dyDescent="0.25">
      <c r="A22" s="49" t="s">
        <v>3</v>
      </c>
      <c r="B22" s="8">
        <f>'EHI Totals'!B16+'Hertz Totals'!B16</f>
        <v>3519</v>
      </c>
      <c r="C22" s="17"/>
      <c r="D22" s="8">
        <f>'EHI Totals'!D16+'Hertz Totals'!D16</f>
        <v>3012</v>
      </c>
      <c r="E22" s="17"/>
      <c r="F22" s="8">
        <f>'EHI Totals'!F16+'Hertz Totals'!F16</f>
        <v>1881</v>
      </c>
      <c r="G22" s="17"/>
      <c r="H22" s="77">
        <f>(B22*C22)+(D22*E22)+(F22*G22)</f>
        <v>0</v>
      </c>
      <c r="I22" s="78"/>
    </row>
    <row r="23" spans="1:9" ht="18" customHeight="1" x14ac:dyDescent="0.25">
      <c r="A23" s="49" t="s">
        <v>25</v>
      </c>
      <c r="B23" s="8">
        <f>'EHI Totals'!B17+'Hertz Totals'!B17</f>
        <v>1422</v>
      </c>
      <c r="C23" s="17"/>
      <c r="D23" s="8">
        <f>'EHI Totals'!D17+'Hertz Totals'!D17</f>
        <v>2327</v>
      </c>
      <c r="E23" s="17"/>
      <c r="F23" s="8">
        <f>'EHI Totals'!F17+'Hertz Totals'!F17</f>
        <v>1253</v>
      </c>
      <c r="G23" s="17"/>
      <c r="H23" s="77">
        <f t="shared" ref="H23:H27" si="6">(B23*C23)+(D23*E23)+(F23*G23)</f>
        <v>0</v>
      </c>
      <c r="I23" s="78"/>
    </row>
    <row r="24" spans="1:9" ht="18" customHeight="1" x14ac:dyDescent="0.25">
      <c r="A24" s="49" t="s">
        <v>19</v>
      </c>
      <c r="B24" s="8">
        <f>'EHI Totals'!B18+'Hertz Totals'!B18</f>
        <v>551</v>
      </c>
      <c r="C24" s="17"/>
      <c r="D24" s="8">
        <f>'EHI Totals'!D18+'Hertz Totals'!D18</f>
        <v>448</v>
      </c>
      <c r="E24" s="17"/>
      <c r="F24" s="8">
        <f>'EHI Totals'!F18+'Hertz Totals'!F18</f>
        <v>59</v>
      </c>
      <c r="G24" s="17"/>
      <c r="H24" s="77">
        <f t="shared" si="6"/>
        <v>0</v>
      </c>
      <c r="I24" s="78"/>
    </row>
    <row r="25" spans="1:9" ht="18" customHeight="1" x14ac:dyDescent="0.25">
      <c r="A25" s="49" t="s">
        <v>10</v>
      </c>
      <c r="B25" s="8">
        <f>'EHI Totals'!B19+'Hertz Totals'!B19</f>
        <v>0</v>
      </c>
      <c r="C25" s="17"/>
      <c r="D25" s="8">
        <f>'EHI Totals'!D19+'Hertz Totals'!D19</f>
        <v>0</v>
      </c>
      <c r="E25" s="17"/>
      <c r="F25" s="8">
        <f>'EHI Totals'!F19+'Hertz Totals'!F19</f>
        <v>0</v>
      </c>
      <c r="G25" s="17"/>
      <c r="H25" s="77">
        <f t="shared" si="6"/>
        <v>0</v>
      </c>
      <c r="I25" s="78"/>
    </row>
    <row r="26" spans="1:9" ht="18" customHeight="1" x14ac:dyDescent="0.25">
      <c r="A26" s="49" t="s">
        <v>11</v>
      </c>
      <c r="B26" s="8">
        <f>'EHI Totals'!B20+'Hertz Totals'!B20</f>
        <v>58</v>
      </c>
      <c r="C26" s="17"/>
      <c r="D26" s="8">
        <f>'EHI Totals'!D20+'Hertz Totals'!D20</f>
        <v>17</v>
      </c>
      <c r="E26" s="17"/>
      <c r="F26" s="8">
        <f>'EHI Totals'!F20+'Hertz Totals'!F20</f>
        <v>0</v>
      </c>
      <c r="G26" s="17"/>
      <c r="H26" s="77">
        <f t="shared" si="6"/>
        <v>0</v>
      </c>
      <c r="I26" s="78"/>
    </row>
    <row r="27" spans="1:9" ht="18" customHeight="1" x14ac:dyDescent="0.25">
      <c r="A27" s="49" t="s">
        <v>12</v>
      </c>
      <c r="B27" s="8">
        <f>'EHI Totals'!B21+'Hertz Totals'!B21</f>
        <v>245</v>
      </c>
      <c r="C27" s="17"/>
      <c r="D27" s="8">
        <f>'EHI Totals'!D21+'Hertz Totals'!D21</f>
        <v>314</v>
      </c>
      <c r="E27" s="17"/>
      <c r="F27" s="8">
        <f>'EHI Totals'!F21+'Hertz Totals'!F21</f>
        <v>2726</v>
      </c>
      <c r="G27" s="17"/>
      <c r="H27" s="77">
        <f t="shared" si="6"/>
        <v>0</v>
      </c>
      <c r="I27" s="78"/>
    </row>
    <row r="28" spans="1:9" ht="18" customHeight="1" x14ac:dyDescent="0.25">
      <c r="A28" s="50" t="s">
        <v>13</v>
      </c>
      <c r="B28" s="8">
        <f>'EHI Totals'!B22+'Hertz Totals'!B22</f>
        <v>158</v>
      </c>
      <c r="C28" s="17"/>
      <c r="D28" s="8">
        <f>'EHI Totals'!D22+'Hertz Totals'!D22</f>
        <v>231</v>
      </c>
      <c r="E28" s="17"/>
      <c r="F28" s="8">
        <f>'EHI Totals'!F22+'Hertz Totals'!F22</f>
        <v>1110</v>
      </c>
      <c r="G28" s="17"/>
      <c r="H28" s="77">
        <f t="shared" ref="H28:H29" si="7">(B28*C28)+(D28*E28)+(F28*G28)</f>
        <v>0</v>
      </c>
      <c r="I28" s="78"/>
    </row>
    <row r="29" spans="1:9" ht="18" customHeight="1" thickBot="1" x14ac:dyDescent="0.3">
      <c r="A29" s="51" t="s">
        <v>41</v>
      </c>
      <c r="B29" s="30">
        <v>1047</v>
      </c>
      <c r="C29" s="17"/>
      <c r="D29" s="30">
        <v>190</v>
      </c>
      <c r="E29" s="17"/>
      <c r="F29" s="30">
        <v>1</v>
      </c>
      <c r="G29" s="17"/>
      <c r="H29" s="77">
        <f t="shared" si="7"/>
        <v>0</v>
      </c>
      <c r="I29" s="78"/>
    </row>
    <row r="30" spans="1:9" ht="21.75" thickBot="1" x14ac:dyDescent="0.4">
      <c r="A30" s="15" t="s">
        <v>30</v>
      </c>
      <c r="B30" s="79" t="s">
        <v>32</v>
      </c>
      <c r="C30" s="80"/>
      <c r="D30" s="79"/>
      <c r="E30" s="80"/>
      <c r="F30" s="79"/>
      <c r="G30" s="80"/>
      <c r="H30" s="81">
        <f>SUM(H6:I20)</f>
        <v>0</v>
      </c>
      <c r="I30" s="82"/>
    </row>
    <row r="32" spans="1:9" ht="15" customHeight="1" x14ac:dyDescent="0.25">
      <c r="A32" s="31"/>
      <c r="B32" s="32"/>
      <c r="C32" s="75" t="s">
        <v>43</v>
      </c>
      <c r="D32" s="76"/>
      <c r="E32" s="76"/>
      <c r="F32" s="76"/>
      <c r="G32" s="76"/>
      <c r="H32" s="32"/>
      <c r="I32" s="33"/>
    </row>
    <row r="33" spans="1:9" ht="34.5" customHeight="1" x14ac:dyDescent="0.25">
      <c r="A33" s="35" t="s">
        <v>63</v>
      </c>
      <c r="B33" s="36"/>
      <c r="C33" s="36"/>
      <c r="D33" s="36"/>
      <c r="E33" s="36"/>
      <c r="F33" s="36"/>
      <c r="G33" s="36"/>
      <c r="H33" s="36"/>
      <c r="I33" s="36"/>
    </row>
    <row r="34" spans="1:9" ht="34.15" customHeight="1" x14ac:dyDescent="0.25">
      <c r="A34" s="35" t="s">
        <v>66</v>
      </c>
      <c r="B34" s="36"/>
      <c r="C34" s="36"/>
      <c r="D34" s="36"/>
      <c r="E34" s="36"/>
      <c r="F34" s="36"/>
      <c r="G34" s="36"/>
      <c r="H34" s="36"/>
      <c r="I34" s="36"/>
    </row>
    <row r="35" spans="1:9" ht="15" customHeight="1" x14ac:dyDescent="0.25">
      <c r="A35" s="60" t="s">
        <v>67</v>
      </c>
      <c r="B35" s="36"/>
      <c r="C35" s="36"/>
      <c r="D35" s="36"/>
      <c r="E35" s="36"/>
      <c r="F35" s="36"/>
      <c r="G35" s="36"/>
      <c r="H35" s="36"/>
      <c r="I35" s="36"/>
    </row>
    <row r="36" spans="1:9" ht="15" customHeight="1" x14ac:dyDescent="0.25">
      <c r="A36" s="36"/>
      <c r="B36" s="36"/>
      <c r="C36" s="36"/>
      <c r="D36" s="36"/>
      <c r="E36" s="36"/>
      <c r="F36" s="36"/>
      <c r="G36" s="36"/>
      <c r="H36" s="36"/>
      <c r="I36" s="36"/>
    </row>
    <row r="37" spans="1:9" ht="15.75" customHeight="1" x14ac:dyDescent="0.25">
      <c r="A37" s="36"/>
      <c r="B37" s="36"/>
      <c r="C37" s="36"/>
      <c r="D37" s="36"/>
      <c r="E37" s="36"/>
      <c r="F37" s="36"/>
      <c r="G37" s="36"/>
      <c r="H37" s="36"/>
      <c r="I37" s="36"/>
    </row>
    <row r="39" spans="1:9" ht="15.75" x14ac:dyDescent="0.25">
      <c r="A39" s="56"/>
    </row>
  </sheetData>
  <mergeCells count="35">
    <mergeCell ref="H8:I8"/>
    <mergeCell ref="H7:I7"/>
    <mergeCell ref="H9:I9"/>
    <mergeCell ref="H14:I14"/>
    <mergeCell ref="B2:C2"/>
    <mergeCell ref="F2:G2"/>
    <mergeCell ref="D2:E2"/>
    <mergeCell ref="B12:I12"/>
    <mergeCell ref="B4:I4"/>
    <mergeCell ref="H2:I3"/>
    <mergeCell ref="B5:I5"/>
    <mergeCell ref="H6:I6"/>
    <mergeCell ref="H10:I10"/>
    <mergeCell ref="H24:I24"/>
    <mergeCell ref="H13:I13"/>
    <mergeCell ref="H16:I16"/>
    <mergeCell ref="H17:I17"/>
    <mergeCell ref="B18:I18"/>
    <mergeCell ref="B15:I15"/>
    <mergeCell ref="B1:H1"/>
    <mergeCell ref="C32:G32"/>
    <mergeCell ref="H25:I25"/>
    <mergeCell ref="H26:I26"/>
    <mergeCell ref="H27:I27"/>
    <mergeCell ref="H28:I28"/>
    <mergeCell ref="B30:G30"/>
    <mergeCell ref="H30:I30"/>
    <mergeCell ref="H29:I29"/>
    <mergeCell ref="H19:I19"/>
    <mergeCell ref="H20:I20"/>
    <mergeCell ref="B21:I21"/>
    <mergeCell ref="H22:I22"/>
    <mergeCell ref="H23:I23"/>
    <mergeCell ref="D11:G11"/>
    <mergeCell ref="H11:I11"/>
  </mergeCells>
  <pageMargins left="0.7" right="0.7" top="0.75" bottom="0.75" header="0.3" footer="0.3"/>
  <pageSetup scale="72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08D83-BFCF-4FC6-835E-EB301948B053}">
  <dimension ref="A1:O37"/>
  <sheetViews>
    <sheetView workbookViewId="0">
      <selection activeCell="K3" sqref="K3"/>
    </sheetView>
  </sheetViews>
  <sheetFormatPr defaultRowHeight="15" x14ac:dyDescent="0.25"/>
  <cols>
    <col min="1" max="1" width="42.28515625" customWidth="1"/>
    <col min="2" max="2" width="14.5703125" style="29" customWidth="1"/>
    <col min="3" max="3" width="14.5703125" style="25" customWidth="1"/>
    <col min="4" max="5" width="14.5703125" customWidth="1"/>
    <col min="6" max="6" width="14.5703125" style="29" customWidth="1"/>
    <col min="7" max="7" width="16.28515625" style="25" customWidth="1"/>
    <col min="8" max="9" width="14.5703125" customWidth="1"/>
    <col min="10" max="10" width="14.5703125" style="29" customWidth="1"/>
    <col min="11" max="11" width="17.140625" style="25" customWidth="1"/>
    <col min="12" max="13" width="14.5703125" customWidth="1"/>
    <col min="14" max="15" width="11.85546875" customWidth="1"/>
  </cols>
  <sheetData>
    <row r="1" spans="1:15" ht="19.5" thickBot="1" x14ac:dyDescent="0.35">
      <c r="C1" s="110" t="s">
        <v>87</v>
      </c>
      <c r="D1" s="111"/>
      <c r="E1" s="111"/>
      <c r="F1" s="111"/>
      <c r="G1" s="111"/>
      <c r="H1" s="111"/>
      <c r="I1" s="111"/>
      <c r="J1" s="111"/>
    </row>
    <row r="2" spans="1:15" ht="15.75" customHeight="1" thickBot="1" x14ac:dyDescent="0.3">
      <c r="A2" s="41" t="s">
        <v>33</v>
      </c>
      <c r="B2" s="89" t="s">
        <v>48</v>
      </c>
      <c r="C2" s="114"/>
      <c r="D2" s="114"/>
      <c r="E2" s="90"/>
      <c r="F2" s="89" t="s">
        <v>51</v>
      </c>
      <c r="G2" s="114"/>
      <c r="H2" s="114"/>
      <c r="I2" s="90"/>
      <c r="J2" s="89" t="s">
        <v>49</v>
      </c>
      <c r="K2" s="114"/>
      <c r="L2" s="114"/>
      <c r="M2" s="90"/>
      <c r="N2" s="94" t="s">
        <v>29</v>
      </c>
      <c r="O2" s="95"/>
    </row>
    <row r="3" spans="1:15" ht="141.75" x14ac:dyDescent="0.25">
      <c r="A3" s="69" t="s">
        <v>84</v>
      </c>
      <c r="B3" s="45" t="s">
        <v>52</v>
      </c>
      <c r="C3" s="43" t="s">
        <v>85</v>
      </c>
      <c r="D3" s="37" t="s">
        <v>54</v>
      </c>
      <c r="E3" s="38" t="s">
        <v>55</v>
      </c>
      <c r="F3" s="45" t="s">
        <v>53</v>
      </c>
      <c r="G3" s="43" t="s">
        <v>88</v>
      </c>
      <c r="H3" s="37" t="s">
        <v>54</v>
      </c>
      <c r="I3" s="38" t="s">
        <v>55</v>
      </c>
      <c r="J3" s="45" t="s">
        <v>56</v>
      </c>
      <c r="K3" s="43" t="s">
        <v>89</v>
      </c>
      <c r="L3" s="37" t="s">
        <v>54</v>
      </c>
      <c r="M3" s="38" t="s">
        <v>55</v>
      </c>
      <c r="N3" s="96"/>
      <c r="O3" s="97"/>
    </row>
    <row r="4" spans="1:15" ht="18" x14ac:dyDescent="0.25">
      <c r="A4" s="62" t="s">
        <v>34</v>
      </c>
      <c r="B4" s="91" t="s">
        <v>45</v>
      </c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3"/>
    </row>
    <row r="5" spans="1:15" ht="26.45" customHeight="1" x14ac:dyDescent="0.25">
      <c r="A5" s="61" t="s">
        <v>35</v>
      </c>
      <c r="B5" s="98" t="s">
        <v>57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100"/>
    </row>
    <row r="6" spans="1:15" ht="31.5" x14ac:dyDescent="0.25">
      <c r="A6" s="63" t="s">
        <v>73</v>
      </c>
      <c r="B6" s="47">
        <v>800</v>
      </c>
      <c r="C6" s="46"/>
      <c r="D6" s="48">
        <v>52000</v>
      </c>
      <c r="E6" s="34"/>
      <c r="F6" s="47">
        <v>800</v>
      </c>
      <c r="G6" s="46"/>
      <c r="H6" s="48">
        <v>52000</v>
      </c>
      <c r="I6" s="34"/>
      <c r="J6" s="47">
        <v>800</v>
      </c>
      <c r="K6" s="46"/>
      <c r="L6" s="48">
        <v>52000</v>
      </c>
      <c r="M6" s="34"/>
      <c r="N6" s="83">
        <f>((B6*C6)+(D6*E6))+((F6*G6)+(H6*I6))+((J6*K6)+(L6*M6))</f>
        <v>0</v>
      </c>
      <c r="O6" s="84"/>
    </row>
    <row r="7" spans="1:15" ht="31.5" x14ac:dyDescent="0.25">
      <c r="A7" s="63" t="s">
        <v>74</v>
      </c>
      <c r="B7" s="47">
        <v>800</v>
      </c>
      <c r="C7" s="46"/>
      <c r="D7" s="48">
        <v>52000</v>
      </c>
      <c r="E7" s="34"/>
      <c r="F7" s="47">
        <v>800</v>
      </c>
      <c r="G7" s="46"/>
      <c r="H7" s="48">
        <v>52000</v>
      </c>
      <c r="I7" s="34"/>
      <c r="J7" s="47">
        <v>800</v>
      </c>
      <c r="K7" s="46"/>
      <c r="L7" s="48">
        <v>52000</v>
      </c>
      <c r="M7" s="34"/>
      <c r="N7" s="83">
        <f>((B7*C7)+(D7*E7))+((F7*G7)+(H7*I7))+((J7*K7)+(L7*M7))</f>
        <v>0</v>
      </c>
      <c r="O7" s="84"/>
    </row>
    <row r="8" spans="1:15" ht="31.5" x14ac:dyDescent="0.25">
      <c r="A8" s="63" t="s">
        <v>75</v>
      </c>
      <c r="B8" s="47">
        <v>800</v>
      </c>
      <c r="C8" s="46"/>
      <c r="D8" s="48">
        <v>52000</v>
      </c>
      <c r="E8" s="34"/>
      <c r="F8" s="47">
        <v>800</v>
      </c>
      <c r="G8" s="46"/>
      <c r="H8" s="48">
        <v>52000</v>
      </c>
      <c r="I8" s="34"/>
      <c r="J8" s="47">
        <v>800</v>
      </c>
      <c r="K8" s="46"/>
      <c r="L8" s="48">
        <v>52000</v>
      </c>
      <c r="M8" s="34"/>
      <c r="N8" s="83">
        <f>((B8*C8)+(D8*E8))+((F8*G8)+(H8*I8))+((J8*K8)+(L8*M8))</f>
        <v>0</v>
      </c>
      <c r="O8" s="84"/>
    </row>
    <row r="9" spans="1:15" ht="31.5" x14ac:dyDescent="0.25">
      <c r="A9" s="63" t="s">
        <v>76</v>
      </c>
      <c r="B9" s="47">
        <v>800</v>
      </c>
      <c r="C9" s="46"/>
      <c r="D9" s="48">
        <v>52000</v>
      </c>
      <c r="E9" s="34"/>
      <c r="F9" s="47">
        <v>800</v>
      </c>
      <c r="G9" s="46"/>
      <c r="H9" s="48">
        <v>52000</v>
      </c>
      <c r="I9" s="34"/>
      <c r="J9" s="47">
        <v>800</v>
      </c>
      <c r="K9" s="46"/>
      <c r="L9" s="48">
        <v>52000</v>
      </c>
      <c r="M9" s="34"/>
      <c r="N9" s="83">
        <f t="shared" ref="N9:N10" si="0">((B9*C9)+(D9*E9))+((F9*G9)+(H9*I9))+((J9*K9)+(L9*M9))</f>
        <v>0</v>
      </c>
      <c r="O9" s="84"/>
    </row>
    <row r="10" spans="1:15" ht="31.5" x14ac:dyDescent="0.25">
      <c r="A10" s="63" t="s">
        <v>77</v>
      </c>
      <c r="B10" s="47">
        <v>800</v>
      </c>
      <c r="C10" s="46"/>
      <c r="D10" s="48">
        <v>52000</v>
      </c>
      <c r="E10" s="34"/>
      <c r="F10" s="47">
        <v>800</v>
      </c>
      <c r="G10" s="46"/>
      <c r="H10" s="48">
        <v>52000</v>
      </c>
      <c r="I10" s="34"/>
      <c r="J10" s="47">
        <v>800</v>
      </c>
      <c r="K10" s="46"/>
      <c r="L10" s="48">
        <v>52000</v>
      </c>
      <c r="M10" s="34"/>
      <c r="N10" s="83">
        <f t="shared" si="0"/>
        <v>0</v>
      </c>
      <c r="O10" s="84"/>
    </row>
    <row r="11" spans="1:15" ht="31.5" x14ac:dyDescent="0.25">
      <c r="A11" s="63" t="s">
        <v>78</v>
      </c>
      <c r="B11" s="47">
        <v>800</v>
      </c>
      <c r="C11" s="46"/>
      <c r="D11" s="48">
        <v>52000</v>
      </c>
      <c r="E11" s="34"/>
      <c r="F11" s="47">
        <v>800</v>
      </c>
      <c r="G11" s="46"/>
      <c r="H11" s="48">
        <v>52000</v>
      </c>
      <c r="I11" s="34"/>
      <c r="J11" s="47">
        <v>800</v>
      </c>
      <c r="K11" s="46"/>
      <c r="L11" s="48">
        <v>52000</v>
      </c>
      <c r="M11" s="34"/>
      <c r="N11" s="83">
        <f t="shared" ref="N11" si="1">((B11*C11)+(D11*E11))+((F11*G11)+(H11*I11))+((J11*K11)+(L11*M11))</f>
        <v>0</v>
      </c>
      <c r="O11" s="84"/>
    </row>
    <row r="12" spans="1:15" ht="31.5" x14ac:dyDescent="0.25">
      <c r="A12" s="63" t="s">
        <v>79</v>
      </c>
      <c r="B12" s="47">
        <v>800</v>
      </c>
      <c r="C12" s="46"/>
      <c r="D12" s="48">
        <v>52000</v>
      </c>
      <c r="E12" s="34"/>
      <c r="F12" s="47">
        <v>800</v>
      </c>
      <c r="G12" s="46"/>
      <c r="H12" s="48">
        <v>52000</v>
      </c>
      <c r="I12" s="34"/>
      <c r="J12" s="47">
        <v>800</v>
      </c>
      <c r="K12" s="46"/>
      <c r="L12" s="48">
        <v>52000</v>
      </c>
      <c r="M12" s="34"/>
      <c r="N12" s="83">
        <f>((B12*C12)+(D12*E12))+((F12*G12)+(H12*I12))+((J12*K12)+(L12*M12))</f>
        <v>0</v>
      </c>
      <c r="O12" s="84"/>
    </row>
    <row r="13" spans="1:15" ht="15.75" x14ac:dyDescent="0.25">
      <c r="A13" s="23" t="s">
        <v>39</v>
      </c>
      <c r="B13" s="70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85"/>
    </row>
    <row r="14" spans="1:15" ht="31.5" x14ac:dyDescent="0.25">
      <c r="A14" s="63" t="s">
        <v>73</v>
      </c>
      <c r="B14" s="47">
        <v>800</v>
      </c>
      <c r="C14" s="46"/>
      <c r="D14" s="48">
        <v>52000</v>
      </c>
      <c r="E14" s="34"/>
      <c r="F14" s="47">
        <v>800</v>
      </c>
      <c r="G14" s="46"/>
      <c r="H14" s="48">
        <v>52000</v>
      </c>
      <c r="I14" s="34"/>
      <c r="J14" s="47">
        <v>800</v>
      </c>
      <c r="K14" s="46"/>
      <c r="L14" s="48">
        <v>52000</v>
      </c>
      <c r="M14" s="34"/>
      <c r="N14" s="83">
        <f t="shared" ref="N14:N20" si="2">((B14*C14)+(D14*E14))+((F14*G14)+(H14*I14))+((J14*K14)+(L14*M14))</f>
        <v>0</v>
      </c>
      <c r="O14" s="84"/>
    </row>
    <row r="15" spans="1:15" ht="31.5" x14ac:dyDescent="0.25">
      <c r="A15" s="63" t="s">
        <v>74</v>
      </c>
      <c r="B15" s="47">
        <v>800</v>
      </c>
      <c r="C15" s="46"/>
      <c r="D15" s="48">
        <v>52000</v>
      </c>
      <c r="E15" s="34"/>
      <c r="F15" s="47">
        <v>800</v>
      </c>
      <c r="G15" s="46"/>
      <c r="H15" s="48">
        <v>52000</v>
      </c>
      <c r="I15" s="34"/>
      <c r="J15" s="47">
        <v>800</v>
      </c>
      <c r="K15" s="46"/>
      <c r="L15" s="48">
        <v>52000</v>
      </c>
      <c r="M15" s="34"/>
      <c r="N15" s="83">
        <f>((B15*C15)+(D15*E15))+((F15*G15)+(H15*I15))+((J15*K15)+(L15*M15))</f>
        <v>0</v>
      </c>
      <c r="O15" s="84"/>
    </row>
    <row r="16" spans="1:15" ht="31.5" x14ac:dyDescent="0.25">
      <c r="A16" s="63" t="s">
        <v>75</v>
      </c>
      <c r="B16" s="47">
        <v>800</v>
      </c>
      <c r="C16" s="46"/>
      <c r="D16" s="48">
        <v>52000</v>
      </c>
      <c r="E16" s="34"/>
      <c r="F16" s="47">
        <v>800</v>
      </c>
      <c r="G16" s="46"/>
      <c r="H16" s="48">
        <v>52000</v>
      </c>
      <c r="I16" s="34"/>
      <c r="J16" s="47">
        <v>800</v>
      </c>
      <c r="K16" s="46"/>
      <c r="L16" s="48">
        <v>52000</v>
      </c>
      <c r="M16" s="34"/>
      <c r="N16" s="83">
        <f>((B16*C16)+(D16*E16))+((F16*G16)+(H16*I16))+((J16*K16)+(L16*M16))</f>
        <v>0</v>
      </c>
      <c r="O16" s="84"/>
    </row>
    <row r="17" spans="1:15" ht="31.5" x14ac:dyDescent="0.25">
      <c r="A17" s="63" t="s">
        <v>76</v>
      </c>
      <c r="B17" s="47">
        <v>800</v>
      </c>
      <c r="C17" s="46"/>
      <c r="D17" s="48">
        <v>52000</v>
      </c>
      <c r="E17" s="34"/>
      <c r="F17" s="47">
        <v>800</v>
      </c>
      <c r="G17" s="46"/>
      <c r="H17" s="48">
        <v>52000</v>
      </c>
      <c r="I17" s="34"/>
      <c r="J17" s="47">
        <v>800</v>
      </c>
      <c r="K17" s="46"/>
      <c r="L17" s="48">
        <v>52000</v>
      </c>
      <c r="M17" s="34"/>
      <c r="N17" s="83">
        <f>((B17*C17)+(D17*E17))+((F17*G17)+(H17*I17))+((J17*K17)+(L17*M17))</f>
        <v>0</v>
      </c>
      <c r="O17" s="84"/>
    </row>
    <row r="18" spans="1:15" ht="31.5" x14ac:dyDescent="0.25">
      <c r="A18" s="63" t="s">
        <v>77</v>
      </c>
      <c r="B18" s="47">
        <v>800</v>
      </c>
      <c r="C18" s="46"/>
      <c r="D18" s="48">
        <v>52000</v>
      </c>
      <c r="E18" s="34"/>
      <c r="F18" s="47">
        <v>800</v>
      </c>
      <c r="G18" s="46"/>
      <c r="H18" s="48">
        <v>52000</v>
      </c>
      <c r="I18" s="34"/>
      <c r="J18" s="47">
        <v>800</v>
      </c>
      <c r="K18" s="46"/>
      <c r="L18" s="48">
        <v>52000</v>
      </c>
      <c r="M18" s="34"/>
      <c r="N18" s="83">
        <f>((B18*C18)+(D18*E18))+((F18*G18)+(H18*I18))+((J18*K18)+(L18*M18))</f>
        <v>0</v>
      </c>
      <c r="O18" s="84"/>
    </row>
    <row r="19" spans="1:15" ht="31.5" x14ac:dyDescent="0.25">
      <c r="A19" s="63" t="s">
        <v>78</v>
      </c>
      <c r="B19" s="47">
        <v>800</v>
      </c>
      <c r="C19" s="46"/>
      <c r="D19" s="48">
        <v>52000</v>
      </c>
      <c r="E19" s="34"/>
      <c r="F19" s="47">
        <v>800</v>
      </c>
      <c r="G19" s="46"/>
      <c r="H19" s="48">
        <v>52000</v>
      </c>
      <c r="I19" s="34"/>
      <c r="J19" s="47">
        <v>800</v>
      </c>
      <c r="K19" s="46"/>
      <c r="L19" s="48">
        <v>52000</v>
      </c>
      <c r="M19" s="34"/>
      <c r="N19" s="83">
        <f t="shared" si="2"/>
        <v>0</v>
      </c>
      <c r="O19" s="84"/>
    </row>
    <row r="20" spans="1:15" ht="31.5" x14ac:dyDescent="0.25">
      <c r="A20" s="63" t="s">
        <v>80</v>
      </c>
      <c r="B20" s="47">
        <v>800</v>
      </c>
      <c r="C20" s="46"/>
      <c r="D20" s="48">
        <v>52000</v>
      </c>
      <c r="E20" s="34"/>
      <c r="F20" s="47">
        <v>800</v>
      </c>
      <c r="G20" s="46"/>
      <c r="H20" s="48">
        <v>52000</v>
      </c>
      <c r="I20" s="34"/>
      <c r="J20" s="47">
        <v>800</v>
      </c>
      <c r="K20" s="46"/>
      <c r="L20" s="48">
        <v>52000</v>
      </c>
      <c r="M20" s="34"/>
      <c r="N20" s="83">
        <f t="shared" si="2"/>
        <v>0</v>
      </c>
      <c r="O20" s="84"/>
    </row>
    <row r="21" spans="1:15" ht="15.75" x14ac:dyDescent="0.25">
      <c r="A21" s="40" t="s">
        <v>46</v>
      </c>
      <c r="B21" s="105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7"/>
    </row>
    <row r="22" spans="1:15" ht="15.75" x14ac:dyDescent="0.25">
      <c r="A22" s="64" t="s">
        <v>81</v>
      </c>
      <c r="B22" s="47">
        <v>800</v>
      </c>
      <c r="C22" s="46"/>
      <c r="D22" s="48">
        <v>52000</v>
      </c>
      <c r="E22" s="34"/>
      <c r="F22" s="47">
        <v>800</v>
      </c>
      <c r="G22" s="46"/>
      <c r="H22" s="48">
        <v>52000</v>
      </c>
      <c r="I22" s="34"/>
      <c r="J22" s="47">
        <v>800</v>
      </c>
      <c r="K22" s="46"/>
      <c r="L22" s="48">
        <v>52000</v>
      </c>
      <c r="M22" s="34"/>
      <c r="N22" s="83">
        <f t="shared" ref="N22:N23" si="3">((B22*C22)+(D22*E22))+((F22*G22)+(H22*I22))+((J22*K22)+(L22*M22))</f>
        <v>0</v>
      </c>
      <c r="O22" s="84"/>
    </row>
    <row r="23" spans="1:15" ht="15.75" x14ac:dyDescent="0.25">
      <c r="A23" s="64" t="s">
        <v>82</v>
      </c>
      <c r="B23" s="47">
        <v>800</v>
      </c>
      <c r="C23" s="46"/>
      <c r="D23" s="48">
        <v>52000</v>
      </c>
      <c r="E23" s="34"/>
      <c r="F23" s="47">
        <v>800</v>
      </c>
      <c r="G23" s="46"/>
      <c r="H23" s="48">
        <v>52000</v>
      </c>
      <c r="I23" s="34"/>
      <c r="J23" s="47">
        <v>800</v>
      </c>
      <c r="K23" s="46"/>
      <c r="L23" s="48">
        <v>52000</v>
      </c>
      <c r="M23" s="34"/>
      <c r="N23" s="83">
        <f t="shared" si="3"/>
        <v>0</v>
      </c>
      <c r="O23" s="84"/>
    </row>
    <row r="24" spans="1:15" ht="18" x14ac:dyDescent="0.25">
      <c r="A24" s="16" t="s">
        <v>20</v>
      </c>
      <c r="B24" s="70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85"/>
    </row>
    <row r="25" spans="1:15" ht="15.75" x14ac:dyDescent="0.25">
      <c r="A25" s="65" t="s">
        <v>38</v>
      </c>
      <c r="B25" s="47">
        <v>800</v>
      </c>
      <c r="C25" s="46"/>
      <c r="D25" s="48">
        <v>52000</v>
      </c>
      <c r="E25" s="34"/>
      <c r="F25" s="47">
        <v>800</v>
      </c>
      <c r="G25" s="46"/>
      <c r="H25" s="48">
        <v>52000</v>
      </c>
      <c r="I25" s="34"/>
      <c r="J25" s="47">
        <v>800</v>
      </c>
      <c r="K25" s="46"/>
      <c r="L25" s="48">
        <v>52000</v>
      </c>
      <c r="M25" s="34"/>
      <c r="N25" s="77">
        <f t="shared" ref="N25:N26" si="4">((B25*C25)+(D25*E25))+((F25*G25)+(H25*I25))+((J25*K25)+(L25*M25))</f>
        <v>0</v>
      </c>
      <c r="O25" s="78"/>
    </row>
    <row r="26" spans="1:15" ht="16.5" thickBot="1" x14ac:dyDescent="0.3">
      <c r="A26" s="66" t="s">
        <v>65</v>
      </c>
      <c r="B26" s="47">
        <v>800</v>
      </c>
      <c r="C26" s="46"/>
      <c r="D26" s="48">
        <v>52000</v>
      </c>
      <c r="E26" s="34"/>
      <c r="F26" s="47">
        <v>800</v>
      </c>
      <c r="G26" s="46"/>
      <c r="H26" s="48">
        <v>52000</v>
      </c>
      <c r="I26" s="34"/>
      <c r="J26" s="47">
        <v>800</v>
      </c>
      <c r="K26" s="46"/>
      <c r="L26" s="48">
        <v>52000</v>
      </c>
      <c r="M26" s="34"/>
      <c r="N26" s="108">
        <f t="shared" si="4"/>
        <v>0</v>
      </c>
      <c r="O26" s="109"/>
    </row>
    <row r="27" spans="1:15" ht="21.75" thickBot="1" x14ac:dyDescent="0.4">
      <c r="A27" s="15" t="s">
        <v>30</v>
      </c>
      <c r="B27" s="79" t="s">
        <v>32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39"/>
      <c r="N27" s="81">
        <f>SUM(N6:O23)</f>
        <v>0</v>
      </c>
      <c r="O27" s="82"/>
    </row>
    <row r="29" spans="1:15" ht="18.75" x14ac:dyDescent="0.3">
      <c r="A29" s="24"/>
      <c r="B29" s="101" t="s">
        <v>68</v>
      </c>
      <c r="C29" s="102"/>
      <c r="D29" s="103"/>
      <c r="E29" s="103"/>
      <c r="F29" s="103"/>
      <c r="G29" s="103"/>
      <c r="H29" s="104"/>
      <c r="I29" s="44"/>
    </row>
    <row r="30" spans="1:15" ht="18.75" x14ac:dyDescent="0.3">
      <c r="A30" s="7" t="s">
        <v>40</v>
      </c>
      <c r="B30" s="52"/>
      <c r="C30" s="53"/>
      <c r="D30" s="54"/>
      <c r="E30" s="54"/>
      <c r="F30" s="55"/>
      <c r="G30" s="54"/>
      <c r="H30" s="54"/>
      <c r="I30" s="44"/>
    </row>
    <row r="31" spans="1:15" ht="15.75" x14ac:dyDescent="0.25">
      <c r="A31" s="7" t="s">
        <v>36</v>
      </c>
      <c r="B31" s="28"/>
      <c r="C31" s="26"/>
      <c r="D31" s="24"/>
      <c r="E31" s="24"/>
      <c r="F31" s="28"/>
      <c r="G31" s="26"/>
      <c r="H31" s="24"/>
    </row>
    <row r="32" spans="1:15" ht="31.5" x14ac:dyDescent="0.25">
      <c r="A32" s="27" t="s">
        <v>37</v>
      </c>
      <c r="B32" s="28"/>
      <c r="C32" s="26"/>
      <c r="D32" s="24"/>
      <c r="E32" s="24"/>
      <c r="F32" s="28"/>
      <c r="G32" s="26"/>
      <c r="H32" s="24"/>
    </row>
    <row r="33" spans="1:8" ht="47.25" x14ac:dyDescent="0.25">
      <c r="A33" s="27" t="s">
        <v>64</v>
      </c>
      <c r="B33" s="28"/>
      <c r="C33" s="26"/>
      <c r="D33" s="24"/>
      <c r="E33" s="24"/>
      <c r="F33" s="28"/>
      <c r="G33" s="26"/>
      <c r="H33" s="24"/>
    </row>
    <row r="34" spans="1:8" ht="31.5" x14ac:dyDescent="0.25">
      <c r="A34" s="27" t="s">
        <v>42</v>
      </c>
      <c r="B34" s="28"/>
      <c r="C34" s="26"/>
      <c r="D34" s="24"/>
      <c r="E34" s="24"/>
      <c r="F34" s="28"/>
      <c r="G34" s="26"/>
      <c r="H34" s="24"/>
    </row>
    <row r="37" spans="1:8" ht="15.75" x14ac:dyDescent="0.25">
      <c r="A37" s="56"/>
    </row>
  </sheetData>
  <mergeCells count="31">
    <mergeCell ref="N7:O7"/>
    <mergeCell ref="N12:O12"/>
    <mergeCell ref="B13:O13"/>
    <mergeCell ref="N14:O14"/>
    <mergeCell ref="N19:O19"/>
    <mergeCell ref="N16:O16"/>
    <mergeCell ref="N17:O17"/>
    <mergeCell ref="N18:O18"/>
    <mergeCell ref="N8:O8"/>
    <mergeCell ref="N9:O9"/>
    <mergeCell ref="N10:O10"/>
    <mergeCell ref="N11:O11"/>
    <mergeCell ref="N15:O15"/>
    <mergeCell ref="C1:J1"/>
    <mergeCell ref="N2:O3"/>
    <mergeCell ref="B4:O4"/>
    <mergeCell ref="B5:O5"/>
    <mergeCell ref="N6:O6"/>
    <mergeCell ref="B2:E2"/>
    <mergeCell ref="F2:I2"/>
    <mergeCell ref="J2:M2"/>
    <mergeCell ref="B29:H29"/>
    <mergeCell ref="N20:O20"/>
    <mergeCell ref="B27:L27"/>
    <mergeCell ref="N27:O27"/>
    <mergeCell ref="B24:O24"/>
    <mergeCell ref="N25:O25"/>
    <mergeCell ref="B21:O21"/>
    <mergeCell ref="N26:O26"/>
    <mergeCell ref="N22:O22"/>
    <mergeCell ref="N23:O23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EHI Totals</vt:lpstr>
      <vt:lpstr>Hertz Totals</vt:lpstr>
      <vt:lpstr>Att 4.1 Passenger Vehicle Cost </vt:lpstr>
      <vt:lpstr>Att 4.2 Box Truck Cost</vt:lpstr>
      <vt:lpstr>'Att 4.1 Passenger Vehicle Cost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Pegues, Matthew L (DOA)</dc:creator>
  <cp:lastModifiedBy>Anna Totzke</cp:lastModifiedBy>
  <cp:lastPrinted>2018-08-08T19:16:55Z</cp:lastPrinted>
  <dcterms:created xsi:type="dcterms:W3CDTF">2018-06-28T23:17:14Z</dcterms:created>
  <dcterms:modified xsi:type="dcterms:W3CDTF">2025-02-04T20:59:37Z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2024-04-19T21:43:16Z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fa5d443d-eb19-49a5-8982-7ec0a967b5ad</vt:lpwstr>
  </property>
  <property fmtid="{D5CDD505-2E9C-101B-9397-08002B2CF9AE}" pid="8" name="MSIP_Label_db79d039-fcd0-4045-9c78-4cfb2eba0904_ContentBits">
    <vt:lpwstr>0</vt:lpwstr>
  </property>
</Properties>
</file>