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M:\Team Drives\DAS_Division of Purchasing\EVERYONE\Solomon\FY2018\SK18001 Data Communications (NVP-RFP)\SK18001 Award Docs\NVP Board Approval Docs\"/>
    </mc:Choice>
  </mc:AlternateContent>
  <bookViews>
    <workbookView xWindow="0" yWindow="0" windowWidth="19200" windowHeight="8100" tabRatio="754"/>
  </bookViews>
  <sheets>
    <sheet name="Master Summary" sheetId="19" r:id="rId1"/>
    <sheet name="Stage 2 OEM Evaluted Qual" sheetId="5" r:id="rId2"/>
    <sheet name="Stage 3 Category Qual" sheetId="17" r:id="rId3"/>
  </sheets>
  <definedNames>
    <definedName name="_xlnm.Print_Area" localSheetId="1">'Stage 2 OEM Evaluted Qual'!$A$1:$AF$81</definedName>
    <definedName name="_xlnm.Print_Area" localSheetId="2">'Stage 3 Category Qual'!$A$1:$W$299</definedName>
    <definedName name="_xlnm.Print_Titles" localSheetId="1">'Stage 2 OEM Evaluted Qual'!$12:$12</definedName>
    <definedName name="_xlnm.Print_Titles" localSheetId="2">'Stage 3 Category Qual'!$4:$4</definedName>
  </definedNames>
  <calcPr calcId="162913"/>
</workbook>
</file>

<file path=xl/calcChain.xml><?xml version="1.0" encoding="utf-8"?>
<calcChain xmlns="http://schemas.openxmlformats.org/spreadsheetml/2006/main">
  <c r="Y1" i="19" l="1"/>
  <c r="Q17" i="19" l="1"/>
  <c r="K25" i="19" l="1"/>
  <c r="O20" i="19"/>
  <c r="K19" i="19"/>
  <c r="O24" i="19"/>
  <c r="O18" i="19"/>
  <c r="M18" i="19"/>
  <c r="O17" i="19"/>
  <c r="M17" i="19"/>
  <c r="O23" i="19"/>
  <c r="M23" i="19"/>
  <c r="Q16" i="19"/>
  <c r="O16" i="19"/>
  <c r="M16" i="19"/>
  <c r="O22" i="19"/>
  <c r="M22" i="19"/>
  <c r="Q15" i="19"/>
  <c r="O15" i="19"/>
  <c r="M15" i="19"/>
  <c r="K21" i="19"/>
  <c r="K14" i="19"/>
  <c r="K13" i="19"/>
  <c r="S11" i="19"/>
  <c r="Q11" i="19"/>
  <c r="O11" i="19"/>
  <c r="M11" i="19"/>
  <c r="K11" i="19"/>
  <c r="C22" i="17" l="1"/>
  <c r="H284" i="17" l="1"/>
  <c r="D251" i="17" l="1"/>
  <c r="E251" i="17"/>
  <c r="E252" i="17" s="1"/>
  <c r="F251" i="17"/>
  <c r="F252" i="17" s="1"/>
  <c r="G251" i="17"/>
  <c r="G252" i="17" s="1"/>
  <c r="H251" i="17"/>
  <c r="H252" i="17" s="1"/>
  <c r="I251" i="17"/>
  <c r="I252" i="17" s="1"/>
  <c r="J251" i="17"/>
  <c r="J252" i="17" s="1"/>
  <c r="K251" i="17"/>
  <c r="K252" i="17" s="1"/>
  <c r="D252" i="17"/>
  <c r="D253" i="17"/>
  <c r="E253" i="17"/>
  <c r="F253" i="17"/>
  <c r="G253" i="17"/>
  <c r="H253" i="17"/>
  <c r="I253" i="17"/>
  <c r="J253" i="17"/>
  <c r="K253" i="17"/>
  <c r="D262" i="17"/>
  <c r="E262" i="17"/>
  <c r="F262" i="17"/>
  <c r="G262" i="17"/>
  <c r="H262" i="17"/>
  <c r="I262" i="17"/>
  <c r="J262" i="17"/>
  <c r="K262" i="17"/>
  <c r="W297" i="17" l="1"/>
  <c r="V297" i="17"/>
  <c r="U297" i="17"/>
  <c r="T297" i="17"/>
  <c r="S297" i="17"/>
  <c r="R297" i="17"/>
  <c r="Q297" i="17"/>
  <c r="P297" i="17"/>
  <c r="O297" i="17"/>
  <c r="N297" i="17"/>
  <c r="M297" i="17"/>
  <c r="L297" i="17"/>
  <c r="K297" i="17"/>
  <c r="J297" i="17"/>
  <c r="I297" i="17"/>
  <c r="H297" i="17"/>
  <c r="G297" i="17"/>
  <c r="F297" i="17"/>
  <c r="E297" i="17"/>
  <c r="D297" i="17"/>
  <c r="W238" i="17"/>
  <c r="V238" i="17"/>
  <c r="U238" i="17"/>
  <c r="T238" i="17"/>
  <c r="S238" i="17"/>
  <c r="R238" i="17"/>
  <c r="Q238" i="17"/>
  <c r="P238" i="17"/>
  <c r="O238" i="17"/>
  <c r="N238" i="17"/>
  <c r="M238" i="17"/>
  <c r="L238" i="17"/>
  <c r="K238" i="17"/>
  <c r="J238" i="17"/>
  <c r="I238" i="17"/>
  <c r="H238" i="17"/>
  <c r="G238" i="17"/>
  <c r="F238" i="17"/>
  <c r="E238" i="17"/>
  <c r="D238" i="17"/>
  <c r="W179" i="17"/>
  <c r="V179" i="17"/>
  <c r="U179" i="17"/>
  <c r="T179" i="17"/>
  <c r="S179" i="17"/>
  <c r="R179" i="17"/>
  <c r="Q179" i="17"/>
  <c r="P179" i="17"/>
  <c r="O179" i="17"/>
  <c r="N179" i="17"/>
  <c r="M179" i="17"/>
  <c r="L179" i="17"/>
  <c r="K179" i="17"/>
  <c r="J179" i="17"/>
  <c r="I179" i="17"/>
  <c r="H179" i="17"/>
  <c r="G179" i="17"/>
  <c r="F179" i="17"/>
  <c r="E179" i="17"/>
  <c r="D179" i="17"/>
  <c r="W120" i="17"/>
  <c r="V120" i="17"/>
  <c r="U120" i="17"/>
  <c r="T120" i="17"/>
  <c r="S120" i="17"/>
  <c r="R120" i="17"/>
  <c r="Q120" i="17"/>
  <c r="P120" i="17"/>
  <c r="O120" i="17"/>
  <c r="N120" i="17"/>
  <c r="M120" i="17"/>
  <c r="L120" i="17"/>
  <c r="K120" i="17"/>
  <c r="J120" i="17"/>
  <c r="I120" i="17"/>
  <c r="H120" i="17"/>
  <c r="G120" i="17"/>
  <c r="F120" i="17"/>
  <c r="E120" i="17"/>
  <c r="D120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D61" i="17"/>
  <c r="T166" i="17" l="1"/>
  <c r="T167" i="17" s="1"/>
  <c r="D157" i="17"/>
  <c r="E166" i="17"/>
  <c r="E167" i="17" s="1"/>
  <c r="I157" i="17"/>
  <c r="M166" i="17"/>
  <c r="M167" i="17" s="1"/>
  <c r="Q157" i="17"/>
  <c r="U166" i="17"/>
  <c r="U167" i="17" s="1"/>
  <c r="E146" i="17"/>
  <c r="G155" i="17"/>
  <c r="G156" i="17" s="1"/>
  <c r="H155" i="17"/>
  <c r="H156" i="17" s="1"/>
  <c r="I155" i="17"/>
  <c r="I156" i="17" s="1"/>
  <c r="K155" i="17"/>
  <c r="K156" i="17" s="1"/>
  <c r="L155" i="17"/>
  <c r="L156" i="17" s="1"/>
  <c r="M146" i="17"/>
  <c r="O155" i="17"/>
  <c r="O156" i="17" s="1"/>
  <c r="P155" i="17"/>
  <c r="P156" i="17" s="1"/>
  <c r="Q155" i="17"/>
  <c r="Q156" i="17" s="1"/>
  <c r="S146" i="17"/>
  <c r="T155" i="17"/>
  <c r="T156" i="17" s="1"/>
  <c r="U155" i="17"/>
  <c r="U156" i="17" s="1"/>
  <c r="W155" i="17"/>
  <c r="W156" i="17" s="1"/>
  <c r="E144" i="17"/>
  <c r="E145" i="17" s="1"/>
  <c r="G144" i="17"/>
  <c r="G145" i="17" s="1"/>
  <c r="I135" i="17"/>
  <c r="K144" i="17"/>
  <c r="K145" i="17" s="1"/>
  <c r="L144" i="17"/>
  <c r="L145" i="17" s="1"/>
  <c r="M144" i="17"/>
  <c r="M145" i="17" s="1"/>
  <c r="P144" i="17"/>
  <c r="P145" i="17" s="1"/>
  <c r="Q135" i="17"/>
  <c r="S144" i="17"/>
  <c r="S145" i="17" s="1"/>
  <c r="T144" i="17"/>
  <c r="T145" i="17" s="1"/>
  <c r="U135" i="17"/>
  <c r="W144" i="17"/>
  <c r="W145" i="17" s="1"/>
  <c r="E133" i="17"/>
  <c r="E134" i="17" s="1"/>
  <c r="G133" i="17"/>
  <c r="G134" i="17" s="1"/>
  <c r="H133" i="17"/>
  <c r="H134" i="17" s="1"/>
  <c r="I133" i="17"/>
  <c r="I134" i="17" s="1"/>
  <c r="K133" i="17"/>
  <c r="K134" i="17" s="1"/>
  <c r="L133" i="17"/>
  <c r="L134" i="17" s="1"/>
  <c r="M133" i="17"/>
  <c r="M134" i="17" s="1"/>
  <c r="P133" i="17"/>
  <c r="P134" i="17" s="1"/>
  <c r="Q133" i="17"/>
  <c r="Q134" i="17" s="1"/>
  <c r="S133" i="17"/>
  <c r="S134" i="17" s="1"/>
  <c r="T133" i="17"/>
  <c r="T134" i="17" s="1"/>
  <c r="U133" i="17"/>
  <c r="U134" i="17" s="1"/>
  <c r="W133" i="17"/>
  <c r="W134" i="17" s="1"/>
  <c r="V87" i="17"/>
  <c r="R17" i="17"/>
  <c r="R15" i="17"/>
  <c r="R16" i="17" s="1"/>
  <c r="I284" i="17"/>
  <c r="I285" i="17" s="1"/>
  <c r="M284" i="17"/>
  <c r="M285" i="17" s="1"/>
  <c r="Q284" i="17"/>
  <c r="Q285" i="17" s="1"/>
  <c r="U284" i="17"/>
  <c r="U285" i="17" s="1"/>
  <c r="E284" i="17"/>
  <c r="E285" i="17" s="1"/>
  <c r="I273" i="17"/>
  <c r="I274" i="17" s="1"/>
  <c r="M273" i="17"/>
  <c r="M274" i="17" s="1"/>
  <c r="Q273" i="17"/>
  <c r="Q274" i="17" s="1"/>
  <c r="U273" i="17"/>
  <c r="U274" i="17" s="1"/>
  <c r="I263" i="17"/>
  <c r="M262" i="17"/>
  <c r="M263" i="17" s="1"/>
  <c r="Q262" i="17"/>
  <c r="Q263" i="17" s="1"/>
  <c r="U262" i="17"/>
  <c r="U263" i="17" s="1"/>
  <c r="H225" i="17"/>
  <c r="H226" i="17" s="1"/>
  <c r="L225" i="17"/>
  <c r="L226" i="17" s="1"/>
  <c r="P225" i="17"/>
  <c r="P226" i="17" s="1"/>
  <c r="T225" i="17"/>
  <c r="T226" i="17" s="1"/>
  <c r="H205" i="17"/>
  <c r="L205" i="17"/>
  <c r="P205" i="17"/>
  <c r="T205" i="17"/>
  <c r="D214" i="17"/>
  <c r="D215" i="17" s="1"/>
  <c r="H203" i="17"/>
  <c r="H204" i="17" s="1"/>
  <c r="L203" i="17"/>
  <c r="L204" i="17" s="1"/>
  <c r="P203" i="17"/>
  <c r="P204" i="17" s="1"/>
  <c r="T203" i="17"/>
  <c r="T204" i="17" s="1"/>
  <c r="H192" i="17"/>
  <c r="H193" i="17" s="1"/>
  <c r="L192" i="17"/>
  <c r="L193" i="17" s="1"/>
  <c r="P192" i="17"/>
  <c r="P193" i="17" s="1"/>
  <c r="T192" i="17"/>
  <c r="T193" i="17" s="1"/>
  <c r="D192" i="17"/>
  <c r="D193" i="17" s="1"/>
  <c r="G87" i="17"/>
  <c r="H87" i="17"/>
  <c r="K96" i="17"/>
  <c r="K97" i="17" s="1"/>
  <c r="L96" i="17"/>
  <c r="L97" i="17" s="1"/>
  <c r="O96" i="17"/>
  <c r="O97" i="17" s="1"/>
  <c r="S96" i="17"/>
  <c r="S97" i="17" s="1"/>
  <c r="W87" i="17"/>
  <c r="F98" i="17"/>
  <c r="G98" i="17"/>
  <c r="H98" i="17"/>
  <c r="J107" i="17"/>
  <c r="J108" i="17" s="1"/>
  <c r="L107" i="17"/>
  <c r="L108" i="17" s="1"/>
  <c r="N107" i="17"/>
  <c r="N108" i="17" s="1"/>
  <c r="P107" i="17"/>
  <c r="P108" i="17" s="1"/>
  <c r="R107" i="17"/>
  <c r="R108" i="17" s="1"/>
  <c r="T107" i="17"/>
  <c r="T108" i="17" s="1"/>
  <c r="V107" i="17"/>
  <c r="V108" i="17" s="1"/>
  <c r="W98" i="17"/>
  <c r="D295" i="17"/>
  <c r="D296" i="17" s="1"/>
  <c r="C294" i="17"/>
  <c r="C290" i="17"/>
  <c r="C289" i="17"/>
  <c r="C288" i="17"/>
  <c r="C287" i="17"/>
  <c r="D286" i="17"/>
  <c r="W284" i="17"/>
  <c r="W285" i="17" s="1"/>
  <c r="V284" i="17"/>
  <c r="V285" i="17" s="1"/>
  <c r="T284" i="17"/>
  <c r="T285" i="17" s="1"/>
  <c r="S284" i="17"/>
  <c r="S285" i="17" s="1"/>
  <c r="R284" i="17"/>
  <c r="R285" i="17" s="1"/>
  <c r="P284" i="17"/>
  <c r="P285" i="17" s="1"/>
  <c r="O284" i="17"/>
  <c r="O285" i="17" s="1"/>
  <c r="N284" i="17"/>
  <c r="N285" i="17" s="1"/>
  <c r="L284" i="17"/>
  <c r="L285" i="17" s="1"/>
  <c r="K284" i="17"/>
  <c r="K285" i="17" s="1"/>
  <c r="J284" i="17"/>
  <c r="J285" i="17" s="1"/>
  <c r="H285" i="17"/>
  <c r="G284" i="17"/>
  <c r="G285" i="17" s="1"/>
  <c r="F284" i="17"/>
  <c r="F285" i="17" s="1"/>
  <c r="D284" i="17"/>
  <c r="D285" i="17" s="1"/>
  <c r="C283" i="17"/>
  <c r="C279" i="17"/>
  <c r="C278" i="17"/>
  <c r="C277" i="17"/>
  <c r="C276" i="17"/>
  <c r="W275" i="17"/>
  <c r="V275" i="17"/>
  <c r="U275" i="17"/>
  <c r="T275" i="17"/>
  <c r="S275" i="17"/>
  <c r="R275" i="17"/>
  <c r="Q275" i="17"/>
  <c r="P275" i="17"/>
  <c r="O275" i="17"/>
  <c r="N275" i="17"/>
  <c r="M275" i="17"/>
  <c r="L275" i="17"/>
  <c r="K275" i="17"/>
  <c r="J275" i="17"/>
  <c r="I275" i="17"/>
  <c r="H275" i="17"/>
  <c r="G275" i="17"/>
  <c r="F275" i="17"/>
  <c r="D275" i="17"/>
  <c r="W273" i="17"/>
  <c r="W274" i="17" s="1"/>
  <c r="V273" i="17"/>
  <c r="V274" i="17" s="1"/>
  <c r="T273" i="17"/>
  <c r="T274" i="17" s="1"/>
  <c r="S273" i="17"/>
  <c r="S274" i="17" s="1"/>
  <c r="R273" i="17"/>
  <c r="R274" i="17" s="1"/>
  <c r="P273" i="17"/>
  <c r="P274" i="17" s="1"/>
  <c r="O273" i="17"/>
  <c r="O274" i="17" s="1"/>
  <c r="N273" i="17"/>
  <c r="N274" i="17" s="1"/>
  <c r="L273" i="17"/>
  <c r="L274" i="17" s="1"/>
  <c r="K273" i="17"/>
  <c r="K274" i="17" s="1"/>
  <c r="J273" i="17"/>
  <c r="J274" i="17" s="1"/>
  <c r="H273" i="17"/>
  <c r="H274" i="17" s="1"/>
  <c r="G273" i="17"/>
  <c r="G274" i="17" s="1"/>
  <c r="F273" i="17"/>
  <c r="F274" i="17" s="1"/>
  <c r="E273" i="17"/>
  <c r="E274" i="17" s="1"/>
  <c r="D273" i="17"/>
  <c r="D274" i="17" s="1"/>
  <c r="C272" i="17"/>
  <c r="C268" i="17"/>
  <c r="C267" i="17"/>
  <c r="C266" i="17"/>
  <c r="C265" i="17"/>
  <c r="W264" i="17"/>
  <c r="V264" i="17"/>
  <c r="T264" i="17"/>
  <c r="S264" i="17"/>
  <c r="R264" i="17"/>
  <c r="P264" i="17"/>
  <c r="O264" i="17"/>
  <c r="N264" i="17"/>
  <c r="L264" i="17"/>
  <c r="K264" i="17"/>
  <c r="J264" i="17"/>
  <c r="H264" i="17"/>
  <c r="G264" i="17"/>
  <c r="F264" i="17"/>
  <c r="E264" i="17"/>
  <c r="D264" i="17"/>
  <c r="W262" i="17"/>
  <c r="W263" i="17" s="1"/>
  <c r="V262" i="17"/>
  <c r="V263" i="17" s="1"/>
  <c r="T262" i="17"/>
  <c r="T263" i="17" s="1"/>
  <c r="S262" i="17"/>
  <c r="S263" i="17" s="1"/>
  <c r="R262" i="17"/>
  <c r="R263" i="17" s="1"/>
  <c r="P262" i="17"/>
  <c r="P263" i="17" s="1"/>
  <c r="O262" i="17"/>
  <c r="O263" i="17" s="1"/>
  <c r="N262" i="17"/>
  <c r="N263" i="17" s="1"/>
  <c r="L262" i="17"/>
  <c r="L263" i="17" s="1"/>
  <c r="K263" i="17"/>
  <c r="J263" i="17"/>
  <c r="H263" i="17"/>
  <c r="G263" i="17"/>
  <c r="F263" i="17"/>
  <c r="E263" i="17"/>
  <c r="D263" i="17"/>
  <c r="C261" i="17"/>
  <c r="C260" i="17"/>
  <c r="C271" i="17" s="1"/>
  <c r="C282" i="17" s="1"/>
  <c r="C293" i="17" s="1"/>
  <c r="C259" i="17"/>
  <c r="C270" i="17" s="1"/>
  <c r="C281" i="17" s="1"/>
  <c r="C292" i="17" s="1"/>
  <c r="C258" i="17"/>
  <c r="C269" i="17" s="1"/>
  <c r="C280" i="17" s="1"/>
  <c r="C291" i="17" s="1"/>
  <c r="C257" i="17"/>
  <c r="C256" i="17"/>
  <c r="C255" i="17"/>
  <c r="C254" i="17"/>
  <c r="W253" i="17"/>
  <c r="V253" i="17"/>
  <c r="T253" i="17"/>
  <c r="S253" i="17"/>
  <c r="R253" i="17"/>
  <c r="P253" i="17"/>
  <c r="O253" i="17"/>
  <c r="N253" i="17"/>
  <c r="L253" i="17"/>
  <c r="W251" i="17"/>
  <c r="W252" i="17" s="1"/>
  <c r="V251" i="17"/>
  <c r="V252" i="17" s="1"/>
  <c r="U251" i="17"/>
  <c r="U252" i="17" s="1"/>
  <c r="T251" i="17"/>
  <c r="T252" i="17" s="1"/>
  <c r="S251" i="17"/>
  <c r="S252" i="17" s="1"/>
  <c r="R251" i="17"/>
  <c r="R252" i="17" s="1"/>
  <c r="Q251" i="17"/>
  <c r="Q252" i="17" s="1"/>
  <c r="P251" i="17"/>
  <c r="P252" i="17" s="1"/>
  <c r="O251" i="17"/>
  <c r="O252" i="17" s="1"/>
  <c r="N251" i="17"/>
  <c r="N252" i="17" s="1"/>
  <c r="M251" i="17"/>
  <c r="M252" i="17" s="1"/>
  <c r="L251" i="17"/>
  <c r="L252" i="17" s="1"/>
  <c r="W242" i="17"/>
  <c r="V242" i="17"/>
  <c r="U242" i="17"/>
  <c r="T242" i="17"/>
  <c r="S242" i="17"/>
  <c r="R242" i="17"/>
  <c r="Q242" i="17"/>
  <c r="P242" i="17"/>
  <c r="O242" i="17"/>
  <c r="N242" i="17"/>
  <c r="M242" i="17"/>
  <c r="L242" i="17"/>
  <c r="K242" i="17"/>
  <c r="J242" i="17"/>
  <c r="I242" i="17"/>
  <c r="H242" i="17"/>
  <c r="G242" i="17"/>
  <c r="F242" i="17"/>
  <c r="E242" i="17"/>
  <c r="D242" i="17"/>
  <c r="C235" i="17"/>
  <c r="C231" i="17"/>
  <c r="C230" i="17"/>
  <c r="C229" i="17"/>
  <c r="C228" i="17"/>
  <c r="W225" i="17"/>
  <c r="W226" i="17" s="1"/>
  <c r="V225" i="17"/>
  <c r="V226" i="17" s="1"/>
  <c r="U225" i="17"/>
  <c r="U226" i="17" s="1"/>
  <c r="S225" i="17"/>
  <c r="S226" i="17" s="1"/>
  <c r="R225" i="17"/>
  <c r="R226" i="17" s="1"/>
  <c r="Q225" i="17"/>
  <c r="Q226" i="17" s="1"/>
  <c r="O225" i="17"/>
  <c r="O226" i="17" s="1"/>
  <c r="N225" i="17"/>
  <c r="N226" i="17" s="1"/>
  <c r="M225" i="17"/>
  <c r="M226" i="17" s="1"/>
  <c r="K225" i="17"/>
  <c r="K226" i="17" s="1"/>
  <c r="J225" i="17"/>
  <c r="J226" i="17" s="1"/>
  <c r="I225" i="17"/>
  <c r="I226" i="17" s="1"/>
  <c r="G225" i="17"/>
  <c r="G226" i="17" s="1"/>
  <c r="F225" i="17"/>
  <c r="F226" i="17" s="1"/>
  <c r="E225" i="17"/>
  <c r="E226" i="17" s="1"/>
  <c r="D225" i="17"/>
  <c r="D226" i="17" s="1"/>
  <c r="C224" i="17"/>
  <c r="C220" i="17"/>
  <c r="C219" i="17"/>
  <c r="C218" i="17"/>
  <c r="C217" i="17"/>
  <c r="W216" i="17"/>
  <c r="V216" i="17"/>
  <c r="U216" i="17"/>
  <c r="T216" i="17"/>
  <c r="S216" i="17"/>
  <c r="R216" i="17"/>
  <c r="Q216" i="17"/>
  <c r="P216" i="17"/>
  <c r="O216" i="17"/>
  <c r="N216" i="17"/>
  <c r="M216" i="17"/>
  <c r="L216" i="17"/>
  <c r="K216" i="17"/>
  <c r="J216" i="17"/>
  <c r="I216" i="17"/>
  <c r="H216" i="17"/>
  <c r="G216" i="17"/>
  <c r="F216" i="17"/>
  <c r="E216" i="17"/>
  <c r="D216" i="17"/>
  <c r="W214" i="17"/>
  <c r="W215" i="17" s="1"/>
  <c r="V214" i="17"/>
  <c r="V215" i="17" s="1"/>
  <c r="U214" i="17"/>
  <c r="U215" i="17" s="1"/>
  <c r="T214" i="17"/>
  <c r="T215" i="17" s="1"/>
  <c r="S214" i="17"/>
  <c r="S215" i="17" s="1"/>
  <c r="R214" i="17"/>
  <c r="R215" i="17" s="1"/>
  <c r="Q214" i="17"/>
  <c r="Q215" i="17" s="1"/>
  <c r="P214" i="17"/>
  <c r="P215" i="17" s="1"/>
  <c r="O214" i="17"/>
  <c r="O215" i="17" s="1"/>
  <c r="N214" i="17"/>
  <c r="N215" i="17" s="1"/>
  <c r="M214" i="17"/>
  <c r="M215" i="17" s="1"/>
  <c r="L214" i="17"/>
  <c r="L215" i="17" s="1"/>
  <c r="K214" i="17"/>
  <c r="K215" i="17" s="1"/>
  <c r="J214" i="17"/>
  <c r="J215" i="17" s="1"/>
  <c r="I214" i="17"/>
  <c r="I215" i="17" s="1"/>
  <c r="H214" i="17"/>
  <c r="H215" i="17" s="1"/>
  <c r="G214" i="17"/>
  <c r="G215" i="17" s="1"/>
  <c r="F214" i="17"/>
  <c r="F215" i="17" s="1"/>
  <c r="E214" i="17"/>
  <c r="E215" i="17" s="1"/>
  <c r="C213" i="17"/>
  <c r="C209" i="17"/>
  <c r="C208" i="17"/>
  <c r="C207" i="17"/>
  <c r="C206" i="17"/>
  <c r="W205" i="17"/>
  <c r="V205" i="17"/>
  <c r="U205" i="17"/>
  <c r="S205" i="17"/>
  <c r="R205" i="17"/>
  <c r="Q205" i="17"/>
  <c r="O205" i="17"/>
  <c r="N205" i="17"/>
  <c r="M205" i="17"/>
  <c r="K205" i="17"/>
  <c r="J205" i="17"/>
  <c r="I205" i="17"/>
  <c r="G205" i="17"/>
  <c r="F205" i="17"/>
  <c r="E205" i="17"/>
  <c r="D205" i="17"/>
  <c r="W203" i="17"/>
  <c r="W204" i="17" s="1"/>
  <c r="V203" i="17"/>
  <c r="V204" i="17" s="1"/>
  <c r="U203" i="17"/>
  <c r="U204" i="17" s="1"/>
  <c r="S203" i="17"/>
  <c r="S204" i="17" s="1"/>
  <c r="R203" i="17"/>
  <c r="R204" i="17" s="1"/>
  <c r="Q203" i="17"/>
  <c r="Q204" i="17" s="1"/>
  <c r="O203" i="17"/>
  <c r="O204" i="17" s="1"/>
  <c r="N203" i="17"/>
  <c r="N204" i="17" s="1"/>
  <c r="M203" i="17"/>
  <c r="M204" i="17" s="1"/>
  <c r="K203" i="17"/>
  <c r="K204" i="17" s="1"/>
  <c r="J203" i="17"/>
  <c r="J204" i="17" s="1"/>
  <c r="I203" i="17"/>
  <c r="I204" i="17" s="1"/>
  <c r="G203" i="17"/>
  <c r="G204" i="17" s="1"/>
  <c r="F203" i="17"/>
  <c r="F204" i="17" s="1"/>
  <c r="E203" i="17"/>
  <c r="E204" i="17" s="1"/>
  <c r="D203" i="17"/>
  <c r="D204" i="17" s="1"/>
  <c r="C202" i="17"/>
  <c r="C201" i="17"/>
  <c r="C212" i="17" s="1"/>
  <c r="C223" i="17" s="1"/>
  <c r="C234" i="17" s="1"/>
  <c r="C200" i="17"/>
  <c r="C211" i="17" s="1"/>
  <c r="C222" i="17" s="1"/>
  <c r="C233" i="17" s="1"/>
  <c r="C199" i="17"/>
  <c r="C210" i="17" s="1"/>
  <c r="C221" i="17" s="1"/>
  <c r="C232" i="17" s="1"/>
  <c r="C198" i="17"/>
  <c r="C197" i="17"/>
  <c r="C196" i="17"/>
  <c r="C195" i="17"/>
  <c r="W194" i="17"/>
  <c r="V194" i="17"/>
  <c r="U194" i="17"/>
  <c r="S194" i="17"/>
  <c r="R194" i="17"/>
  <c r="Q194" i="17"/>
  <c r="O194" i="17"/>
  <c r="N194" i="17"/>
  <c r="M194" i="17"/>
  <c r="K194" i="17"/>
  <c r="J194" i="17"/>
  <c r="I194" i="17"/>
  <c r="G194" i="17"/>
  <c r="F194" i="17"/>
  <c r="E194" i="17"/>
  <c r="D194" i="17"/>
  <c r="W192" i="17"/>
  <c r="W193" i="17" s="1"/>
  <c r="V192" i="17"/>
  <c r="V193" i="17" s="1"/>
  <c r="U192" i="17"/>
  <c r="U193" i="17" s="1"/>
  <c r="S192" i="17"/>
  <c r="S193" i="17" s="1"/>
  <c r="R192" i="17"/>
  <c r="R193" i="17" s="1"/>
  <c r="Q192" i="17"/>
  <c r="Q193" i="17" s="1"/>
  <c r="O192" i="17"/>
  <c r="O193" i="17" s="1"/>
  <c r="N192" i="17"/>
  <c r="N193" i="17" s="1"/>
  <c r="M192" i="17"/>
  <c r="M193" i="17" s="1"/>
  <c r="K192" i="17"/>
  <c r="K193" i="17" s="1"/>
  <c r="J192" i="17"/>
  <c r="J193" i="17" s="1"/>
  <c r="I192" i="17"/>
  <c r="I193" i="17" s="1"/>
  <c r="G192" i="17"/>
  <c r="G193" i="17" s="1"/>
  <c r="F192" i="17"/>
  <c r="F193" i="17" s="1"/>
  <c r="E192" i="17"/>
  <c r="E193" i="17" s="1"/>
  <c r="W183" i="17"/>
  <c r="V183" i="17"/>
  <c r="U183" i="17"/>
  <c r="S183" i="17"/>
  <c r="R183" i="17"/>
  <c r="Q183" i="17"/>
  <c r="O183" i="17"/>
  <c r="N183" i="17"/>
  <c r="M183" i="17"/>
  <c r="K183" i="17"/>
  <c r="J183" i="17"/>
  <c r="I183" i="17"/>
  <c r="G183" i="17"/>
  <c r="F183" i="17"/>
  <c r="E183" i="17"/>
  <c r="C176" i="17"/>
  <c r="C172" i="17"/>
  <c r="C171" i="17"/>
  <c r="C170" i="17"/>
  <c r="C169" i="17"/>
  <c r="W166" i="17"/>
  <c r="W167" i="17" s="1"/>
  <c r="V166" i="17"/>
  <c r="V167" i="17" s="1"/>
  <c r="R166" i="17"/>
  <c r="R167" i="17" s="1"/>
  <c r="N166" i="17"/>
  <c r="N167" i="17" s="1"/>
  <c r="J166" i="17"/>
  <c r="J167" i="17" s="1"/>
  <c r="G166" i="17"/>
  <c r="G167" i="17" s="1"/>
  <c r="F166" i="17"/>
  <c r="F167" i="17" s="1"/>
  <c r="C165" i="17"/>
  <c r="C161" i="17"/>
  <c r="C160" i="17"/>
  <c r="C159" i="17"/>
  <c r="C158" i="17"/>
  <c r="V157" i="17"/>
  <c r="S157" i="17"/>
  <c r="R157" i="17"/>
  <c r="N157" i="17"/>
  <c r="J157" i="17"/>
  <c r="F157" i="17"/>
  <c r="V155" i="17"/>
  <c r="V156" i="17" s="1"/>
  <c r="S155" i="17"/>
  <c r="S156" i="17" s="1"/>
  <c r="R155" i="17"/>
  <c r="R156" i="17" s="1"/>
  <c r="N155" i="17"/>
  <c r="N156" i="17" s="1"/>
  <c r="J155" i="17"/>
  <c r="J156" i="17" s="1"/>
  <c r="F155" i="17"/>
  <c r="F156" i="17" s="1"/>
  <c r="D155" i="17"/>
  <c r="D156" i="17" s="1"/>
  <c r="C154" i="17"/>
  <c r="C150" i="17"/>
  <c r="C149" i="17"/>
  <c r="C148" i="17"/>
  <c r="C147" i="17"/>
  <c r="V146" i="17"/>
  <c r="R146" i="17"/>
  <c r="O146" i="17"/>
  <c r="N146" i="17"/>
  <c r="J146" i="17"/>
  <c r="F146" i="17"/>
  <c r="D146" i="17"/>
  <c r="V144" i="17"/>
  <c r="V145" i="17" s="1"/>
  <c r="R144" i="17"/>
  <c r="R145" i="17" s="1"/>
  <c r="O144" i="17"/>
  <c r="O145" i="17" s="1"/>
  <c r="N144" i="17"/>
  <c r="N145" i="17" s="1"/>
  <c r="J144" i="17"/>
  <c r="J145" i="17" s="1"/>
  <c r="F144" i="17"/>
  <c r="F145" i="17" s="1"/>
  <c r="C143" i="17"/>
  <c r="C142" i="17"/>
  <c r="C153" i="17" s="1"/>
  <c r="C164" i="17" s="1"/>
  <c r="C175" i="17" s="1"/>
  <c r="C141" i="17"/>
  <c r="C152" i="17" s="1"/>
  <c r="C163" i="17" s="1"/>
  <c r="C174" i="17" s="1"/>
  <c r="C140" i="17"/>
  <c r="C151" i="17" s="1"/>
  <c r="C162" i="17" s="1"/>
  <c r="C173" i="17" s="1"/>
  <c r="C139" i="17"/>
  <c r="C138" i="17"/>
  <c r="C137" i="17"/>
  <c r="C136" i="17"/>
  <c r="V135" i="17"/>
  <c r="R135" i="17"/>
  <c r="O135" i="17"/>
  <c r="N135" i="17"/>
  <c r="J135" i="17"/>
  <c r="F135" i="17"/>
  <c r="V133" i="17"/>
  <c r="V134" i="17" s="1"/>
  <c r="R133" i="17"/>
  <c r="R134" i="17" s="1"/>
  <c r="O133" i="17"/>
  <c r="O134" i="17" s="1"/>
  <c r="N133" i="17"/>
  <c r="N134" i="17" s="1"/>
  <c r="J133" i="17"/>
  <c r="J134" i="17" s="1"/>
  <c r="F133" i="17"/>
  <c r="F134" i="17" s="1"/>
  <c r="D133" i="17"/>
  <c r="D134" i="17" s="1"/>
  <c r="V124" i="17"/>
  <c r="R124" i="17"/>
  <c r="O124" i="17"/>
  <c r="N124" i="17"/>
  <c r="J124" i="17"/>
  <c r="F124" i="17"/>
  <c r="D124" i="17"/>
  <c r="D118" i="17"/>
  <c r="D119" i="17" s="1"/>
  <c r="C117" i="17"/>
  <c r="C113" i="17"/>
  <c r="C112" i="17"/>
  <c r="C111" i="17"/>
  <c r="C110" i="17"/>
  <c r="D109" i="17"/>
  <c r="K107" i="17"/>
  <c r="K108" i="17" s="1"/>
  <c r="H107" i="17"/>
  <c r="H108" i="17" s="1"/>
  <c r="D107" i="17"/>
  <c r="D108" i="17" s="1"/>
  <c r="C106" i="17"/>
  <c r="C102" i="17"/>
  <c r="C101" i="17"/>
  <c r="C100" i="17"/>
  <c r="C99" i="17"/>
  <c r="N98" i="17"/>
  <c r="D98" i="17"/>
  <c r="W96" i="17"/>
  <c r="W97" i="17" s="1"/>
  <c r="G96" i="17"/>
  <c r="G97" i="17" s="1"/>
  <c r="D96" i="17"/>
  <c r="D97" i="17" s="1"/>
  <c r="C95" i="17"/>
  <c r="C91" i="17"/>
  <c r="C90" i="17"/>
  <c r="C89" i="17"/>
  <c r="C88" i="17"/>
  <c r="S87" i="17"/>
  <c r="D87" i="17"/>
  <c r="V85" i="17"/>
  <c r="V86" i="17" s="1"/>
  <c r="T85" i="17"/>
  <c r="T86" i="17" s="1"/>
  <c r="R85" i="17"/>
  <c r="R86" i="17" s="1"/>
  <c r="P85" i="17"/>
  <c r="P86" i="17" s="1"/>
  <c r="N85" i="17"/>
  <c r="N86" i="17" s="1"/>
  <c r="L85" i="17"/>
  <c r="L86" i="17" s="1"/>
  <c r="J85" i="17"/>
  <c r="J86" i="17" s="1"/>
  <c r="H85" i="17"/>
  <c r="H86" i="17" s="1"/>
  <c r="F85" i="17"/>
  <c r="F86" i="17" s="1"/>
  <c r="D85" i="17"/>
  <c r="D86" i="17" s="1"/>
  <c r="C84" i="17"/>
  <c r="C83" i="17"/>
  <c r="C94" i="17" s="1"/>
  <c r="C105" i="17" s="1"/>
  <c r="C116" i="17" s="1"/>
  <c r="C82" i="17"/>
  <c r="C93" i="17" s="1"/>
  <c r="C104" i="17" s="1"/>
  <c r="C115" i="17" s="1"/>
  <c r="C81" i="17"/>
  <c r="C92" i="17" s="1"/>
  <c r="C103" i="17" s="1"/>
  <c r="C114" i="17" s="1"/>
  <c r="C80" i="17"/>
  <c r="C79" i="17"/>
  <c r="C78" i="17"/>
  <c r="C77" i="17"/>
  <c r="V76" i="17"/>
  <c r="T76" i="17"/>
  <c r="R76" i="17"/>
  <c r="P76" i="17"/>
  <c r="N76" i="17"/>
  <c r="L76" i="17"/>
  <c r="J76" i="17"/>
  <c r="H76" i="17"/>
  <c r="F76" i="17"/>
  <c r="D76" i="17"/>
  <c r="V74" i="17"/>
  <c r="V75" i="17" s="1"/>
  <c r="T74" i="17"/>
  <c r="T75" i="17" s="1"/>
  <c r="R74" i="17"/>
  <c r="R75" i="17" s="1"/>
  <c r="P74" i="17"/>
  <c r="P75" i="17" s="1"/>
  <c r="N74" i="17"/>
  <c r="N75" i="17" s="1"/>
  <c r="L74" i="17"/>
  <c r="L75" i="17" s="1"/>
  <c r="J74" i="17"/>
  <c r="J75" i="17" s="1"/>
  <c r="H74" i="17"/>
  <c r="H75" i="17" s="1"/>
  <c r="F74" i="17"/>
  <c r="F75" i="17" s="1"/>
  <c r="D74" i="17"/>
  <c r="D75" i="17" s="1"/>
  <c r="V65" i="17"/>
  <c r="T65" i="17"/>
  <c r="R65" i="17"/>
  <c r="P65" i="17"/>
  <c r="N65" i="17"/>
  <c r="L65" i="17"/>
  <c r="J65" i="17"/>
  <c r="H65" i="17"/>
  <c r="F65" i="17"/>
  <c r="D65" i="17"/>
  <c r="C58" i="17"/>
  <c r="C54" i="17"/>
  <c r="C53" i="17"/>
  <c r="C52" i="17"/>
  <c r="C51" i="17"/>
  <c r="C47" i="17"/>
  <c r="C43" i="17"/>
  <c r="C42" i="17"/>
  <c r="C41" i="17"/>
  <c r="C40" i="17"/>
  <c r="C36" i="17"/>
  <c r="C32" i="17"/>
  <c r="C31" i="17"/>
  <c r="C30" i="17"/>
  <c r="C29" i="17"/>
  <c r="C25" i="17"/>
  <c r="C24" i="17"/>
  <c r="C35" i="17" s="1"/>
  <c r="C46" i="17" s="1"/>
  <c r="C57" i="17" s="1"/>
  <c r="C23" i="17"/>
  <c r="C34" i="17" s="1"/>
  <c r="C45" i="17" s="1"/>
  <c r="C56" i="17" s="1"/>
  <c r="C33" i="17"/>
  <c r="C44" i="17" s="1"/>
  <c r="C55" i="17" s="1"/>
  <c r="C21" i="17"/>
  <c r="C20" i="17"/>
  <c r="C19" i="17"/>
  <c r="C18" i="17"/>
  <c r="D298" i="17" l="1"/>
  <c r="I26" i="19" s="1"/>
  <c r="M48" i="17"/>
  <c r="M49" i="17" s="1"/>
  <c r="S26" i="17"/>
  <c r="S27" i="17" s="1"/>
  <c r="R39" i="17"/>
  <c r="R98" i="17"/>
  <c r="F107" i="17"/>
  <c r="F108" i="17" s="1"/>
  <c r="V98" i="17"/>
  <c r="R96" i="17"/>
  <c r="R97" i="17" s="1"/>
  <c r="J87" i="17"/>
  <c r="J98" i="17"/>
  <c r="M135" i="17"/>
  <c r="N96" i="17"/>
  <c r="N97" i="17" s="1"/>
  <c r="P98" i="17"/>
  <c r="E135" i="17"/>
  <c r="M155" i="17"/>
  <c r="M156" i="17" s="1"/>
  <c r="M157" i="17"/>
  <c r="Q166" i="17"/>
  <c r="Q167" i="17" s="1"/>
  <c r="Q6" i="17"/>
  <c r="V96" i="17"/>
  <c r="V97" i="17" s="1"/>
  <c r="F96" i="17"/>
  <c r="F97" i="17" s="1"/>
  <c r="W28" i="17"/>
  <c r="R37" i="17"/>
  <c r="R38" i="17" s="1"/>
  <c r="Q124" i="17"/>
  <c r="U144" i="17"/>
  <c r="U145" i="17" s="1"/>
  <c r="U146" i="17"/>
  <c r="E155" i="17"/>
  <c r="E156" i="17" s="1"/>
  <c r="E157" i="17"/>
  <c r="I166" i="17"/>
  <c r="I167" i="17" s="1"/>
  <c r="W157" i="17"/>
  <c r="S166" i="17"/>
  <c r="S167" i="17" s="1"/>
  <c r="O166" i="17"/>
  <c r="O167" i="17" s="1"/>
  <c r="K166" i="17"/>
  <c r="K167" i="17" s="1"/>
  <c r="G157" i="17"/>
  <c r="R87" i="17"/>
  <c r="J96" i="17"/>
  <c r="J97" i="17" s="1"/>
  <c r="L98" i="17"/>
  <c r="T98" i="17"/>
  <c r="D166" i="17"/>
  <c r="D167" i="17" s="1"/>
  <c r="E107" i="17"/>
  <c r="E108" i="17" s="1"/>
  <c r="W15" i="17"/>
  <c r="W16" i="17" s="1"/>
  <c r="W74" i="17"/>
  <c r="W75" i="17" s="1"/>
  <c r="K65" i="17"/>
  <c r="G74" i="17"/>
  <c r="G75" i="17" s="1"/>
  <c r="E76" i="17"/>
  <c r="O85" i="17"/>
  <c r="O86" i="17" s="1"/>
  <c r="N87" i="17"/>
  <c r="E124" i="17"/>
  <c r="M124" i="17"/>
  <c r="I144" i="17"/>
  <c r="I145" i="17" s="1"/>
  <c r="I146" i="17"/>
  <c r="U157" i="17"/>
  <c r="D183" i="17"/>
  <c r="E275" i="17"/>
  <c r="H166" i="17"/>
  <c r="H167" i="17" s="1"/>
  <c r="M15" i="17"/>
  <c r="M16" i="17" s="1"/>
  <c r="K6" i="17"/>
  <c r="F87" i="17"/>
  <c r="U124" i="17"/>
  <c r="Q144" i="17"/>
  <c r="Q145" i="17" s="1"/>
  <c r="Q146" i="17"/>
  <c r="U107" i="17"/>
  <c r="U108" i="17" s="1"/>
  <c r="Q107" i="17"/>
  <c r="Q108" i="17" s="1"/>
  <c r="M107" i="17"/>
  <c r="M108" i="17" s="1"/>
  <c r="I107" i="17"/>
  <c r="I108" i="17" s="1"/>
  <c r="D6" i="17"/>
  <c r="D26" i="17"/>
  <c r="D27" i="17" s="1"/>
  <c r="E96" i="17"/>
  <c r="E97" i="17" s="1"/>
  <c r="T96" i="17"/>
  <c r="T97" i="17" s="1"/>
  <c r="P96" i="17"/>
  <c r="P97" i="17" s="1"/>
  <c r="L87" i="17"/>
  <c r="H96" i="17"/>
  <c r="H97" i="17" s="1"/>
  <c r="W107" i="17"/>
  <c r="W108" i="17" s="1"/>
  <c r="S107" i="17"/>
  <c r="S108" i="17" s="1"/>
  <c r="O107" i="17"/>
  <c r="O108" i="17" s="1"/>
  <c r="K98" i="17"/>
  <c r="G107" i="17"/>
  <c r="G108" i="17" s="1"/>
  <c r="D144" i="17"/>
  <c r="D145" i="17" s="1"/>
  <c r="G15" i="17"/>
  <c r="G16" i="17" s="1"/>
  <c r="I124" i="17"/>
  <c r="V6" i="17"/>
  <c r="J6" i="17"/>
  <c r="F6" i="17"/>
  <c r="M17" i="17"/>
  <c r="I26" i="17"/>
  <c r="I27" i="17" s="1"/>
  <c r="W17" i="17"/>
  <c r="G17" i="17"/>
  <c r="N26" i="17"/>
  <c r="N27" i="17" s="1"/>
  <c r="R28" i="17"/>
  <c r="M37" i="17"/>
  <c r="M38" i="17" s="1"/>
  <c r="W37" i="17"/>
  <c r="W38" i="17" s="1"/>
  <c r="G28" i="17"/>
  <c r="T48" i="17"/>
  <c r="T49" i="17" s="1"/>
  <c r="W48" i="17"/>
  <c r="W49" i="17" s="1"/>
  <c r="G48" i="17"/>
  <c r="G49" i="17" s="1"/>
  <c r="R48" i="17"/>
  <c r="R49" i="17" s="1"/>
  <c r="M39" i="17"/>
  <c r="E85" i="17"/>
  <c r="E86" i="17" s="1"/>
  <c r="E87" i="17"/>
  <c r="O87" i="17"/>
  <c r="T87" i="17"/>
  <c r="S98" i="17"/>
  <c r="K124" i="17"/>
  <c r="K135" i="17"/>
  <c r="K146" i="17"/>
  <c r="O157" i="17"/>
  <c r="W26" i="17"/>
  <c r="W27" i="17" s="1"/>
  <c r="S17" i="17"/>
  <c r="O17" i="17"/>
  <c r="K17" i="17"/>
  <c r="G26" i="17"/>
  <c r="G27" i="17" s="1"/>
  <c r="V17" i="17"/>
  <c r="R26" i="17"/>
  <c r="R27" i="17" s="1"/>
  <c r="N17" i="17"/>
  <c r="J17" i="17"/>
  <c r="F17" i="17"/>
  <c r="U17" i="17"/>
  <c r="Q17" i="17"/>
  <c r="M26" i="17"/>
  <c r="M27" i="17" s="1"/>
  <c r="I17" i="17"/>
  <c r="E17" i="17"/>
  <c r="D37" i="17"/>
  <c r="D38" i="17" s="1"/>
  <c r="S48" i="17"/>
  <c r="S49" i="17" s="1"/>
  <c r="V48" i="17"/>
  <c r="V49" i="17" s="1"/>
  <c r="N48" i="17"/>
  <c r="N49" i="17" s="1"/>
  <c r="J48" i="17"/>
  <c r="J49" i="17" s="1"/>
  <c r="F48" i="17"/>
  <c r="F49" i="17" s="1"/>
  <c r="U48" i="17"/>
  <c r="U49" i="17" s="1"/>
  <c r="Q48" i="17"/>
  <c r="Q49" i="17" s="1"/>
  <c r="I48" i="17"/>
  <c r="I49" i="17" s="1"/>
  <c r="E48" i="17"/>
  <c r="E49" i="17" s="1"/>
  <c r="P48" i="17"/>
  <c r="P49" i="17" s="1"/>
  <c r="L48" i="17"/>
  <c r="L49" i="17" s="1"/>
  <c r="H48" i="17"/>
  <c r="H49" i="17" s="1"/>
  <c r="E74" i="17"/>
  <c r="E75" i="17" s="1"/>
  <c r="S85" i="17"/>
  <c r="S86" i="17" s="1"/>
  <c r="W39" i="17"/>
  <c r="M28" i="17"/>
  <c r="G37" i="17"/>
  <c r="G38" i="17" s="1"/>
  <c r="G39" i="17"/>
  <c r="K87" i="17"/>
  <c r="P87" i="17"/>
  <c r="E98" i="17"/>
  <c r="O98" i="17"/>
  <c r="G124" i="17"/>
  <c r="W124" i="17"/>
  <c r="G135" i="17"/>
  <c r="W135" i="17"/>
  <c r="G146" i="17"/>
  <c r="W146" i="17"/>
  <c r="K157" i="17"/>
  <c r="U98" i="17"/>
  <c r="Q98" i="17"/>
  <c r="M98" i="17"/>
  <c r="I98" i="17"/>
  <c r="O48" i="17"/>
  <c r="O49" i="17" s="1"/>
  <c r="K48" i="17"/>
  <c r="K49" i="17" s="1"/>
  <c r="W65" i="17"/>
  <c r="S65" i="17"/>
  <c r="O65" i="17"/>
  <c r="K74" i="17"/>
  <c r="K75" i="17" s="1"/>
  <c r="W85" i="17"/>
  <c r="W86" i="17" s="1"/>
  <c r="K85" i="17"/>
  <c r="K86" i="17" s="1"/>
  <c r="O76" i="17"/>
  <c r="S124" i="17"/>
  <c r="D135" i="17"/>
  <c r="S135" i="17"/>
  <c r="L166" i="17"/>
  <c r="L167" i="17" s="1"/>
  <c r="W6" i="17"/>
  <c r="S6" i="17"/>
  <c r="O6" i="17"/>
  <c r="K15" i="17"/>
  <c r="K16" i="17" s="1"/>
  <c r="G6" i="17"/>
  <c r="V15" i="17"/>
  <c r="V16" i="17" s="1"/>
  <c r="R6" i="17"/>
  <c r="N6" i="17"/>
  <c r="F15" i="17"/>
  <c r="F16" i="17" s="1"/>
  <c r="U6" i="17"/>
  <c r="Q15" i="17"/>
  <c r="Q16" i="17" s="1"/>
  <c r="M6" i="17"/>
  <c r="I6" i="17"/>
  <c r="E6" i="17"/>
  <c r="S37" i="17"/>
  <c r="S38" i="17" s="1"/>
  <c r="O37" i="17"/>
  <c r="O38" i="17" s="1"/>
  <c r="K37" i="17"/>
  <c r="K38" i="17" s="1"/>
  <c r="V37" i="17"/>
  <c r="V38" i="17" s="1"/>
  <c r="N37" i="17"/>
  <c r="N38" i="17" s="1"/>
  <c r="J37" i="17"/>
  <c r="J38" i="17" s="1"/>
  <c r="F37" i="17"/>
  <c r="F38" i="17" s="1"/>
  <c r="U37" i="17"/>
  <c r="U38" i="17" s="1"/>
  <c r="Q37" i="17"/>
  <c r="Q38" i="17" s="1"/>
  <c r="I37" i="17"/>
  <c r="I38" i="17" s="1"/>
  <c r="E37" i="17"/>
  <c r="E38" i="17" s="1"/>
  <c r="G65" i="17"/>
  <c r="G85" i="17"/>
  <c r="G86" i="17" s="1"/>
  <c r="K76" i="17"/>
  <c r="G76" i="17"/>
  <c r="W76" i="17"/>
  <c r="S76" i="17"/>
  <c r="S74" i="17"/>
  <c r="S75" i="17" s="1"/>
  <c r="O74" i="17"/>
  <c r="O75" i="17" s="1"/>
  <c r="E65" i="17"/>
  <c r="I39" i="17"/>
  <c r="N39" i="17"/>
  <c r="S39" i="17"/>
  <c r="E39" i="17"/>
  <c r="J39" i="17"/>
  <c r="O39" i="17"/>
  <c r="U39" i="17"/>
  <c r="F39" i="17"/>
  <c r="K39" i="17"/>
  <c r="Q39" i="17"/>
  <c r="V39" i="17"/>
  <c r="D48" i="17"/>
  <c r="D49" i="17" s="1"/>
  <c r="D39" i="17"/>
  <c r="I28" i="17"/>
  <c r="N28" i="17"/>
  <c r="S28" i="17"/>
  <c r="E28" i="17"/>
  <c r="J28" i="17"/>
  <c r="O28" i="17"/>
  <c r="U28" i="17"/>
  <c r="F28" i="17"/>
  <c r="K28" i="17"/>
  <c r="Q28" i="17"/>
  <c r="V28" i="17"/>
  <c r="D28" i="17"/>
  <c r="E26" i="17"/>
  <c r="E27" i="17" s="1"/>
  <c r="J26" i="17"/>
  <c r="J27" i="17" s="1"/>
  <c r="O26" i="17"/>
  <c r="O27" i="17" s="1"/>
  <c r="U26" i="17"/>
  <c r="U27" i="17" s="1"/>
  <c r="F26" i="17"/>
  <c r="F27" i="17" s="1"/>
  <c r="K26" i="17"/>
  <c r="K27" i="17" s="1"/>
  <c r="Q26" i="17"/>
  <c r="Q27" i="17" s="1"/>
  <c r="V26" i="17"/>
  <c r="V27" i="17" s="1"/>
  <c r="T26" i="17"/>
  <c r="T27" i="17" s="1"/>
  <c r="P26" i="17"/>
  <c r="P27" i="17" s="1"/>
  <c r="L26" i="17"/>
  <c r="L27" i="17" s="1"/>
  <c r="H26" i="17"/>
  <c r="H27" i="17" s="1"/>
  <c r="D17" i="17"/>
  <c r="I15" i="17"/>
  <c r="I16" i="17" s="1"/>
  <c r="N15" i="17"/>
  <c r="N16" i="17" s="1"/>
  <c r="S15" i="17"/>
  <c r="S16" i="17" s="1"/>
  <c r="T6" i="17"/>
  <c r="P6" i="17"/>
  <c r="L6" i="17"/>
  <c r="H6" i="17"/>
  <c r="E15" i="17"/>
  <c r="E16" i="17" s="1"/>
  <c r="J15" i="17"/>
  <c r="J16" i="17" s="1"/>
  <c r="O15" i="17"/>
  <c r="O16" i="17" s="1"/>
  <c r="U15" i="17"/>
  <c r="U16" i="17" s="1"/>
  <c r="P166" i="17"/>
  <c r="P167" i="17" s="1"/>
  <c r="H144" i="17"/>
  <c r="H145" i="17" s="1"/>
  <c r="H124" i="17"/>
  <c r="L124" i="17"/>
  <c r="P124" i="17"/>
  <c r="T124" i="17"/>
  <c r="U96" i="17"/>
  <c r="U97" i="17" s="1"/>
  <c r="Q96" i="17"/>
  <c r="Q97" i="17" s="1"/>
  <c r="M96" i="17"/>
  <c r="M97" i="17" s="1"/>
  <c r="I96" i="17"/>
  <c r="I97" i="17" s="1"/>
  <c r="U85" i="17"/>
  <c r="U86" i="17" s="1"/>
  <c r="Q85" i="17"/>
  <c r="Q86" i="17" s="1"/>
  <c r="M85" i="17"/>
  <c r="M86" i="17" s="1"/>
  <c r="I85" i="17"/>
  <c r="I86" i="17" s="1"/>
  <c r="U74" i="17"/>
  <c r="U75" i="17" s="1"/>
  <c r="Q74" i="17"/>
  <c r="Q75" i="17" s="1"/>
  <c r="M74" i="17"/>
  <c r="M75" i="17" s="1"/>
  <c r="I74" i="17"/>
  <c r="I75" i="17" s="1"/>
  <c r="T37" i="17"/>
  <c r="T38" i="17" s="1"/>
  <c r="P37" i="17"/>
  <c r="P38" i="17" s="1"/>
  <c r="L37" i="17"/>
  <c r="L38" i="17" s="1"/>
  <c r="H37" i="17"/>
  <c r="H38" i="17" s="1"/>
  <c r="H17" i="17"/>
  <c r="L17" i="17"/>
  <c r="P17" i="17"/>
  <c r="T17" i="17"/>
  <c r="T15" i="17"/>
  <c r="T16" i="17" s="1"/>
  <c r="P15" i="17"/>
  <c r="P16" i="17" s="1"/>
  <c r="L15" i="17"/>
  <c r="L16" i="17" s="1"/>
  <c r="H15" i="17"/>
  <c r="H16" i="17" s="1"/>
  <c r="I264" i="17"/>
  <c r="M264" i="17"/>
  <c r="Q264" i="17"/>
  <c r="U264" i="17"/>
  <c r="M253" i="17"/>
  <c r="Q253" i="17"/>
  <c r="U253" i="17"/>
  <c r="H194" i="17"/>
  <c r="L194" i="17"/>
  <c r="P194" i="17"/>
  <c r="T194" i="17"/>
  <c r="H183" i="17"/>
  <c r="L183" i="17"/>
  <c r="P183" i="17"/>
  <c r="T183" i="17"/>
  <c r="H135" i="17"/>
  <c r="L135" i="17"/>
  <c r="P135" i="17"/>
  <c r="T135" i="17"/>
  <c r="H146" i="17"/>
  <c r="L146" i="17"/>
  <c r="P146" i="17"/>
  <c r="T146" i="17"/>
  <c r="H157" i="17"/>
  <c r="L157" i="17"/>
  <c r="P157" i="17"/>
  <c r="T157" i="17"/>
  <c r="I65" i="17"/>
  <c r="M65" i="17"/>
  <c r="Q65" i="17"/>
  <c r="U65" i="17"/>
  <c r="I76" i="17"/>
  <c r="M76" i="17"/>
  <c r="Q76" i="17"/>
  <c r="U76" i="17"/>
  <c r="I87" i="17"/>
  <c r="M87" i="17"/>
  <c r="Q87" i="17"/>
  <c r="U87" i="17"/>
  <c r="D121" i="17"/>
  <c r="F26" i="19" s="1"/>
  <c r="H39" i="17"/>
  <c r="L39" i="17"/>
  <c r="P39" i="17"/>
  <c r="T39" i="17"/>
  <c r="H28" i="17"/>
  <c r="L28" i="17"/>
  <c r="P28" i="17"/>
  <c r="T28" i="17"/>
  <c r="D15" i="17"/>
  <c r="D16" i="17" s="1"/>
  <c r="AF77" i="5" l="1"/>
  <c r="AF78" i="5" s="1"/>
  <c r="AE77" i="5"/>
  <c r="AE78" i="5" s="1"/>
  <c r="AD77" i="5"/>
  <c r="AD78" i="5" s="1"/>
  <c r="AC77" i="5"/>
  <c r="AC78" i="5" s="1"/>
  <c r="AB77" i="5"/>
  <c r="AB78" i="5" s="1"/>
  <c r="AA77" i="5"/>
  <c r="AA78" i="5" s="1"/>
  <c r="Z77" i="5"/>
  <c r="Z78" i="5" s="1"/>
  <c r="Y77" i="5"/>
  <c r="Y78" i="5" s="1"/>
  <c r="X77" i="5"/>
  <c r="X78" i="5" s="1"/>
  <c r="W77" i="5"/>
  <c r="W78" i="5" s="1"/>
  <c r="AF66" i="5"/>
  <c r="AF67" i="5" s="1"/>
  <c r="AE66" i="5"/>
  <c r="AE67" i="5" s="1"/>
  <c r="AD66" i="5"/>
  <c r="AD67" i="5" s="1"/>
  <c r="AC66" i="5"/>
  <c r="AC67" i="5" s="1"/>
  <c r="AB66" i="5"/>
  <c r="AB67" i="5" s="1"/>
  <c r="AA66" i="5"/>
  <c r="AA67" i="5" s="1"/>
  <c r="Z66" i="5"/>
  <c r="Z67" i="5" s="1"/>
  <c r="Y66" i="5"/>
  <c r="Y67" i="5" s="1"/>
  <c r="X66" i="5"/>
  <c r="X67" i="5" s="1"/>
  <c r="W66" i="5"/>
  <c r="W67" i="5" s="1"/>
  <c r="AF55" i="5"/>
  <c r="AF56" i="5" s="1"/>
  <c r="AE55" i="5"/>
  <c r="AE56" i="5" s="1"/>
  <c r="AD55" i="5"/>
  <c r="AD56" i="5" s="1"/>
  <c r="AC55" i="5"/>
  <c r="AC56" i="5" s="1"/>
  <c r="AB55" i="5"/>
  <c r="AB56" i="5" s="1"/>
  <c r="AA55" i="5"/>
  <c r="AA56" i="5" s="1"/>
  <c r="Z55" i="5"/>
  <c r="Z56" i="5" s="1"/>
  <c r="Y55" i="5"/>
  <c r="Y56" i="5" s="1"/>
  <c r="X55" i="5"/>
  <c r="X56" i="5" s="1"/>
  <c r="W55" i="5"/>
  <c r="W56" i="5" s="1"/>
  <c r="AF44" i="5"/>
  <c r="AF45" i="5" s="1"/>
  <c r="AE44" i="5"/>
  <c r="AE45" i="5" s="1"/>
  <c r="AD44" i="5"/>
  <c r="AD45" i="5" s="1"/>
  <c r="AC44" i="5"/>
  <c r="AC45" i="5" s="1"/>
  <c r="AB44" i="5"/>
  <c r="AB45" i="5" s="1"/>
  <c r="AA44" i="5"/>
  <c r="AA45" i="5" s="1"/>
  <c r="Z44" i="5"/>
  <c r="Z45" i="5" s="1"/>
  <c r="Y44" i="5"/>
  <c r="Y45" i="5" s="1"/>
  <c r="X44" i="5"/>
  <c r="X45" i="5" s="1"/>
  <c r="W44" i="5"/>
  <c r="W45" i="5" s="1"/>
  <c r="AF33" i="5"/>
  <c r="AF34" i="5" s="1"/>
  <c r="AE33" i="5"/>
  <c r="AE34" i="5" s="1"/>
  <c r="AD33" i="5"/>
  <c r="AD34" i="5" s="1"/>
  <c r="AC33" i="5"/>
  <c r="AC34" i="5" s="1"/>
  <c r="AB33" i="5"/>
  <c r="AB34" i="5" s="1"/>
  <c r="AA33" i="5"/>
  <c r="AA34" i="5" s="1"/>
  <c r="Z33" i="5"/>
  <c r="Z34" i="5" s="1"/>
  <c r="Y33" i="5"/>
  <c r="Y34" i="5" s="1"/>
  <c r="X33" i="5"/>
  <c r="X34" i="5" s="1"/>
  <c r="W33" i="5"/>
  <c r="W34" i="5" s="1"/>
  <c r="AF22" i="5"/>
  <c r="AF23" i="5" s="1"/>
  <c r="AE22" i="5"/>
  <c r="AE23" i="5" s="1"/>
  <c r="AD22" i="5"/>
  <c r="AD23" i="5" s="1"/>
  <c r="AC22" i="5"/>
  <c r="AC23" i="5" s="1"/>
  <c r="AB22" i="5"/>
  <c r="AB23" i="5" s="1"/>
  <c r="AA22" i="5"/>
  <c r="AA23" i="5" s="1"/>
  <c r="Z22" i="5"/>
  <c r="Z23" i="5" s="1"/>
  <c r="Y22" i="5"/>
  <c r="Y23" i="5" s="1"/>
  <c r="X22" i="5"/>
  <c r="X23" i="5" s="1"/>
  <c r="W22" i="5"/>
  <c r="W23" i="5" s="1"/>
  <c r="Q13" i="5"/>
  <c r="C31" i="5" l="1"/>
  <c r="C42" i="5" s="1"/>
  <c r="C53" i="5" s="1"/>
  <c r="C64" i="5" s="1"/>
  <c r="C75" i="5" s="1"/>
  <c r="C32" i="5" l="1"/>
  <c r="C30" i="5"/>
  <c r="C41" i="5" s="1"/>
  <c r="C52" i="5" s="1"/>
  <c r="C63" i="5" s="1"/>
  <c r="C74" i="5" s="1"/>
  <c r="C29" i="5"/>
  <c r="C40" i="5" s="1"/>
  <c r="C51" i="5" s="1"/>
  <c r="C62" i="5" s="1"/>
  <c r="C73" i="5" s="1"/>
  <c r="AF12" i="5"/>
  <c r="AF79" i="5" s="1"/>
  <c r="AE12" i="5"/>
  <c r="AE79" i="5" s="1"/>
  <c r="AD12" i="5"/>
  <c r="AD79" i="5" s="1"/>
  <c r="AC12" i="5"/>
  <c r="AC79" i="5" s="1"/>
  <c r="AB12" i="5"/>
  <c r="AB79" i="5" s="1"/>
  <c r="AA12" i="5"/>
  <c r="AA79" i="5" s="1"/>
  <c r="Z12" i="5"/>
  <c r="Z79" i="5" s="1"/>
  <c r="Y12" i="5"/>
  <c r="Y79" i="5" s="1"/>
  <c r="X12" i="5"/>
  <c r="X79" i="5" s="1"/>
  <c r="F12" i="5"/>
  <c r="F79" i="5" s="1"/>
  <c r="G12" i="5"/>
  <c r="G79" i="5" s="1"/>
  <c r="H12" i="5"/>
  <c r="H79" i="5" s="1"/>
  <c r="I12" i="5"/>
  <c r="I79" i="5" s="1"/>
  <c r="J12" i="5"/>
  <c r="J79" i="5" s="1"/>
  <c r="K12" i="5"/>
  <c r="K79" i="5" s="1"/>
  <c r="L12" i="5"/>
  <c r="L79" i="5" s="1"/>
  <c r="M12" i="5"/>
  <c r="M79" i="5" s="1"/>
  <c r="N12" i="5"/>
  <c r="N79" i="5" s="1"/>
  <c r="O12" i="5"/>
  <c r="O79" i="5" s="1"/>
  <c r="P12" i="5"/>
  <c r="P79" i="5" s="1"/>
  <c r="Q12" i="5"/>
  <c r="Q79" i="5" s="1"/>
  <c r="R12" i="5"/>
  <c r="R79" i="5" s="1"/>
  <c r="S12" i="5"/>
  <c r="S79" i="5" s="1"/>
  <c r="T12" i="5"/>
  <c r="T79" i="5" s="1"/>
  <c r="U12" i="5"/>
  <c r="U79" i="5" s="1"/>
  <c r="V12" i="5"/>
  <c r="V79" i="5" s="1"/>
  <c r="W12" i="5"/>
  <c r="W79" i="5" s="1"/>
  <c r="C76" i="5"/>
  <c r="C72" i="5"/>
  <c r="C71" i="5"/>
  <c r="C70" i="5"/>
  <c r="C69" i="5"/>
  <c r="C65" i="5"/>
  <c r="C61" i="5"/>
  <c r="C60" i="5"/>
  <c r="C59" i="5"/>
  <c r="C58" i="5"/>
  <c r="C54" i="5"/>
  <c r="C50" i="5"/>
  <c r="C49" i="5"/>
  <c r="C48" i="5"/>
  <c r="C47" i="5"/>
  <c r="C43" i="5"/>
  <c r="C39" i="5"/>
  <c r="C38" i="5"/>
  <c r="C37" i="5"/>
  <c r="C36" i="5"/>
  <c r="C28" i="5"/>
  <c r="C27" i="5"/>
  <c r="C26" i="5"/>
  <c r="C25" i="5"/>
  <c r="E12" i="5"/>
  <c r="E79" i="5" s="1"/>
  <c r="D12" i="5"/>
  <c r="D79" i="5" s="1"/>
  <c r="G236" i="17" l="1"/>
  <c r="G237" i="17" s="1"/>
  <c r="G239" i="17" s="1"/>
  <c r="H21" i="19" s="1"/>
  <c r="W21" i="19" s="1"/>
  <c r="G227" i="17"/>
  <c r="O236" i="17"/>
  <c r="O237" i="17" s="1"/>
  <c r="O239" i="17" s="1"/>
  <c r="H24" i="19" s="1"/>
  <c r="W24" i="19" s="1"/>
  <c r="O227" i="17"/>
  <c r="W236" i="17"/>
  <c r="W237" i="17" s="1"/>
  <c r="W239" i="17" s="1"/>
  <c r="H31" i="19" s="1"/>
  <c r="W227" i="17"/>
  <c r="D236" i="17"/>
  <c r="D237" i="17" s="1"/>
  <c r="D239" i="17" s="1"/>
  <c r="H26" i="19" s="1"/>
  <c r="D227" i="17"/>
  <c r="H236" i="17"/>
  <c r="H237" i="17" s="1"/>
  <c r="H239" i="17" s="1"/>
  <c r="H11" i="19" s="1"/>
  <c r="H227" i="17"/>
  <c r="L236" i="17"/>
  <c r="L237" i="17" s="1"/>
  <c r="L239" i="17" s="1"/>
  <c r="H23" i="19" s="1"/>
  <c r="W23" i="19" s="1"/>
  <c r="L227" i="17"/>
  <c r="P236" i="17"/>
  <c r="P237" i="17" s="1"/>
  <c r="P239" i="17" s="1"/>
  <c r="H27" i="19" s="1"/>
  <c r="P227" i="17"/>
  <c r="T236" i="17"/>
  <c r="T237" i="17" s="1"/>
  <c r="T239" i="17" s="1"/>
  <c r="H25" i="19" s="1"/>
  <c r="W25" i="19" s="1"/>
  <c r="T227" i="17"/>
  <c r="F236" i="17"/>
  <c r="F237" i="17" s="1"/>
  <c r="F239" i="17" s="1"/>
  <c r="H14" i="19" s="1"/>
  <c r="W14" i="19" s="1"/>
  <c r="F227" i="17"/>
  <c r="J236" i="17"/>
  <c r="J237" i="17" s="1"/>
  <c r="J239" i="17" s="1"/>
  <c r="H22" i="19" s="1"/>
  <c r="W22" i="19" s="1"/>
  <c r="J227" i="17"/>
  <c r="N236" i="17"/>
  <c r="N237" i="17" s="1"/>
  <c r="N239" i="17" s="1"/>
  <c r="H18" i="19" s="1"/>
  <c r="W18" i="19" s="1"/>
  <c r="N227" i="17"/>
  <c r="R236" i="17"/>
  <c r="R237" i="17" s="1"/>
  <c r="R239" i="17" s="1"/>
  <c r="H19" i="19" s="1"/>
  <c r="W19" i="19" s="1"/>
  <c r="R227" i="17"/>
  <c r="V227" i="17"/>
  <c r="V236" i="17"/>
  <c r="V237" i="17" s="1"/>
  <c r="V239" i="17" s="1"/>
  <c r="H30" i="19" s="1"/>
  <c r="K236" i="17"/>
  <c r="K237" i="17" s="1"/>
  <c r="K239" i="17" s="1"/>
  <c r="H16" i="19" s="1"/>
  <c r="K227" i="17"/>
  <c r="S236" i="17"/>
  <c r="S237" i="17" s="1"/>
  <c r="S239" i="17" s="1"/>
  <c r="H20" i="19" s="1"/>
  <c r="W20" i="19" s="1"/>
  <c r="S227" i="17"/>
  <c r="E236" i="17"/>
  <c r="E237" i="17" s="1"/>
  <c r="E239" i="17" s="1"/>
  <c r="H13" i="19" s="1"/>
  <c r="W13" i="19" s="1"/>
  <c r="E227" i="17"/>
  <c r="I236" i="17"/>
  <c r="I237" i="17" s="1"/>
  <c r="I239" i="17" s="1"/>
  <c r="H15" i="19" s="1"/>
  <c r="I227" i="17"/>
  <c r="M236" i="17"/>
  <c r="M237" i="17" s="1"/>
  <c r="M239" i="17" s="1"/>
  <c r="H17" i="19" s="1"/>
  <c r="M227" i="17"/>
  <c r="Q236" i="17"/>
  <c r="Q237" i="17" s="1"/>
  <c r="Q239" i="17" s="1"/>
  <c r="H28" i="19" s="1"/>
  <c r="Q227" i="17"/>
  <c r="U236" i="17"/>
  <c r="U237" i="17" s="1"/>
  <c r="U239" i="17" s="1"/>
  <c r="H29" i="19" s="1"/>
  <c r="U227" i="17"/>
  <c r="E295" i="17"/>
  <c r="E296" i="17" s="1"/>
  <c r="E298" i="17" s="1"/>
  <c r="I13" i="19" s="1"/>
  <c r="E286" i="17"/>
  <c r="U295" i="17"/>
  <c r="U296" i="17" s="1"/>
  <c r="U298" i="17" s="1"/>
  <c r="I29" i="19" s="1"/>
  <c r="U286" i="17"/>
  <c r="F295" i="17"/>
  <c r="F296" i="17" s="1"/>
  <c r="F298" i="17" s="1"/>
  <c r="I14" i="19" s="1"/>
  <c r="X14" i="19" s="1"/>
  <c r="F286" i="17"/>
  <c r="J295" i="17"/>
  <c r="J296" i="17" s="1"/>
  <c r="J298" i="17" s="1"/>
  <c r="I22" i="19" s="1"/>
  <c r="J286" i="17"/>
  <c r="N295" i="17"/>
  <c r="N296" i="17" s="1"/>
  <c r="N298" i="17" s="1"/>
  <c r="I18" i="19" s="1"/>
  <c r="X18" i="19" s="1"/>
  <c r="N286" i="17"/>
  <c r="R295" i="17"/>
  <c r="R296" i="17" s="1"/>
  <c r="R298" i="17" s="1"/>
  <c r="I19" i="19" s="1"/>
  <c r="X19" i="19" s="1"/>
  <c r="R286" i="17"/>
  <c r="V295" i="17"/>
  <c r="V296" i="17" s="1"/>
  <c r="V298" i="17" s="1"/>
  <c r="I30" i="19" s="1"/>
  <c r="V286" i="17"/>
  <c r="M295" i="17"/>
  <c r="M296" i="17" s="1"/>
  <c r="M298" i="17" s="1"/>
  <c r="I17" i="19" s="1"/>
  <c r="X17" i="19" s="1"/>
  <c r="M286" i="17"/>
  <c r="G295" i="17"/>
  <c r="G296" i="17" s="1"/>
  <c r="G298" i="17" s="1"/>
  <c r="I21" i="19" s="1"/>
  <c r="X21" i="19" s="1"/>
  <c r="G286" i="17"/>
  <c r="K295" i="17"/>
  <c r="K296" i="17" s="1"/>
  <c r="K298" i="17" s="1"/>
  <c r="I16" i="19" s="1"/>
  <c r="X16" i="19" s="1"/>
  <c r="K286" i="17"/>
  <c r="O295" i="17"/>
  <c r="O296" i="17" s="1"/>
  <c r="O298" i="17" s="1"/>
  <c r="I24" i="19" s="1"/>
  <c r="X24" i="19" s="1"/>
  <c r="O286" i="17"/>
  <c r="S295" i="17"/>
  <c r="S296" i="17" s="1"/>
  <c r="S298" i="17" s="1"/>
  <c r="I20" i="19" s="1"/>
  <c r="X20" i="19" s="1"/>
  <c r="S286" i="17"/>
  <c r="W286" i="17"/>
  <c r="W295" i="17"/>
  <c r="W296" i="17" s="1"/>
  <c r="W298" i="17" s="1"/>
  <c r="I31" i="19" s="1"/>
  <c r="I295" i="17"/>
  <c r="I296" i="17" s="1"/>
  <c r="I298" i="17" s="1"/>
  <c r="I15" i="19" s="1"/>
  <c r="X15" i="19" s="1"/>
  <c r="I286" i="17"/>
  <c r="Q295" i="17"/>
  <c r="Q296" i="17" s="1"/>
  <c r="Q298" i="17" s="1"/>
  <c r="I28" i="19" s="1"/>
  <c r="Q286" i="17"/>
  <c r="H295" i="17"/>
  <c r="H296" i="17" s="1"/>
  <c r="H298" i="17" s="1"/>
  <c r="I11" i="19" s="1"/>
  <c r="H286" i="17"/>
  <c r="L286" i="17"/>
  <c r="L295" i="17"/>
  <c r="L296" i="17" s="1"/>
  <c r="L298" i="17" s="1"/>
  <c r="I23" i="19" s="1"/>
  <c r="X23" i="19" s="1"/>
  <c r="P295" i="17"/>
  <c r="P296" i="17" s="1"/>
  <c r="P298" i="17" s="1"/>
  <c r="I27" i="19" s="1"/>
  <c r="P286" i="17"/>
  <c r="T295" i="17"/>
  <c r="T296" i="17" s="1"/>
  <c r="T298" i="17" s="1"/>
  <c r="I25" i="19" s="1"/>
  <c r="X25" i="19" s="1"/>
  <c r="T286" i="17"/>
  <c r="G168" i="17"/>
  <c r="G177" i="17"/>
  <c r="G178" i="17" s="1"/>
  <c r="G180" i="17" s="1"/>
  <c r="G21" i="19" s="1"/>
  <c r="V21" i="19" s="1"/>
  <c r="O177" i="17"/>
  <c r="O178" i="17" s="1"/>
  <c r="O180" i="17" s="1"/>
  <c r="G24" i="19" s="1"/>
  <c r="O168" i="17"/>
  <c r="W168" i="17"/>
  <c r="W177" i="17"/>
  <c r="W178" i="17" s="1"/>
  <c r="W180" i="17" s="1"/>
  <c r="G31" i="19" s="1"/>
  <c r="D168" i="17"/>
  <c r="D177" i="17"/>
  <c r="D178" i="17" s="1"/>
  <c r="D180" i="17" s="1"/>
  <c r="G26" i="19" s="1"/>
  <c r="L168" i="17"/>
  <c r="L177" i="17"/>
  <c r="L178" i="17" s="1"/>
  <c r="L180" i="17" s="1"/>
  <c r="G23" i="19" s="1"/>
  <c r="T168" i="17"/>
  <c r="T177" i="17"/>
  <c r="T178" i="17" s="1"/>
  <c r="T180" i="17" s="1"/>
  <c r="G25" i="19" s="1"/>
  <c r="V25" i="19" s="1"/>
  <c r="E168" i="17"/>
  <c r="E177" i="17"/>
  <c r="E178" i="17" s="1"/>
  <c r="E180" i="17" s="1"/>
  <c r="G13" i="19" s="1"/>
  <c r="I177" i="17"/>
  <c r="I178" i="17" s="1"/>
  <c r="I180" i="17" s="1"/>
  <c r="G15" i="19" s="1"/>
  <c r="I168" i="17"/>
  <c r="M168" i="17"/>
  <c r="M177" i="17"/>
  <c r="M178" i="17" s="1"/>
  <c r="M180" i="17" s="1"/>
  <c r="G17" i="19" s="1"/>
  <c r="Q177" i="17"/>
  <c r="Q178" i="17" s="1"/>
  <c r="Q180" i="17" s="1"/>
  <c r="G28" i="19" s="1"/>
  <c r="Q168" i="17"/>
  <c r="U168" i="17"/>
  <c r="U177" i="17"/>
  <c r="U178" i="17" s="1"/>
  <c r="U180" i="17" s="1"/>
  <c r="G29" i="19" s="1"/>
  <c r="K177" i="17"/>
  <c r="K178" i="17" s="1"/>
  <c r="K180" i="17" s="1"/>
  <c r="G16" i="19" s="1"/>
  <c r="K168" i="17"/>
  <c r="S177" i="17"/>
  <c r="S178" i="17" s="1"/>
  <c r="S180" i="17" s="1"/>
  <c r="G20" i="19" s="1"/>
  <c r="S168" i="17"/>
  <c r="H177" i="17"/>
  <c r="H178" i="17" s="1"/>
  <c r="H180" i="17" s="1"/>
  <c r="G11" i="19" s="1"/>
  <c r="H168" i="17"/>
  <c r="P168" i="17"/>
  <c r="P177" i="17"/>
  <c r="P178" i="17" s="1"/>
  <c r="P180" i="17" s="1"/>
  <c r="G27" i="19" s="1"/>
  <c r="F177" i="17"/>
  <c r="F178" i="17" s="1"/>
  <c r="F180" i="17" s="1"/>
  <c r="G14" i="19" s="1"/>
  <c r="V14" i="19" s="1"/>
  <c r="F168" i="17"/>
  <c r="J168" i="17"/>
  <c r="J177" i="17"/>
  <c r="J178" i="17" s="1"/>
  <c r="J180" i="17" s="1"/>
  <c r="G22" i="19" s="1"/>
  <c r="N177" i="17"/>
  <c r="N178" i="17" s="1"/>
  <c r="N180" i="17" s="1"/>
  <c r="G18" i="19" s="1"/>
  <c r="N168" i="17"/>
  <c r="R177" i="17"/>
  <c r="R178" i="17" s="1"/>
  <c r="R180" i="17" s="1"/>
  <c r="G19" i="19" s="1"/>
  <c r="V19" i="19" s="1"/>
  <c r="R168" i="17"/>
  <c r="V177" i="17"/>
  <c r="V178" i="17" s="1"/>
  <c r="V180" i="17" s="1"/>
  <c r="G30" i="19" s="1"/>
  <c r="V168" i="17"/>
  <c r="L118" i="17"/>
  <c r="L119" i="17" s="1"/>
  <c r="L121" i="17" s="1"/>
  <c r="F23" i="19" s="1"/>
  <c r="L109" i="17"/>
  <c r="P118" i="17"/>
  <c r="P119" i="17" s="1"/>
  <c r="P121" i="17" s="1"/>
  <c r="F27" i="19" s="1"/>
  <c r="P109" i="17"/>
  <c r="I109" i="17"/>
  <c r="I118" i="17"/>
  <c r="I119" i="17" s="1"/>
  <c r="I121" i="17" s="1"/>
  <c r="F15" i="19" s="1"/>
  <c r="Q109" i="17"/>
  <c r="Q118" i="17"/>
  <c r="Q119" i="17" s="1"/>
  <c r="Q121" i="17" s="1"/>
  <c r="F28" i="19" s="1"/>
  <c r="F118" i="17"/>
  <c r="F119" i="17" s="1"/>
  <c r="F121" i="17" s="1"/>
  <c r="F14" i="19" s="1"/>
  <c r="U14" i="19" s="1"/>
  <c r="F109" i="17"/>
  <c r="J118" i="17"/>
  <c r="J119" i="17" s="1"/>
  <c r="J121" i="17" s="1"/>
  <c r="F22" i="19" s="1"/>
  <c r="J109" i="17"/>
  <c r="N118" i="17"/>
  <c r="N119" i="17" s="1"/>
  <c r="N121" i="17" s="1"/>
  <c r="F18" i="19" s="1"/>
  <c r="N109" i="17"/>
  <c r="R118" i="17"/>
  <c r="R119" i="17" s="1"/>
  <c r="R121" i="17" s="1"/>
  <c r="F19" i="19" s="1"/>
  <c r="U19" i="19" s="1"/>
  <c r="R109" i="17"/>
  <c r="V118" i="17"/>
  <c r="V119" i="17" s="1"/>
  <c r="V121" i="17" s="1"/>
  <c r="F30" i="19" s="1"/>
  <c r="V109" i="17"/>
  <c r="H118" i="17"/>
  <c r="H119" i="17" s="1"/>
  <c r="H121" i="17" s="1"/>
  <c r="F11" i="19" s="1"/>
  <c r="H109" i="17"/>
  <c r="T118" i="17"/>
  <c r="T119" i="17" s="1"/>
  <c r="T121" i="17" s="1"/>
  <c r="F25" i="19" s="1"/>
  <c r="U25" i="19" s="1"/>
  <c r="T109" i="17"/>
  <c r="E109" i="17"/>
  <c r="E118" i="17"/>
  <c r="E119" i="17" s="1"/>
  <c r="E121" i="17" s="1"/>
  <c r="F13" i="19" s="1"/>
  <c r="M109" i="17"/>
  <c r="M118" i="17"/>
  <c r="M119" i="17" s="1"/>
  <c r="M121" i="17" s="1"/>
  <c r="F17" i="19" s="1"/>
  <c r="U109" i="17"/>
  <c r="U118" i="17"/>
  <c r="U119" i="17" s="1"/>
  <c r="U121" i="17" s="1"/>
  <c r="F29" i="19" s="1"/>
  <c r="G118" i="17"/>
  <c r="G119" i="17" s="1"/>
  <c r="G121" i="17" s="1"/>
  <c r="F21" i="19" s="1"/>
  <c r="U21" i="19" s="1"/>
  <c r="G109" i="17"/>
  <c r="K118" i="17"/>
  <c r="K119" i="17" s="1"/>
  <c r="K121" i="17" s="1"/>
  <c r="F16" i="19" s="1"/>
  <c r="K109" i="17"/>
  <c r="O118" i="17"/>
  <c r="O119" i="17" s="1"/>
  <c r="O121" i="17" s="1"/>
  <c r="F24" i="19" s="1"/>
  <c r="U24" i="19" s="1"/>
  <c r="O109" i="17"/>
  <c r="S109" i="17"/>
  <c r="S118" i="17"/>
  <c r="S119" i="17" s="1"/>
  <c r="S121" i="17" s="1"/>
  <c r="F20" i="19" s="1"/>
  <c r="U20" i="19" s="1"/>
  <c r="W118" i="17"/>
  <c r="W119" i="17" s="1"/>
  <c r="W121" i="17" s="1"/>
  <c r="F31" i="19" s="1"/>
  <c r="W109" i="17"/>
  <c r="I59" i="17"/>
  <c r="I60" i="17" s="1"/>
  <c r="I62" i="17" s="1"/>
  <c r="E15" i="19" s="1"/>
  <c r="I50" i="17"/>
  <c r="U50" i="17"/>
  <c r="U59" i="17"/>
  <c r="U60" i="17" s="1"/>
  <c r="U62" i="17" s="1"/>
  <c r="E29" i="19" s="1"/>
  <c r="F59" i="17"/>
  <c r="F60" i="17" s="1"/>
  <c r="F62" i="17" s="1"/>
  <c r="E14" i="19" s="1"/>
  <c r="F50" i="17"/>
  <c r="J59" i="17"/>
  <c r="J60" i="17" s="1"/>
  <c r="J62" i="17" s="1"/>
  <c r="E22" i="19" s="1"/>
  <c r="J50" i="17"/>
  <c r="N50" i="17"/>
  <c r="N59" i="17"/>
  <c r="N60" i="17" s="1"/>
  <c r="N62" i="17" s="1"/>
  <c r="E18" i="19" s="1"/>
  <c r="R59" i="17"/>
  <c r="R60" i="17" s="1"/>
  <c r="R62" i="17" s="1"/>
  <c r="E19" i="19" s="1"/>
  <c r="R50" i="17"/>
  <c r="V59" i="17"/>
  <c r="V60" i="17" s="1"/>
  <c r="V62" i="17" s="1"/>
  <c r="E30" i="19" s="1"/>
  <c r="V50" i="17"/>
  <c r="M50" i="17"/>
  <c r="M59" i="17"/>
  <c r="M60" i="17" s="1"/>
  <c r="M62" i="17" s="1"/>
  <c r="E17" i="19" s="1"/>
  <c r="G50" i="17"/>
  <c r="G59" i="17"/>
  <c r="G60" i="17" s="1"/>
  <c r="G62" i="17" s="1"/>
  <c r="E21" i="19" s="1"/>
  <c r="K50" i="17"/>
  <c r="K59" i="17"/>
  <c r="K60" i="17" s="1"/>
  <c r="K62" i="17" s="1"/>
  <c r="E16" i="19" s="1"/>
  <c r="O59" i="17"/>
  <c r="O60" i="17" s="1"/>
  <c r="O62" i="17" s="1"/>
  <c r="E24" i="19" s="1"/>
  <c r="O50" i="17"/>
  <c r="S59" i="17"/>
  <c r="S60" i="17" s="1"/>
  <c r="S62" i="17" s="1"/>
  <c r="E20" i="19" s="1"/>
  <c r="S50" i="17"/>
  <c r="W59" i="17"/>
  <c r="W60" i="17" s="1"/>
  <c r="W62" i="17" s="1"/>
  <c r="E31" i="19" s="1"/>
  <c r="W50" i="17"/>
  <c r="E59" i="17"/>
  <c r="E60" i="17" s="1"/>
  <c r="E62" i="17" s="1"/>
  <c r="E13" i="19" s="1"/>
  <c r="E50" i="17"/>
  <c r="Q50" i="17"/>
  <c r="Q59" i="17"/>
  <c r="Q60" i="17" s="1"/>
  <c r="Q62" i="17" s="1"/>
  <c r="E28" i="19" s="1"/>
  <c r="D59" i="17"/>
  <c r="D60" i="17" s="1"/>
  <c r="D62" i="17" s="1"/>
  <c r="E26" i="19" s="1"/>
  <c r="D50" i="17"/>
  <c r="H50" i="17"/>
  <c r="H59" i="17"/>
  <c r="H60" i="17" s="1"/>
  <c r="H62" i="17" s="1"/>
  <c r="E11" i="19" s="1"/>
  <c r="L50" i="17"/>
  <c r="L59" i="17"/>
  <c r="L60" i="17" s="1"/>
  <c r="L62" i="17" s="1"/>
  <c r="E23" i="19" s="1"/>
  <c r="P50" i="17"/>
  <c r="P59" i="17"/>
  <c r="P60" i="17" s="1"/>
  <c r="P62" i="17" s="1"/>
  <c r="E27" i="19" s="1"/>
  <c r="T59" i="17"/>
  <c r="T60" i="17" s="1"/>
  <c r="T62" i="17" s="1"/>
  <c r="E25" i="19" s="1"/>
  <c r="T50" i="17"/>
  <c r="D77" i="5"/>
  <c r="D78" i="5" s="1"/>
  <c r="H13" i="5"/>
  <c r="D22" i="5"/>
  <c r="D23" i="5" s="1"/>
  <c r="D13" i="5"/>
  <c r="R24" i="5"/>
  <c r="AD24" i="5"/>
  <c r="V24" i="5"/>
  <c r="J24" i="5"/>
  <c r="R22" i="5"/>
  <c r="R23" i="5" s="1"/>
  <c r="Z24" i="5"/>
  <c r="N24" i="5"/>
  <c r="F24" i="5"/>
  <c r="D57" i="5"/>
  <c r="AD46" i="5"/>
  <c r="Z46" i="5"/>
  <c r="V46" i="5"/>
  <c r="R46" i="5"/>
  <c r="N46" i="5"/>
  <c r="J46" i="5"/>
  <c r="F46" i="5"/>
  <c r="D35" i="5"/>
  <c r="AF46" i="5"/>
  <c r="AB46" i="5"/>
  <c r="X46" i="5"/>
  <c r="T46" i="5"/>
  <c r="P46" i="5"/>
  <c r="L46" i="5"/>
  <c r="H46" i="5"/>
  <c r="AE68" i="5"/>
  <c r="AA68" i="5"/>
  <c r="W68" i="5"/>
  <c r="S68" i="5"/>
  <c r="O68" i="5"/>
  <c r="K68" i="5"/>
  <c r="G68" i="5"/>
  <c r="AE35" i="5"/>
  <c r="AA35" i="5"/>
  <c r="W35" i="5"/>
  <c r="S35" i="5"/>
  <c r="O35" i="5"/>
  <c r="K35" i="5"/>
  <c r="G35" i="5"/>
  <c r="AC13" i="5"/>
  <c r="Y13" i="5"/>
  <c r="U13" i="5"/>
  <c r="M13" i="5"/>
  <c r="I13" i="5"/>
  <c r="E13" i="5"/>
  <c r="AC57" i="5"/>
  <c r="Y57" i="5"/>
  <c r="U57" i="5"/>
  <c r="Q57" i="5"/>
  <c r="M57" i="5"/>
  <c r="I57" i="5"/>
  <c r="E57" i="5"/>
  <c r="AF13" i="5"/>
  <c r="AB13" i="5"/>
  <c r="X13" i="5"/>
  <c r="T13" i="5"/>
  <c r="P13" i="5"/>
  <c r="L13" i="5"/>
  <c r="AD13" i="5"/>
  <c r="Z13" i="5"/>
  <c r="V13" i="5"/>
  <c r="R13" i="5"/>
  <c r="N13" i="5"/>
  <c r="J13" i="5"/>
  <c r="F13" i="5"/>
  <c r="AD68" i="5"/>
  <c r="Z68" i="5"/>
  <c r="V68" i="5"/>
  <c r="R68" i="5"/>
  <c r="N68" i="5"/>
  <c r="J68" i="5"/>
  <c r="F68" i="5"/>
  <c r="AD57" i="5"/>
  <c r="Z57" i="5"/>
  <c r="V57" i="5"/>
  <c r="R57" i="5"/>
  <c r="N57" i="5"/>
  <c r="J57" i="5"/>
  <c r="F57" i="5"/>
  <c r="AD35" i="5"/>
  <c r="Z35" i="5"/>
  <c r="V35" i="5"/>
  <c r="R35" i="5"/>
  <c r="N35" i="5"/>
  <c r="J35" i="5"/>
  <c r="F35" i="5"/>
  <c r="AC46" i="5"/>
  <c r="U46" i="5"/>
  <c r="M46" i="5"/>
  <c r="AF57" i="5"/>
  <c r="X57" i="5"/>
  <c r="P57" i="5"/>
  <c r="H57" i="5"/>
  <c r="AB68" i="5"/>
  <c r="P68" i="5"/>
  <c r="AF24" i="5"/>
  <c r="X24" i="5"/>
  <c r="P24" i="5"/>
  <c r="H24" i="5"/>
  <c r="AB35" i="5"/>
  <c r="T35" i="5"/>
  <c r="L35" i="5"/>
  <c r="D46" i="5"/>
  <c r="AE57" i="5"/>
  <c r="W57" i="5"/>
  <c r="O57" i="5"/>
  <c r="G57" i="5"/>
  <c r="AA13" i="5"/>
  <c r="S13" i="5"/>
  <c r="G13" i="5"/>
  <c r="AA24" i="5"/>
  <c r="S24" i="5"/>
  <c r="K24" i="5"/>
  <c r="E46" i="5"/>
  <c r="AE46" i="5"/>
  <c r="AA46" i="5"/>
  <c r="W46" i="5"/>
  <c r="S46" i="5"/>
  <c r="O46" i="5"/>
  <c r="K46" i="5"/>
  <c r="G46" i="5"/>
  <c r="E35" i="5"/>
  <c r="D68" i="5"/>
  <c r="Y46" i="5"/>
  <c r="Q46" i="5"/>
  <c r="I46" i="5"/>
  <c r="AB57" i="5"/>
  <c r="T57" i="5"/>
  <c r="L57" i="5"/>
  <c r="AF68" i="5"/>
  <c r="X68" i="5"/>
  <c r="T68" i="5"/>
  <c r="L68" i="5"/>
  <c r="H68" i="5"/>
  <c r="AB24" i="5"/>
  <c r="T24" i="5"/>
  <c r="L24" i="5"/>
  <c r="AF35" i="5"/>
  <c r="X35" i="5"/>
  <c r="P35" i="5"/>
  <c r="H35" i="5"/>
  <c r="D24" i="5"/>
  <c r="AA57" i="5"/>
  <c r="S57" i="5"/>
  <c r="K57" i="5"/>
  <c r="AE13" i="5"/>
  <c r="W13" i="5"/>
  <c r="O13" i="5"/>
  <c r="K13" i="5"/>
  <c r="AE24" i="5"/>
  <c r="W24" i="5"/>
  <c r="O24" i="5"/>
  <c r="G24" i="5"/>
  <c r="AC68" i="5"/>
  <c r="Y68" i="5"/>
  <c r="U68" i="5"/>
  <c r="Q68" i="5"/>
  <c r="M68" i="5"/>
  <c r="I68" i="5"/>
  <c r="E68" i="5"/>
  <c r="AC24" i="5"/>
  <c r="Y24" i="5"/>
  <c r="U24" i="5"/>
  <c r="Q24" i="5"/>
  <c r="M24" i="5"/>
  <c r="I24" i="5"/>
  <c r="E24" i="5"/>
  <c r="AC35" i="5"/>
  <c r="Y35" i="5"/>
  <c r="U35" i="5"/>
  <c r="Q35" i="5"/>
  <c r="M35" i="5"/>
  <c r="I35" i="5"/>
  <c r="I77" i="5"/>
  <c r="I78" i="5" s="1"/>
  <c r="M44" i="5"/>
  <c r="M45" i="5" s="1"/>
  <c r="M33" i="5"/>
  <c r="M34" i="5" s="1"/>
  <c r="M66" i="5"/>
  <c r="M67" i="5" s="1"/>
  <c r="D55" i="5"/>
  <c r="D56" i="5" s="1"/>
  <c r="S66" i="5"/>
  <c r="S67" i="5" s="1"/>
  <c r="O66" i="5"/>
  <c r="O67" i="5" s="1"/>
  <c r="K66" i="5"/>
  <c r="K67" i="5" s="1"/>
  <c r="G66" i="5"/>
  <c r="G67" i="5" s="1"/>
  <c r="S77" i="5"/>
  <c r="S78" i="5" s="1"/>
  <c r="O77" i="5"/>
  <c r="O78" i="5" s="1"/>
  <c r="G77" i="5"/>
  <c r="G78" i="5" s="1"/>
  <c r="O22" i="5"/>
  <c r="O23" i="5" s="1"/>
  <c r="S33" i="5"/>
  <c r="S34" i="5" s="1"/>
  <c r="O33" i="5"/>
  <c r="O34" i="5" s="1"/>
  <c r="K33" i="5"/>
  <c r="K34" i="5" s="1"/>
  <c r="G33" i="5"/>
  <c r="G34" i="5" s="1"/>
  <c r="O44" i="5"/>
  <c r="O45" i="5" s="1"/>
  <c r="K44" i="5"/>
  <c r="K45" i="5" s="1"/>
  <c r="G44" i="5"/>
  <c r="G45" i="5" s="1"/>
  <c r="R66" i="5"/>
  <c r="R67" i="5" s="1"/>
  <c r="N77" i="5"/>
  <c r="N78" i="5" s="1"/>
  <c r="V22" i="5"/>
  <c r="V23" i="5" s="1"/>
  <c r="N22" i="5"/>
  <c r="N23" i="5" s="1"/>
  <c r="F22" i="5"/>
  <c r="F23" i="5" s="1"/>
  <c r="R33" i="5"/>
  <c r="R34" i="5" s="1"/>
  <c r="R44" i="5"/>
  <c r="R45" i="5" s="1"/>
  <c r="E44" i="5"/>
  <c r="E45" i="5" s="1"/>
  <c r="U22" i="5"/>
  <c r="U23" i="5" s="1"/>
  <c r="Q22" i="5"/>
  <c r="Q23" i="5" s="1"/>
  <c r="M22" i="5"/>
  <c r="M23" i="5" s="1"/>
  <c r="I22" i="5"/>
  <c r="I23" i="5" s="1"/>
  <c r="E22" i="5"/>
  <c r="E23" i="5" s="1"/>
  <c r="U77" i="5"/>
  <c r="U78" i="5" s="1"/>
  <c r="Q77" i="5"/>
  <c r="Q78" i="5" s="1"/>
  <c r="M77" i="5"/>
  <c r="M78" i="5" s="1"/>
  <c r="E77" i="5"/>
  <c r="E78" i="5" s="1"/>
  <c r="U66" i="5"/>
  <c r="U67" i="5" s="1"/>
  <c r="Q66" i="5"/>
  <c r="Q67" i="5" s="1"/>
  <c r="I66" i="5"/>
  <c r="I67" i="5" s="1"/>
  <c r="E66" i="5"/>
  <c r="E67" i="5" s="1"/>
  <c r="U44" i="5"/>
  <c r="U45" i="5" s="1"/>
  <c r="Q44" i="5"/>
  <c r="Q45" i="5" s="1"/>
  <c r="I44" i="5"/>
  <c r="I45" i="5" s="1"/>
  <c r="U33" i="5"/>
  <c r="U34" i="5" s="1"/>
  <c r="Q33" i="5"/>
  <c r="Q34" i="5" s="1"/>
  <c r="I33" i="5"/>
  <c r="I34" i="5" s="1"/>
  <c r="E33" i="5"/>
  <c r="E34" i="5" s="1"/>
  <c r="K22" i="5"/>
  <c r="K23" i="5" s="1"/>
  <c r="K55" i="5"/>
  <c r="K56" i="5" s="1"/>
  <c r="J22" i="5"/>
  <c r="J23" i="5" s="1"/>
  <c r="S55" i="5"/>
  <c r="S56" i="5" s="1"/>
  <c r="O55" i="5"/>
  <c r="O56" i="5" s="1"/>
  <c r="G55" i="5"/>
  <c r="G56" i="5" s="1"/>
  <c r="V55" i="5"/>
  <c r="V56" i="5" s="1"/>
  <c r="R55" i="5"/>
  <c r="R56" i="5" s="1"/>
  <c r="N55" i="5"/>
  <c r="N56" i="5" s="1"/>
  <c r="J55" i="5"/>
  <c r="J56" i="5" s="1"/>
  <c r="F55" i="5"/>
  <c r="F56" i="5" s="1"/>
  <c r="F77" i="5"/>
  <c r="F78" i="5" s="1"/>
  <c r="N44" i="5"/>
  <c r="N45" i="5" s="1"/>
  <c r="F44" i="5"/>
  <c r="F45" i="5" s="1"/>
  <c r="V33" i="5"/>
  <c r="V34" i="5" s="1"/>
  <c r="D44" i="5"/>
  <c r="D45" i="5" s="1"/>
  <c r="V77" i="5"/>
  <c r="V78" i="5" s="1"/>
  <c r="J77" i="5"/>
  <c r="J78" i="5" s="1"/>
  <c r="V66" i="5"/>
  <c r="V67" i="5" s="1"/>
  <c r="N66" i="5"/>
  <c r="N67" i="5" s="1"/>
  <c r="J66" i="5"/>
  <c r="J67" i="5" s="1"/>
  <c r="F66" i="5"/>
  <c r="F67" i="5" s="1"/>
  <c r="V44" i="5"/>
  <c r="V45" i="5" s="1"/>
  <c r="J44" i="5"/>
  <c r="J45" i="5" s="1"/>
  <c r="J33" i="5"/>
  <c r="J34" i="5" s="1"/>
  <c r="F33" i="5"/>
  <c r="F34" i="5" s="1"/>
  <c r="R77" i="5"/>
  <c r="R78" i="5" s="1"/>
  <c r="N33" i="5"/>
  <c r="N34" i="5" s="1"/>
  <c r="D66" i="5"/>
  <c r="D67" i="5" s="1"/>
  <c r="S44" i="5"/>
  <c r="S45" i="5" s="1"/>
  <c r="K77" i="5"/>
  <c r="K78" i="5" s="1"/>
  <c r="T55" i="5"/>
  <c r="T56" i="5" s="1"/>
  <c r="P55" i="5"/>
  <c r="P56" i="5" s="1"/>
  <c r="L55" i="5"/>
  <c r="L56" i="5" s="1"/>
  <c r="H55" i="5"/>
  <c r="H56" i="5" s="1"/>
  <c r="D33" i="5"/>
  <c r="D34" i="5" s="1"/>
  <c r="U55" i="5"/>
  <c r="U56" i="5" s="1"/>
  <c r="Q55" i="5"/>
  <c r="Q56" i="5" s="1"/>
  <c r="M55" i="5"/>
  <c r="M56" i="5" s="1"/>
  <c r="I55" i="5"/>
  <c r="I56" i="5" s="1"/>
  <c r="E55" i="5"/>
  <c r="E56" i="5" s="1"/>
  <c r="S22" i="5"/>
  <c r="S23" i="5" s="1"/>
  <c r="G22" i="5"/>
  <c r="G23" i="5" s="1"/>
  <c r="T66" i="5"/>
  <c r="T67" i="5" s="1"/>
  <c r="P66" i="5"/>
  <c r="P67" i="5" s="1"/>
  <c r="L66" i="5"/>
  <c r="L67" i="5" s="1"/>
  <c r="H66" i="5"/>
  <c r="H67" i="5" s="1"/>
  <c r="L44" i="5"/>
  <c r="L45" i="5" s="1"/>
  <c r="H44" i="5"/>
  <c r="H45" i="5" s="1"/>
  <c r="P22" i="5"/>
  <c r="P23" i="5" s="1"/>
  <c r="H22" i="5"/>
  <c r="H23" i="5" s="1"/>
  <c r="T22" i="5"/>
  <c r="T23" i="5" s="1"/>
  <c r="L22" i="5"/>
  <c r="L23" i="5" s="1"/>
  <c r="T77" i="5"/>
  <c r="T78" i="5" s="1"/>
  <c r="P77" i="5"/>
  <c r="P78" i="5" s="1"/>
  <c r="L77" i="5"/>
  <c r="L78" i="5" s="1"/>
  <c r="H77" i="5"/>
  <c r="H78" i="5" s="1"/>
  <c r="T33" i="5"/>
  <c r="T34" i="5" s="1"/>
  <c r="P33" i="5"/>
  <c r="P34" i="5" s="1"/>
  <c r="L33" i="5"/>
  <c r="L34" i="5" s="1"/>
  <c r="H33" i="5"/>
  <c r="H34" i="5" s="1"/>
  <c r="T44" i="5"/>
  <c r="T45" i="5" s="1"/>
  <c r="P44" i="5"/>
  <c r="P45" i="5" s="1"/>
  <c r="R80" i="5" l="1"/>
  <c r="O80" i="5"/>
  <c r="I80" i="5"/>
  <c r="G80" i="5"/>
  <c r="E80" i="5"/>
  <c r="U80" i="5"/>
  <c r="Y80" i="5"/>
  <c r="M80" i="5"/>
  <c r="AC80" i="5"/>
  <c r="Q80" i="5"/>
  <c r="AD80" i="5"/>
  <c r="K80" i="5"/>
  <c r="AE80" i="5"/>
  <c r="AA80" i="5"/>
  <c r="J80" i="5"/>
  <c r="Z80" i="5"/>
  <c r="F80" i="5"/>
  <c r="N80" i="5"/>
  <c r="V80" i="5"/>
  <c r="D80" i="5"/>
  <c r="AF80" i="5"/>
  <c r="S80" i="5"/>
  <c r="W80" i="5"/>
  <c r="AB80" i="5"/>
  <c r="X80" i="5"/>
  <c r="P80" i="5"/>
  <c r="T80" i="5"/>
  <c r="L80" i="5"/>
  <c r="H80" i="5"/>
  <c r="D19" i="19" l="1"/>
  <c r="T19" i="19" s="1"/>
  <c r="Y19" i="19" s="1"/>
  <c r="D25" i="19"/>
  <c r="T25" i="19" s="1"/>
  <c r="Y25" i="19" s="1"/>
  <c r="D24" i="19"/>
  <c r="V24" i="19" s="1"/>
  <c r="Y24" i="19" s="1"/>
  <c r="D29" i="19"/>
  <c r="D35" i="19"/>
  <c r="D28" i="19"/>
  <c r="D23" i="19"/>
  <c r="D27" i="19"/>
  <c r="D11" i="19"/>
  <c r="D33" i="19"/>
  <c r="D17" i="19"/>
  <c r="D21" i="19"/>
  <c r="T21" i="19" s="1"/>
  <c r="Y21" i="19" s="1"/>
  <c r="D36" i="19"/>
  <c r="D40" i="19"/>
  <c r="D13" i="19"/>
  <c r="D39" i="19"/>
  <c r="D38" i="19"/>
  <c r="D26" i="19"/>
  <c r="D18" i="19"/>
  <c r="D20" i="19"/>
  <c r="V20" i="19" s="1"/>
  <c r="Y20" i="19" s="1"/>
  <c r="D31" i="19"/>
  <c r="D16" i="19"/>
  <c r="D34" i="19"/>
  <c r="D30" i="19"/>
  <c r="D32" i="19"/>
  <c r="D37" i="19"/>
  <c r="D15" i="19"/>
  <c r="D22" i="19"/>
  <c r="D14" i="19"/>
  <c r="T14" i="19" s="1"/>
  <c r="Y14" i="19" s="1"/>
  <c r="U22" i="19" l="1"/>
  <c r="V22" i="19"/>
  <c r="U15" i="19"/>
  <c r="W15" i="19"/>
  <c r="V15" i="19"/>
  <c r="X11" i="19"/>
  <c r="V11" i="19"/>
  <c r="T11" i="19"/>
  <c r="W11" i="19"/>
  <c r="U11" i="19"/>
  <c r="V23" i="19"/>
  <c r="U23" i="19"/>
  <c r="V16" i="19"/>
  <c r="W16" i="19"/>
  <c r="U16" i="19"/>
  <c r="V18" i="19"/>
  <c r="U18" i="19"/>
  <c r="U13" i="19"/>
  <c r="V13" i="19"/>
  <c r="T13" i="19"/>
  <c r="X13" i="19"/>
  <c r="U17" i="19"/>
  <c r="W17" i="19"/>
  <c r="V17" i="19"/>
  <c r="Y23" i="19" l="1"/>
  <c r="Y22" i="19"/>
  <c r="Y11" i="19"/>
  <c r="Y15" i="19"/>
  <c r="Y16" i="19"/>
  <c r="Y17" i="19"/>
  <c r="Y13" i="19"/>
  <c r="Y18" i="19"/>
  <c r="Y2" i="19" l="1"/>
  <c r="Y3" i="19" s="1"/>
</calcChain>
</file>

<file path=xl/sharedStrings.xml><?xml version="1.0" encoding="utf-8"?>
<sst xmlns="http://schemas.openxmlformats.org/spreadsheetml/2006/main" count="524" uniqueCount="106">
  <si>
    <t>Evaluator 1</t>
  </si>
  <si>
    <t>Evaluator 2</t>
  </si>
  <si>
    <t>Evaluator 3</t>
  </si>
  <si>
    <t>Evaluator 4</t>
  </si>
  <si>
    <t>Evaluator 5</t>
  </si>
  <si>
    <t>Weight</t>
  </si>
  <si>
    <t>Total Average Score</t>
  </si>
  <si>
    <t>Stage 4: Cost Proposal Evaluation</t>
  </si>
  <si>
    <t>Stage 2: OEM Evaluated Qualifications</t>
  </si>
  <si>
    <t>OEMs Only</t>
  </si>
  <si>
    <t>Credit Rating</t>
  </si>
  <si>
    <t>Delivery</t>
  </si>
  <si>
    <t>Proposed Categories</t>
  </si>
  <si>
    <t>Evaluation of Proposals</t>
  </si>
  <si>
    <t>RFP Development</t>
  </si>
  <si>
    <t>Acknowledgement of Amendments</t>
  </si>
  <si>
    <t>Stage 1: Minimum Mandatory Requirements</t>
  </si>
  <si>
    <t>Criteria #1 - Company Profile and References</t>
  </si>
  <si>
    <t>Criteria #2 - Ability to Supply NASPO ValuePoint member States</t>
  </si>
  <si>
    <t>Criteria #3 - Ability to Provide Technical Support to End Users</t>
  </si>
  <si>
    <t>Criteria #4 - Qualifications and Technical Ability</t>
  </si>
  <si>
    <t>Criteria #5 - Security</t>
  </si>
  <si>
    <t>Criteria #6 - Environmental</t>
  </si>
  <si>
    <t>Criteria #6 - Total Points                                     (Total Possible 25.0)</t>
  </si>
  <si>
    <t>Criteria #5 - Total Points                                      (Total Possible Points = 50.0)</t>
  </si>
  <si>
    <t>Criteria #4 - Total Points                                         (Total Possible Points = 25.0)</t>
  </si>
  <si>
    <t xml:space="preserve"> Criteria #3 - Total Points                                    (Total Possible Points = 50.0)</t>
  </si>
  <si>
    <t>Criteria #2 - Total Points                                      (Total Possible Points = 50.0)</t>
  </si>
  <si>
    <t>Criteria #1 - Total Points                                     (Total Possible Points = 50.0)</t>
  </si>
  <si>
    <t>Total Technical Points                                        (Total Possible Points = 250.0)                      Minimum Threshold = 162.5</t>
  </si>
  <si>
    <t>AT&amp;T</t>
  </si>
  <si>
    <t>ATOS</t>
  </si>
  <si>
    <t>Cisco</t>
  </si>
  <si>
    <t>Cradlepoint</t>
  </si>
  <si>
    <t>Extreme Networks</t>
  </si>
  <si>
    <t>Hewlett Packard Enterprise</t>
  </si>
  <si>
    <t>Juniper Networks</t>
  </si>
  <si>
    <t>NEC</t>
  </si>
  <si>
    <t>Palo Alto Networks</t>
  </si>
  <si>
    <t>Pass</t>
  </si>
  <si>
    <t>1. Unified Communications</t>
  </si>
  <si>
    <t>2. Networking</t>
  </si>
  <si>
    <t>3. Routers, Switches, Security, and Storage Networking</t>
  </si>
  <si>
    <t>4. Wireless</t>
  </si>
  <si>
    <t>Evaluator 6</t>
  </si>
  <si>
    <t>Evaluator 7</t>
  </si>
  <si>
    <t>Evaluator 8</t>
  </si>
  <si>
    <t>Stage 3: Category Qualification Evaluation</t>
  </si>
  <si>
    <t>Criteria #1 - Ability to Meet Requirements for Seclected Category</t>
  </si>
  <si>
    <t>Criteria #1 - Total Points                                     (Total Possible Points = 100.0)</t>
  </si>
  <si>
    <t>Criteria #2 - Consumption Models</t>
  </si>
  <si>
    <t>Criteria #2 - Total Points                                      (Total Possible Points = 25.0)</t>
  </si>
  <si>
    <t>Criteria #3 - Category Specific Security</t>
  </si>
  <si>
    <t>Criteria #4 - Total Points                                         (Total Possible Points = 50.0)</t>
  </si>
  <si>
    <t>Criteria #4 - Open Standards and Interoperability</t>
  </si>
  <si>
    <t>Criteria #5 - Value Added Services</t>
  </si>
  <si>
    <t>Criteria #5 - Total Points                                      (Total Possible Points = 25.0)</t>
  </si>
  <si>
    <t>Total Technical Points                                        (Total Possible Points = 250.0)                      Minimum Threshold = 175.0</t>
  </si>
  <si>
    <t>Category 1: Unified Communications</t>
  </si>
  <si>
    <t>Category 2: Networking</t>
  </si>
  <si>
    <t>Category 3: Routers, Switches, Security, and Storage Networking</t>
  </si>
  <si>
    <t>Category 4: Wireless</t>
  </si>
  <si>
    <t>Category 5: Facility Management, Monitoring, and Control</t>
  </si>
  <si>
    <r>
      <t xml:space="preserve">SK18001 </t>
    </r>
    <r>
      <rPr>
        <b/>
        <u/>
        <sz val="16"/>
        <color theme="0"/>
        <rFont val="Arial"/>
        <family val="2"/>
      </rPr>
      <t>Data Communications Products &amp; Services</t>
    </r>
    <r>
      <rPr>
        <b/>
        <sz val="16"/>
        <color theme="0"/>
        <rFont val="Arial"/>
        <family val="2"/>
      </rPr>
      <t xml:space="preserve"> Scoresheet Summary</t>
    </r>
  </si>
  <si>
    <t>Total Proposals:</t>
  </si>
  <si>
    <t># Awarded:</t>
  </si>
  <si>
    <t>Master Summary Evaluation</t>
  </si>
  <si>
    <t># Rejected:</t>
  </si>
  <si>
    <t>points</t>
  </si>
  <si>
    <t>Award Threshold:</t>
  </si>
  <si>
    <t>Total Combined Scores</t>
  </si>
  <si>
    <t>Vendors</t>
  </si>
  <si>
    <t>Categories</t>
  </si>
  <si>
    <t>Stage 1: Mandatory Minimums</t>
  </si>
  <si>
    <t>Award Status</t>
  </si>
  <si>
    <t>Data Communications Products &amp; Services</t>
  </si>
  <si>
    <t>Solicitation # SK18001</t>
  </si>
  <si>
    <t>Stage 2 Threshold:</t>
  </si>
  <si>
    <t>Stage 2: OEM Evlauted Qualifications</t>
  </si>
  <si>
    <t>5. Facility Management, Monitoring and Control</t>
  </si>
  <si>
    <t>Stage 3 Threshold:</t>
  </si>
  <si>
    <t>%</t>
  </si>
  <si>
    <t>Points</t>
  </si>
  <si>
    <t>Group 1: Those Offerors whose proposal qualifies for all Award Categories.</t>
  </si>
  <si>
    <t>Group 2: Those Offerors whose proposal qualifies one or more Award Categories, but not all Award Categories</t>
  </si>
  <si>
    <t xml:space="preserve">Evaluator 1 </t>
  </si>
  <si>
    <t>Vendor 1</t>
  </si>
  <si>
    <t>Vendor 4</t>
  </si>
  <si>
    <t>Vendor 5</t>
  </si>
  <si>
    <t>Vendor 8</t>
  </si>
  <si>
    <t>Vendor 12</t>
  </si>
  <si>
    <t>Vendor 14</t>
  </si>
  <si>
    <t>Vendor 17</t>
  </si>
  <si>
    <t>Vendor 19</t>
  </si>
  <si>
    <t>Vendor 20</t>
  </si>
  <si>
    <t>Vendor 2</t>
  </si>
  <si>
    <t>Vendor 10</t>
  </si>
  <si>
    <t>Vendor 11</t>
  </si>
  <si>
    <t>Vendor 15</t>
  </si>
  <si>
    <t>Vendor 16</t>
  </si>
  <si>
    <t>Vendor 18</t>
  </si>
  <si>
    <t>Vendor 3</t>
  </si>
  <si>
    <t>Vendor 6</t>
  </si>
  <si>
    <t>Vendor 7</t>
  </si>
  <si>
    <t>Vendor 9</t>
  </si>
  <si>
    <t>Vendor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</si>
</sst>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u/>
      <sz val="16"/>
      <color theme="0"/>
      <name val="Arial"/>
      <family val="2"/>
    </font>
    <font>
      <b/>
      <sz val="18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u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96">
    <xf numFmtId="0" fontId="0" fillId="0" borderId="0" xfId="0"/>
    <xf numFmtId="0" fontId="5" fillId="0" borderId="0" xfId="1"/>
    <xf numFmtId="0" fontId="4" fillId="0" borderId="1" xfId="1" applyFont="1" applyBorder="1" applyAlignment="1">
      <alignment horizontal="center"/>
    </xf>
    <xf numFmtId="0" fontId="3" fillId="0" borderId="2" xfId="1" applyFont="1" applyBorder="1"/>
    <xf numFmtId="0" fontId="4" fillId="0" borderId="3" xfId="1" applyFont="1" applyBorder="1" applyAlignment="1">
      <alignment horizontal="center"/>
    </xf>
    <xf numFmtId="0" fontId="5" fillId="0" borderId="1" xfId="1" applyBorder="1"/>
    <xf numFmtId="0" fontId="5" fillId="0" borderId="1" xfId="1" applyBorder="1" applyAlignment="1">
      <alignment horizontal="center"/>
    </xf>
    <xf numFmtId="0" fontId="2" fillId="0" borderId="0" xfId="1" applyFont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/>
    </xf>
    <xf numFmtId="0" fontId="0" fillId="0" borderId="0" xfId="0" applyBorder="1"/>
    <xf numFmtId="0" fontId="5" fillId="3" borderId="1" xfId="1" applyFill="1" applyBorder="1" applyAlignment="1">
      <alignment horizontal="center"/>
    </xf>
    <xf numFmtId="164" fontId="5" fillId="2" borderId="2" xfId="1" applyNumberFormat="1" applyFill="1" applyBorder="1"/>
    <xf numFmtId="164" fontId="5" fillId="0" borderId="2" xfId="1" applyNumberFormat="1" applyBorder="1"/>
    <xf numFmtId="164" fontId="0" fillId="2" borderId="2" xfId="0" applyNumberFormat="1" applyFill="1" applyBorder="1" applyAlignment="1" applyProtection="1">
      <alignment horizontal="right"/>
      <protection locked="0"/>
    </xf>
    <xf numFmtId="164" fontId="5" fillId="2" borderId="2" xfId="1" applyNumberFormat="1" applyFill="1" applyBorder="1" applyAlignment="1">
      <alignment horizontal="right"/>
    </xf>
    <xf numFmtId="164" fontId="5" fillId="3" borderId="2" xfId="1" applyNumberFormat="1" applyFill="1" applyBorder="1"/>
    <xf numFmtId="0" fontId="1" fillId="3" borderId="2" xfId="1" applyFont="1" applyFill="1" applyBorder="1" applyAlignment="1">
      <alignment wrapText="1"/>
    </xf>
    <xf numFmtId="0" fontId="3" fillId="0" borderId="2" xfId="1" applyFont="1" applyFill="1" applyBorder="1"/>
    <xf numFmtId="0" fontId="3" fillId="0" borderId="7" xfId="1" applyFont="1" applyFill="1" applyBorder="1" applyAlignment="1">
      <alignment wrapText="1"/>
    </xf>
    <xf numFmtId="0" fontId="10" fillId="4" borderId="10" xfId="1" applyFont="1" applyFill="1" applyBorder="1" applyAlignment="1">
      <alignment vertical="center"/>
    </xf>
    <xf numFmtId="0" fontId="9" fillId="4" borderId="8" xfId="1" applyFont="1" applyFill="1" applyBorder="1" applyAlignment="1">
      <alignment vertical="center"/>
    </xf>
    <xf numFmtId="0" fontId="9" fillId="4" borderId="10" xfId="1" applyFont="1" applyFill="1" applyBorder="1" applyAlignment="1">
      <alignment horizontal="center" vertical="center"/>
    </xf>
    <xf numFmtId="0" fontId="5" fillId="3" borderId="11" xfId="1" applyFill="1" applyBorder="1" applyAlignment="1">
      <alignment horizontal="center"/>
    </xf>
    <xf numFmtId="0" fontId="1" fillId="3" borderId="11" xfId="1" applyFont="1" applyFill="1" applyBorder="1" applyAlignment="1">
      <alignment wrapText="1"/>
    </xf>
    <xf numFmtId="164" fontId="5" fillId="3" borderId="11" xfId="1" applyNumberFormat="1" applyFill="1" applyBorder="1"/>
    <xf numFmtId="0" fontId="5" fillId="3" borderId="0" xfId="1" applyFill="1" applyBorder="1" applyAlignment="1">
      <alignment horizontal="center"/>
    </xf>
    <xf numFmtId="0" fontId="1" fillId="3" borderId="0" xfId="1" applyFont="1" applyFill="1" applyBorder="1" applyAlignment="1">
      <alignment wrapText="1"/>
    </xf>
    <xf numFmtId="164" fontId="5" fillId="3" borderId="0" xfId="1" applyNumberFormat="1" applyFill="1" applyBorder="1"/>
    <xf numFmtId="0" fontId="9" fillId="4" borderId="8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wrapText="1"/>
    </xf>
    <xf numFmtId="0" fontId="1" fillId="5" borderId="2" xfId="1" applyFont="1" applyFill="1" applyBorder="1"/>
    <xf numFmtId="164" fontId="5" fillId="5" borderId="1" xfId="1" applyNumberFormat="1" applyFill="1" applyBorder="1" applyAlignment="1">
      <alignment horizontal="center"/>
    </xf>
    <xf numFmtId="0" fontId="1" fillId="5" borderId="2" xfId="1" applyFont="1" applyFill="1" applyBorder="1" applyAlignment="1">
      <alignment wrapText="1"/>
    </xf>
    <xf numFmtId="0" fontId="5" fillId="0" borderId="2" xfId="1" applyBorder="1" applyAlignment="1">
      <alignment horizontal="center"/>
    </xf>
    <xf numFmtId="0" fontId="9" fillId="4" borderId="8" xfId="1" applyFont="1" applyFill="1" applyBorder="1" applyAlignment="1">
      <alignment vertical="center" wrapText="1"/>
    </xf>
    <xf numFmtId="0" fontId="9" fillId="6" borderId="4" xfId="1" applyFont="1" applyFill="1" applyBorder="1" applyAlignment="1">
      <alignment vertical="center" wrapText="1"/>
    </xf>
    <xf numFmtId="0" fontId="9" fillId="6" borderId="4" xfId="1" applyFont="1" applyFill="1" applyBorder="1" applyAlignment="1">
      <alignment horizontal="center" vertical="center" wrapText="1"/>
    </xf>
    <xf numFmtId="0" fontId="9" fillId="6" borderId="6" xfId="1" applyFont="1" applyFill="1" applyBorder="1" applyAlignment="1">
      <alignment horizontal="center" vertical="center" wrapText="1"/>
    </xf>
    <xf numFmtId="0" fontId="13" fillId="6" borderId="12" xfId="1" applyFont="1" applyFill="1" applyBorder="1" applyAlignment="1">
      <alignment horizontal="left" vertical="center"/>
    </xf>
    <xf numFmtId="0" fontId="13" fillId="4" borderId="0" xfId="1" applyFont="1" applyFill="1" applyAlignment="1">
      <alignment vertical="center"/>
    </xf>
    <xf numFmtId="0" fontId="11" fillId="4" borderId="0" xfId="0" applyFont="1" applyFill="1"/>
    <xf numFmtId="0" fontId="5" fillId="4" borderId="2" xfId="1" applyFill="1" applyBorder="1" applyAlignment="1">
      <alignment horizontal="center"/>
    </xf>
    <xf numFmtId="164" fontId="0" fillId="4" borderId="2" xfId="0" applyNumberFormat="1" applyFill="1" applyBorder="1" applyAlignment="1" applyProtection="1">
      <alignment horizontal="right"/>
      <protection locked="0"/>
    </xf>
    <xf numFmtId="164" fontId="5" fillId="4" borderId="2" xfId="1" applyNumberFormat="1" applyFill="1" applyBorder="1"/>
    <xf numFmtId="0" fontId="15" fillId="4" borderId="0" xfId="1" applyFont="1" applyFill="1" applyBorder="1" applyAlignment="1">
      <alignment vertical="center"/>
    </xf>
    <xf numFmtId="0" fontId="16" fillId="0" borderId="0" xfId="4" applyNumberFormat="1" applyFont="1" applyFill="1" applyBorder="1" applyAlignment="1">
      <alignment horizontal="center"/>
    </xf>
    <xf numFmtId="10" fontId="0" fillId="0" borderId="0" xfId="5" applyNumberFormat="1" applyFont="1" applyFill="1" applyBorder="1" applyAlignment="1">
      <alignment horizontal="center"/>
    </xf>
    <xf numFmtId="43" fontId="0" fillId="0" borderId="0" xfId="6" applyFont="1" applyFill="1" applyBorder="1" applyAlignment="1">
      <alignment horizontal="center"/>
    </xf>
    <xf numFmtId="10" fontId="7" fillId="0" borderId="2" xfId="5" applyNumberFormat="1" applyFont="1" applyFill="1" applyBorder="1" applyAlignment="1">
      <alignment horizontal="center"/>
    </xf>
    <xf numFmtId="0" fontId="0" fillId="0" borderId="2" xfId="3" applyNumberFormat="1" applyFont="1" applyFill="1" applyBorder="1" applyAlignment="1">
      <alignment horizontal="left"/>
    </xf>
    <xf numFmtId="0" fontId="16" fillId="0" borderId="0" xfId="4" applyFont="1" applyFill="1" applyBorder="1" applyAlignment="1"/>
    <xf numFmtId="10" fontId="7" fillId="0" borderId="2" xfId="5" applyNumberFormat="1" applyFont="1" applyFill="1" applyBorder="1" applyAlignment="1">
      <alignment horizontal="right"/>
    </xf>
    <xf numFmtId="0" fontId="17" fillId="0" borderId="0" xfId="4" applyFont="1" applyFill="1" applyBorder="1" applyAlignment="1">
      <alignment horizontal="right"/>
    </xf>
    <xf numFmtId="0" fontId="17" fillId="0" borderId="0" xfId="4" applyNumberFormat="1" applyFont="1" applyFill="1" applyBorder="1" applyAlignment="1">
      <alignment horizontal="center"/>
    </xf>
    <xf numFmtId="10" fontId="7" fillId="0" borderId="0" xfId="5" applyNumberFormat="1" applyFont="1" applyFill="1" applyBorder="1" applyAlignment="1">
      <alignment horizontal="center"/>
    </xf>
    <xf numFmtId="0" fontId="4" fillId="0" borderId="0" xfId="4" applyFont="1" applyFill="1" applyBorder="1" applyAlignment="1">
      <alignment horizontal="right"/>
    </xf>
    <xf numFmtId="10" fontId="4" fillId="0" borderId="0" xfId="5" applyNumberFormat="1" applyFont="1" applyFill="1" applyBorder="1" applyAlignment="1">
      <alignment horizontal="center"/>
    </xf>
    <xf numFmtId="10" fontId="4" fillId="0" borderId="0" xfId="5" applyNumberFormat="1" applyFont="1" applyFill="1" applyBorder="1" applyAlignment="1">
      <alignment horizontal="right"/>
    </xf>
    <xf numFmtId="43" fontId="4" fillId="0" borderId="0" xfId="3" applyFont="1" applyFill="1" applyBorder="1" applyAlignment="1">
      <alignment horizontal="center"/>
    </xf>
    <xf numFmtId="0" fontId="16" fillId="0" borderId="0" xfId="4" applyFont="1" applyFill="1" applyBorder="1" applyAlignment="1">
      <alignment horizontal="center"/>
    </xf>
    <xf numFmtId="10" fontId="17" fillId="0" borderId="0" xfId="5" applyNumberFormat="1" applyFont="1" applyFill="1" applyBorder="1" applyAlignment="1">
      <alignment horizontal="center"/>
    </xf>
    <xf numFmtId="164" fontId="5" fillId="0" borderId="1" xfId="1" applyNumberForma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0" fontId="17" fillId="0" borderId="0" xfId="4" applyNumberFormat="1" applyFont="1" applyFill="1" applyBorder="1" applyAlignment="1">
      <alignment horizontal="right"/>
    </xf>
    <xf numFmtId="10" fontId="0" fillId="0" borderId="0" xfId="2" applyNumberFormat="1" applyFont="1" applyFill="1" applyBorder="1" applyAlignment="1">
      <alignment horizontal="center"/>
    </xf>
    <xf numFmtId="10" fontId="0" fillId="0" borderId="0" xfId="2" applyNumberFormat="1" applyFont="1"/>
    <xf numFmtId="10" fontId="4" fillId="7" borderId="2" xfId="5" applyNumberFormat="1" applyFont="1" applyFill="1" applyBorder="1" applyAlignment="1">
      <alignment horizontal="center" wrapText="1"/>
    </xf>
    <xf numFmtId="43" fontId="4" fillId="7" borderId="2" xfId="6" applyNumberFormat="1" applyFont="1" applyFill="1" applyBorder="1" applyAlignment="1">
      <alignment horizontal="center" wrapText="1"/>
    </xf>
    <xf numFmtId="164" fontId="3" fillId="0" borderId="2" xfId="4" applyNumberFormat="1" applyFont="1" applyFill="1" applyBorder="1" applyAlignment="1">
      <alignment horizontal="center"/>
    </xf>
    <xf numFmtId="43" fontId="3" fillId="0" borderId="2" xfId="6" applyNumberFormat="1" applyFont="1" applyFill="1" applyBorder="1" applyAlignment="1">
      <alignment horizontal="center"/>
    </xf>
    <xf numFmtId="43" fontId="3" fillId="0" borderId="2" xfId="3" applyFont="1" applyFill="1" applyBorder="1" applyAlignment="1">
      <alignment horizontal="center"/>
    </xf>
    <xf numFmtId="0" fontId="18" fillId="4" borderId="16" xfId="4" applyFont="1" applyFill="1" applyBorder="1" applyAlignment="1"/>
    <xf numFmtId="0" fontId="0" fillId="0" borderId="17" xfId="0" applyBorder="1"/>
    <xf numFmtId="0" fontId="0" fillId="0" borderId="19" xfId="0" applyBorder="1"/>
    <xf numFmtId="0" fontId="18" fillId="4" borderId="21" xfId="4" applyFont="1" applyFill="1" applyBorder="1" applyAlignment="1"/>
    <xf numFmtId="0" fontId="0" fillId="0" borderId="5" xfId="0" applyBorder="1"/>
    <xf numFmtId="0" fontId="0" fillId="0" borderId="14" xfId="0" applyBorder="1"/>
    <xf numFmtId="0" fontId="17" fillId="8" borderId="22" xfId="4" applyFont="1" applyFill="1" applyBorder="1" applyAlignment="1">
      <alignment horizontal="center" wrapText="1"/>
    </xf>
    <xf numFmtId="0" fontId="3" fillId="0" borderId="23" xfId="4" applyFont="1" applyFill="1" applyBorder="1" applyAlignment="1">
      <alignment horizontal="center"/>
    </xf>
    <xf numFmtId="0" fontId="3" fillId="0" borderId="24" xfId="4" applyFont="1" applyFill="1" applyBorder="1" applyAlignment="1">
      <alignment horizontal="center"/>
    </xf>
    <xf numFmtId="164" fontId="3" fillId="0" borderId="23" xfId="4" applyNumberFormat="1" applyFont="1" applyFill="1" applyBorder="1" applyAlignment="1">
      <alignment horizontal="center"/>
    </xf>
    <xf numFmtId="164" fontId="3" fillId="0" borderId="24" xfId="4" applyNumberFormat="1" applyFont="1" applyFill="1" applyBorder="1" applyAlignment="1">
      <alignment horizontal="center"/>
    </xf>
    <xf numFmtId="0" fontId="17" fillId="9" borderId="25" xfId="4" applyNumberFormat="1" applyFont="1" applyFill="1" applyBorder="1" applyAlignment="1">
      <alignment horizontal="center" wrapText="1"/>
    </xf>
    <xf numFmtId="164" fontId="3" fillId="0" borderId="26" xfId="4" applyNumberFormat="1" applyFont="1" applyFill="1" applyBorder="1" applyAlignment="1">
      <alignment horizontal="center"/>
    </xf>
    <xf numFmtId="164" fontId="3" fillId="0" borderId="17" xfId="4" applyNumberFormat="1" applyFont="1" applyFill="1" applyBorder="1" applyAlignment="1">
      <alignment horizontal="center"/>
    </xf>
    <xf numFmtId="164" fontId="3" fillId="0" borderId="18" xfId="4" applyNumberFormat="1" applyFont="1" applyFill="1" applyBorder="1" applyAlignment="1">
      <alignment horizontal="center"/>
    </xf>
    <xf numFmtId="164" fontId="3" fillId="0" borderId="19" xfId="4" applyNumberFormat="1" applyFont="1" applyFill="1" applyBorder="1" applyAlignment="1">
      <alignment horizontal="center"/>
    </xf>
    <xf numFmtId="164" fontId="3" fillId="0" borderId="13" xfId="4" applyNumberFormat="1" applyFont="1" applyFill="1" applyBorder="1" applyAlignment="1">
      <alignment horizontal="center"/>
    </xf>
    <xf numFmtId="164" fontId="3" fillId="0" borderId="20" xfId="4" applyNumberFormat="1" applyFont="1" applyFill="1" applyBorder="1" applyAlignment="1">
      <alignment horizontal="center"/>
    </xf>
    <xf numFmtId="10" fontId="4" fillId="7" borderId="17" xfId="5" applyNumberFormat="1" applyFont="1" applyFill="1" applyBorder="1" applyAlignment="1">
      <alignment horizontal="center" wrapText="1"/>
    </xf>
    <xf numFmtId="43" fontId="4" fillId="7" borderId="18" xfId="6" applyNumberFormat="1" applyFont="1" applyFill="1" applyBorder="1" applyAlignment="1">
      <alignment horizontal="center" wrapText="1"/>
    </xf>
    <xf numFmtId="10" fontId="3" fillId="0" borderId="17" xfId="5" applyNumberFormat="1" applyFont="1" applyFill="1" applyBorder="1" applyAlignment="1">
      <alignment horizontal="center"/>
    </xf>
    <xf numFmtId="43" fontId="3" fillId="0" borderId="18" xfId="6" applyNumberFormat="1" applyFont="1" applyFill="1" applyBorder="1" applyAlignment="1">
      <alignment horizontal="center"/>
    </xf>
    <xf numFmtId="43" fontId="3" fillId="0" borderId="17" xfId="3" applyFont="1" applyFill="1" applyBorder="1" applyAlignment="1">
      <alignment horizontal="center"/>
    </xf>
    <xf numFmtId="10" fontId="18" fillId="4" borderId="22" xfId="5" applyNumberFormat="1" applyFont="1" applyFill="1" applyBorder="1" applyAlignment="1">
      <alignment horizontal="center"/>
    </xf>
    <xf numFmtId="43" fontId="3" fillId="0" borderId="23" xfId="6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0" fontId="12" fillId="4" borderId="0" xfId="1" applyFont="1" applyFill="1" applyBorder="1" applyAlignment="1">
      <alignment vertical="center"/>
    </xf>
    <xf numFmtId="164" fontId="3" fillId="4" borderId="17" xfId="4" applyNumberFormat="1" applyFont="1" applyFill="1" applyBorder="1" applyAlignment="1"/>
    <xf numFmtId="164" fontId="3" fillId="4" borderId="2" xfId="4" applyNumberFormat="1" applyFont="1" applyFill="1" applyBorder="1" applyAlignment="1"/>
    <xf numFmtId="164" fontId="3" fillId="4" borderId="18" xfId="4" applyNumberFormat="1" applyFont="1" applyFill="1" applyBorder="1" applyAlignment="1"/>
    <xf numFmtId="164" fontId="3" fillId="4" borderId="19" xfId="4" applyNumberFormat="1" applyFont="1" applyFill="1" applyBorder="1" applyAlignment="1"/>
    <xf numFmtId="164" fontId="3" fillId="4" borderId="13" xfId="4" applyNumberFormat="1" applyFont="1" applyFill="1" applyBorder="1" applyAlignment="1"/>
    <xf numFmtId="164" fontId="3" fillId="4" borderId="20" xfId="4" applyNumberFormat="1" applyFont="1" applyFill="1" applyBorder="1" applyAlignment="1"/>
    <xf numFmtId="0" fontId="3" fillId="0" borderId="33" xfId="4" applyFont="1" applyFill="1" applyBorder="1" applyAlignment="1"/>
    <xf numFmtId="0" fontId="3" fillId="0" borderId="6" xfId="4" applyFont="1" applyFill="1" applyBorder="1" applyAlignment="1"/>
    <xf numFmtId="0" fontId="3" fillId="0" borderId="34" xfId="4" applyFont="1" applyFill="1" applyBorder="1" applyAlignment="1">
      <alignment horizontal="center"/>
    </xf>
    <xf numFmtId="164" fontId="3" fillId="0" borderId="34" xfId="4" applyNumberFormat="1" applyFont="1" applyFill="1" applyBorder="1" applyAlignment="1">
      <alignment horizontal="center"/>
    </xf>
    <xf numFmtId="164" fontId="3" fillId="4" borderId="33" xfId="4" applyNumberFormat="1" applyFont="1" applyFill="1" applyBorder="1" applyAlignment="1"/>
    <xf numFmtId="164" fontId="3" fillId="4" borderId="4" xfId="4" applyNumberFormat="1" applyFont="1" applyFill="1" applyBorder="1" applyAlignment="1"/>
    <xf numFmtId="164" fontId="3" fillId="4" borderId="35" xfId="4" applyNumberFormat="1" applyFont="1" applyFill="1" applyBorder="1" applyAlignment="1"/>
    <xf numFmtId="164" fontId="3" fillId="0" borderId="36" xfId="4" applyNumberFormat="1" applyFont="1" applyFill="1" applyBorder="1" applyAlignment="1">
      <alignment horizontal="center"/>
    </xf>
    <xf numFmtId="0" fontId="19" fillId="11" borderId="33" xfId="4" applyFont="1" applyFill="1" applyBorder="1" applyAlignment="1"/>
    <xf numFmtId="0" fontId="18" fillId="11" borderId="6" xfId="4" applyFont="1" applyFill="1" applyBorder="1" applyAlignment="1"/>
    <xf numFmtId="0" fontId="17" fillId="11" borderId="34" xfId="4" applyFont="1" applyFill="1" applyBorder="1" applyAlignment="1">
      <alignment horizontal="center" wrapText="1"/>
    </xf>
    <xf numFmtId="0" fontId="17" fillId="11" borderId="37" xfId="4" applyNumberFormat="1" applyFont="1" applyFill="1" applyBorder="1" applyAlignment="1">
      <alignment horizontal="center" wrapText="1"/>
    </xf>
    <xf numFmtId="0" fontId="17" fillId="11" borderId="17" xfId="4" applyNumberFormat="1" applyFont="1" applyFill="1" applyBorder="1" applyAlignment="1">
      <alignment horizontal="center" wrapText="1"/>
    </xf>
    <xf numFmtId="0" fontId="17" fillId="11" borderId="2" xfId="4" applyNumberFormat="1" applyFont="1" applyFill="1" applyBorder="1" applyAlignment="1">
      <alignment horizontal="center" wrapText="1"/>
    </xf>
    <xf numFmtId="0" fontId="17" fillId="11" borderId="18" xfId="4" applyNumberFormat="1" applyFont="1" applyFill="1" applyBorder="1" applyAlignment="1">
      <alignment horizontal="center" wrapText="1"/>
    </xf>
    <xf numFmtId="10" fontId="4" fillId="11" borderId="17" xfId="5" applyNumberFormat="1" applyFont="1" applyFill="1" applyBorder="1" applyAlignment="1">
      <alignment horizontal="center" wrapText="1"/>
    </xf>
    <xf numFmtId="43" fontId="4" fillId="11" borderId="2" xfId="6" applyNumberFormat="1" applyFont="1" applyFill="1" applyBorder="1" applyAlignment="1">
      <alignment horizontal="center" wrapText="1"/>
    </xf>
    <xf numFmtId="10" fontId="4" fillId="11" borderId="2" xfId="5" applyNumberFormat="1" applyFont="1" applyFill="1" applyBorder="1" applyAlignment="1">
      <alignment horizontal="center" wrapText="1"/>
    </xf>
    <xf numFmtId="43" fontId="4" fillId="11" borderId="18" xfId="6" applyNumberFormat="1" applyFont="1" applyFill="1" applyBorder="1" applyAlignment="1">
      <alignment horizontal="center" wrapText="1"/>
    </xf>
    <xf numFmtId="10" fontId="4" fillId="11" borderId="18" xfId="5" applyNumberFormat="1" applyFont="1" applyFill="1" applyBorder="1" applyAlignment="1">
      <alignment horizontal="center" wrapText="1"/>
    </xf>
    <xf numFmtId="10" fontId="18" fillId="11" borderId="34" xfId="5" applyNumberFormat="1" applyFont="1" applyFill="1" applyBorder="1" applyAlignment="1">
      <alignment horizontal="center"/>
    </xf>
    <xf numFmtId="0" fontId="0" fillId="0" borderId="17" xfId="0" applyFill="1" applyBorder="1"/>
    <xf numFmtId="0" fontId="0" fillId="0" borderId="5" xfId="0" applyFill="1" applyBorder="1"/>
    <xf numFmtId="0" fontId="0" fillId="0" borderId="0" xfId="0" applyFill="1"/>
    <xf numFmtId="10" fontId="3" fillId="4" borderId="17" xfId="5" applyNumberFormat="1" applyFont="1" applyFill="1" applyBorder="1" applyAlignment="1">
      <alignment horizontal="center"/>
    </xf>
    <xf numFmtId="43" fontId="3" fillId="4" borderId="2" xfId="6" applyNumberFormat="1" applyFont="1" applyFill="1" applyBorder="1" applyAlignment="1">
      <alignment horizontal="center"/>
    </xf>
    <xf numFmtId="43" fontId="3" fillId="4" borderId="18" xfId="6" applyNumberFormat="1" applyFont="1" applyFill="1" applyBorder="1" applyAlignment="1">
      <alignment horizontal="center"/>
    </xf>
    <xf numFmtId="0" fontId="0" fillId="0" borderId="16" xfId="0" applyBorder="1"/>
    <xf numFmtId="0" fontId="0" fillId="0" borderId="21" xfId="0" applyBorder="1"/>
    <xf numFmtId="0" fontId="3" fillId="0" borderId="22" xfId="4" applyFont="1" applyFill="1" applyBorder="1" applyAlignment="1">
      <alignment horizontal="center"/>
    </xf>
    <xf numFmtId="164" fontId="3" fillId="0" borderId="25" xfId="4" applyNumberFormat="1" applyFont="1" applyFill="1" applyBorder="1" applyAlignment="1">
      <alignment horizontal="center"/>
    </xf>
    <xf numFmtId="164" fontId="3" fillId="0" borderId="16" xfId="4" applyNumberFormat="1" applyFont="1" applyFill="1" applyBorder="1" applyAlignment="1">
      <alignment horizontal="center"/>
    </xf>
    <xf numFmtId="164" fontId="3" fillId="0" borderId="38" xfId="4" applyNumberFormat="1" applyFont="1" applyFill="1" applyBorder="1" applyAlignment="1">
      <alignment horizontal="center"/>
    </xf>
    <xf numFmtId="164" fontId="3" fillId="0" borderId="39" xfId="4" applyNumberFormat="1" applyFont="1" applyFill="1" applyBorder="1" applyAlignment="1">
      <alignment horizontal="center"/>
    </xf>
    <xf numFmtId="10" fontId="3" fillId="4" borderId="16" xfId="5" applyNumberFormat="1" applyFont="1" applyFill="1" applyBorder="1" applyAlignment="1">
      <alignment horizontal="center"/>
    </xf>
    <xf numFmtId="43" fontId="3" fillId="4" borderId="38" xfId="6" applyNumberFormat="1" applyFont="1" applyFill="1" applyBorder="1" applyAlignment="1">
      <alignment horizontal="center"/>
    </xf>
    <xf numFmtId="43" fontId="3" fillId="4" borderId="39" xfId="6" applyNumberFormat="1" applyFont="1" applyFill="1" applyBorder="1" applyAlignment="1">
      <alignment horizontal="center"/>
    </xf>
    <xf numFmtId="43" fontId="3" fillId="4" borderId="16" xfId="3" applyFont="1" applyFill="1" applyBorder="1" applyAlignment="1">
      <alignment horizontal="center"/>
    </xf>
    <xf numFmtId="43" fontId="3" fillId="4" borderId="38" xfId="3" applyFont="1" applyFill="1" applyBorder="1" applyAlignment="1">
      <alignment horizontal="center"/>
    </xf>
    <xf numFmtId="43" fontId="3" fillId="4" borderId="17" xfId="3" applyFont="1" applyFill="1" applyBorder="1" applyAlignment="1">
      <alignment horizontal="center"/>
    </xf>
    <xf numFmtId="43" fontId="3" fillId="4" borderId="2" xfId="3" applyFont="1" applyFill="1" applyBorder="1" applyAlignment="1">
      <alignment horizontal="center"/>
    </xf>
    <xf numFmtId="43" fontId="3" fillId="4" borderId="19" xfId="3" applyFont="1" applyFill="1" applyBorder="1" applyAlignment="1">
      <alignment horizontal="center"/>
    </xf>
    <xf numFmtId="43" fontId="3" fillId="4" borderId="13" xfId="3" applyFont="1" applyFill="1" applyBorder="1" applyAlignment="1">
      <alignment horizontal="center"/>
    </xf>
    <xf numFmtId="43" fontId="3" fillId="4" borderId="13" xfId="6" applyNumberFormat="1" applyFont="1" applyFill="1" applyBorder="1" applyAlignment="1">
      <alignment horizontal="center"/>
    </xf>
    <xf numFmtId="43" fontId="3" fillId="4" borderId="20" xfId="6" applyNumberFormat="1" applyFont="1" applyFill="1" applyBorder="1" applyAlignment="1">
      <alignment horizontal="center"/>
    </xf>
    <xf numFmtId="10" fontId="3" fillId="4" borderId="19" xfId="5" applyNumberFormat="1" applyFont="1" applyFill="1" applyBorder="1" applyAlignment="1">
      <alignment horizontal="center"/>
    </xf>
    <xf numFmtId="43" fontId="3" fillId="4" borderId="22" xfId="6" applyNumberFormat="1" applyFont="1" applyFill="1" applyBorder="1" applyAlignment="1">
      <alignment horizontal="center"/>
    </xf>
    <xf numFmtId="43" fontId="3" fillId="4" borderId="23" xfId="6" applyNumberFormat="1" applyFont="1" applyFill="1" applyBorder="1" applyAlignment="1">
      <alignment horizontal="center"/>
    </xf>
    <xf numFmtId="43" fontId="3" fillId="4" borderId="24" xfId="6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5" xfId="0" applyFont="1" applyFill="1" applyBorder="1"/>
    <xf numFmtId="0" fontId="8" fillId="0" borderId="0" xfId="0" applyFont="1" applyFill="1"/>
    <xf numFmtId="0" fontId="17" fillId="7" borderId="2" xfId="5" applyNumberFormat="1" applyFont="1" applyFill="1" applyBorder="1" applyAlignment="1">
      <alignment horizontal="center" wrapText="1"/>
    </xf>
    <xf numFmtId="0" fontId="17" fillId="7" borderId="18" xfId="5" applyNumberFormat="1" applyFont="1" applyFill="1" applyBorder="1" applyAlignment="1">
      <alignment horizontal="center" wrapText="1"/>
    </xf>
    <xf numFmtId="10" fontId="4" fillId="6" borderId="17" xfId="5" applyNumberFormat="1" applyFont="1" applyFill="1" applyBorder="1" applyAlignment="1">
      <alignment horizontal="center" wrapText="1"/>
    </xf>
    <xf numFmtId="10" fontId="4" fillId="6" borderId="2" xfId="5" applyNumberFormat="1" applyFont="1" applyFill="1" applyBorder="1" applyAlignment="1">
      <alignment horizontal="center" wrapText="1"/>
    </xf>
    <xf numFmtId="0" fontId="17" fillId="10" borderId="27" xfId="4" applyNumberFormat="1" applyFont="1" applyFill="1" applyBorder="1" applyAlignment="1">
      <alignment horizontal="center"/>
    </xf>
    <xf numFmtId="0" fontId="17" fillId="10" borderId="28" xfId="4" applyNumberFormat="1" applyFont="1" applyFill="1" applyBorder="1" applyAlignment="1">
      <alignment horizontal="center"/>
    </xf>
    <xf numFmtId="0" fontId="17" fillId="10" borderId="29" xfId="4" applyNumberFormat="1" applyFont="1" applyFill="1" applyBorder="1" applyAlignment="1">
      <alignment horizontal="center"/>
    </xf>
    <xf numFmtId="10" fontId="17" fillId="7" borderId="30" xfId="5" applyNumberFormat="1" applyFont="1" applyFill="1" applyBorder="1" applyAlignment="1">
      <alignment horizontal="center"/>
    </xf>
    <xf numFmtId="10" fontId="17" fillId="7" borderId="31" xfId="5" applyNumberFormat="1" applyFont="1" applyFill="1" applyBorder="1" applyAlignment="1">
      <alignment horizontal="center"/>
    </xf>
    <xf numFmtId="10" fontId="17" fillId="7" borderId="32" xfId="5" applyNumberFormat="1" applyFont="1" applyFill="1" applyBorder="1" applyAlignment="1">
      <alignment horizontal="center"/>
    </xf>
    <xf numFmtId="10" fontId="17" fillId="6" borderId="30" xfId="5" applyNumberFormat="1" applyFont="1" applyFill="1" applyBorder="1" applyAlignment="1">
      <alignment horizontal="center"/>
    </xf>
    <xf numFmtId="10" fontId="17" fillId="6" borderId="31" xfId="5" applyNumberFormat="1" applyFont="1" applyFill="1" applyBorder="1" applyAlignment="1">
      <alignment horizontal="center"/>
    </xf>
    <xf numFmtId="10" fontId="17" fillId="6" borderId="32" xfId="5" applyNumberFormat="1" applyFont="1" applyFill="1" applyBorder="1" applyAlignment="1">
      <alignment horizontal="center"/>
    </xf>
    <xf numFmtId="0" fontId="17" fillId="10" borderId="17" xfId="4" applyNumberFormat="1" applyFont="1" applyFill="1" applyBorder="1" applyAlignment="1">
      <alignment horizontal="center" wrapText="1"/>
    </xf>
    <xf numFmtId="0" fontId="17" fillId="10" borderId="2" xfId="4" applyNumberFormat="1" applyFont="1" applyFill="1" applyBorder="1" applyAlignment="1">
      <alignment horizontal="center" wrapText="1"/>
    </xf>
    <xf numFmtId="0" fontId="17" fillId="10" borderId="18" xfId="4" applyNumberFormat="1" applyFont="1" applyFill="1" applyBorder="1" applyAlignment="1">
      <alignment horizontal="center" wrapText="1"/>
    </xf>
    <xf numFmtId="0" fontId="17" fillId="7" borderId="17" xfId="5" applyNumberFormat="1" applyFont="1" applyFill="1" applyBorder="1" applyAlignment="1">
      <alignment horizontal="center" wrapText="1"/>
    </xf>
    <xf numFmtId="10" fontId="4" fillId="6" borderId="18" xfId="5" applyNumberFormat="1" applyFont="1" applyFill="1" applyBorder="1" applyAlignment="1">
      <alignment horizontal="center" wrapText="1"/>
    </xf>
    <xf numFmtId="0" fontId="0" fillId="0" borderId="33" xfId="0" applyFill="1" applyBorder="1"/>
    <xf numFmtId="0" fontId="0" fillId="0" borderId="6" xfId="0" applyFill="1" applyBorder="1"/>
    <xf numFmtId="164" fontId="3" fillId="0" borderId="37" xfId="4" applyNumberFormat="1" applyFont="1" applyFill="1" applyBorder="1" applyAlignment="1">
      <alignment horizontal="center"/>
    </xf>
    <xf numFmtId="164" fontId="3" fillId="0" borderId="33" xfId="4" applyNumberFormat="1" applyFont="1" applyFill="1" applyBorder="1" applyAlignment="1">
      <alignment horizontal="center"/>
    </xf>
    <xf numFmtId="164" fontId="3" fillId="0" borderId="4" xfId="4" applyNumberFormat="1" applyFont="1" applyFill="1" applyBorder="1" applyAlignment="1">
      <alignment horizontal="center"/>
    </xf>
    <xf numFmtId="164" fontId="3" fillId="0" borderId="35" xfId="4" applyNumberFormat="1" applyFont="1" applyFill="1" applyBorder="1" applyAlignment="1">
      <alignment horizontal="center"/>
    </xf>
    <xf numFmtId="10" fontId="3" fillId="0" borderId="33" xfId="5" applyNumberFormat="1" applyFont="1" applyFill="1" applyBorder="1" applyAlignment="1">
      <alignment horizontal="center"/>
    </xf>
    <xf numFmtId="43" fontId="3" fillId="0" borderId="4" xfId="6" applyNumberFormat="1" applyFont="1" applyFill="1" applyBorder="1" applyAlignment="1">
      <alignment horizontal="center"/>
    </xf>
    <xf numFmtId="10" fontId="3" fillId="4" borderId="33" xfId="5" applyNumberFormat="1" applyFont="1" applyFill="1" applyBorder="1" applyAlignment="1">
      <alignment horizontal="center"/>
    </xf>
    <xf numFmtId="43" fontId="3" fillId="4" borderId="4" xfId="6" applyNumberFormat="1" applyFont="1" applyFill="1" applyBorder="1" applyAlignment="1">
      <alignment horizontal="center"/>
    </xf>
    <xf numFmtId="43" fontId="3" fillId="0" borderId="33" xfId="3" applyFont="1" applyFill="1" applyBorder="1" applyAlignment="1">
      <alignment horizontal="center"/>
    </xf>
    <xf numFmtId="43" fontId="3" fillId="0" borderId="4" xfId="3" applyFont="1" applyFill="1" applyBorder="1" applyAlignment="1">
      <alignment horizontal="center"/>
    </xf>
    <xf numFmtId="43" fontId="3" fillId="0" borderId="35" xfId="6" applyNumberFormat="1" applyFont="1" applyFill="1" applyBorder="1" applyAlignment="1">
      <alignment horizontal="center"/>
    </xf>
    <xf numFmtId="43" fontId="3" fillId="0" borderId="34" xfId="6" applyNumberFormat="1" applyFont="1" applyFill="1" applyBorder="1" applyAlignment="1">
      <alignment horizontal="center"/>
    </xf>
    <xf numFmtId="0" fontId="0" fillId="0" borderId="19" xfId="0" applyFill="1" applyBorder="1"/>
    <xf numFmtId="0" fontId="0" fillId="0" borderId="14" xfId="0" applyFill="1" applyBorder="1"/>
    <xf numFmtId="10" fontId="3" fillId="0" borderId="19" xfId="5" applyNumberFormat="1" applyFont="1" applyFill="1" applyBorder="1" applyAlignment="1">
      <alignment horizontal="center"/>
    </xf>
    <xf numFmtId="43" fontId="3" fillId="0" borderId="13" xfId="6" applyNumberFormat="1" applyFont="1" applyFill="1" applyBorder="1" applyAlignment="1">
      <alignment horizontal="center"/>
    </xf>
    <xf numFmtId="43" fontId="3" fillId="0" borderId="19" xfId="3" applyFont="1" applyFill="1" applyBorder="1" applyAlignment="1">
      <alignment horizontal="center"/>
    </xf>
    <xf numFmtId="43" fontId="3" fillId="0" borderId="13" xfId="3" applyFont="1" applyFill="1" applyBorder="1" applyAlignment="1">
      <alignment horizontal="center"/>
    </xf>
    <xf numFmtId="43" fontId="3" fillId="0" borderId="20" xfId="6" applyNumberFormat="1" applyFont="1" applyFill="1" applyBorder="1" applyAlignment="1">
      <alignment horizontal="center"/>
    </xf>
    <xf numFmtId="43" fontId="3" fillId="0" borderId="24" xfId="6" applyNumberFormat="1" applyFont="1" applyFill="1" applyBorder="1" applyAlignment="1">
      <alignment horizontal="center"/>
    </xf>
  </cellXfs>
  <cellStyles count="7">
    <cellStyle name="Comma" xfId="3" builtinId="3"/>
    <cellStyle name="Comma 2" xfId="6"/>
    <cellStyle name="Normal" xfId="0" builtinId="0"/>
    <cellStyle name="Normal 2" xfId="4"/>
    <cellStyle name="Normal 3" xfId="1"/>
    <cellStyle name="Percent" xfId="2" builtinId="5"/>
    <cellStyle name="Percent 2" xfId="5"/>
  </cellStyles>
  <dxfs count="61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0"/>
  <sheetViews>
    <sheetView tabSelected="1" zoomScale="85" zoomScaleNormal="85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2" sqref="A2"/>
    </sheetView>
  </sheetViews>
  <sheetFormatPr defaultColWidth="8.85546875" defaultRowHeight="15" x14ac:dyDescent="0.25"/>
  <cols>
    <col min="1" max="1" width="26.28515625" customWidth="1"/>
    <col min="2" max="2" width="13.140625" hidden="1" customWidth="1"/>
    <col min="3" max="3" width="22" customWidth="1"/>
    <col min="4" max="4" width="14.42578125" customWidth="1"/>
    <col min="5" max="5" width="16.5703125" customWidth="1"/>
    <col min="6" max="6" width="14.42578125" customWidth="1"/>
    <col min="7" max="7" width="20.5703125" customWidth="1"/>
    <col min="8" max="9" width="14.42578125" customWidth="1"/>
    <col min="10" max="10" width="7.85546875" customWidth="1"/>
    <col min="11" max="11" width="9.28515625" bestFit="1" customWidth="1"/>
    <col min="12" max="12" width="8.7109375" style="65" bestFit="1" customWidth="1"/>
    <col min="13" max="13" width="9.28515625" bestFit="1" customWidth="1"/>
    <col min="14" max="14" width="8.7109375" style="65" bestFit="1" customWidth="1"/>
    <col min="15" max="15" width="9.28515625" bestFit="1" customWidth="1"/>
    <col min="16" max="16" width="8.7109375" style="65" bestFit="1" customWidth="1"/>
    <col min="17" max="17" width="9.28515625" bestFit="1" customWidth="1"/>
    <col min="18" max="18" width="8.7109375" style="65" bestFit="1" customWidth="1"/>
    <col min="19" max="19" width="13.5703125" customWidth="1"/>
    <col min="20" max="20" width="13" customWidth="1"/>
    <col min="21" max="21" width="13.85546875" customWidth="1"/>
    <col min="22" max="22" width="16.42578125" customWidth="1"/>
    <col min="23" max="23" width="11.7109375" customWidth="1"/>
    <col min="24" max="24" width="16" customWidth="1"/>
    <col min="25" max="25" width="13.140625" bestFit="1" customWidth="1"/>
    <col min="26" max="27" width="31.28515625" style="127" customWidth="1"/>
    <col min="28" max="16384" width="8.85546875" style="127"/>
  </cols>
  <sheetData>
    <row r="1" spans="1:25" s="50" customFormat="1" ht="23.25" x14ac:dyDescent="0.25">
      <c r="A1" s="44" t="s">
        <v>75</v>
      </c>
      <c r="B1" s="44"/>
      <c r="C1" s="44"/>
      <c r="D1" s="44"/>
      <c r="E1" s="44"/>
      <c r="F1" s="44"/>
      <c r="G1" s="45"/>
      <c r="H1" s="45"/>
      <c r="I1" s="45"/>
      <c r="J1" s="46"/>
      <c r="K1" s="47"/>
      <c r="L1" s="64"/>
      <c r="M1" s="47"/>
      <c r="N1" s="64"/>
      <c r="O1" s="47"/>
      <c r="P1" s="64"/>
      <c r="Q1" s="46"/>
      <c r="R1" s="64"/>
      <c r="S1" s="46"/>
      <c r="T1" s="46"/>
      <c r="U1" s="46"/>
      <c r="V1" s="46"/>
      <c r="W1" s="46"/>
      <c r="X1" s="48" t="s">
        <v>64</v>
      </c>
      <c r="Y1" s="49">
        <f>COUNTA(A13:A47)+1</f>
        <v>29</v>
      </c>
    </row>
    <row r="2" spans="1:25" s="50" customFormat="1" ht="23.25" customHeight="1" x14ac:dyDescent="0.25">
      <c r="A2" s="97" t="s">
        <v>76</v>
      </c>
      <c r="B2" s="97"/>
      <c r="C2" s="97"/>
      <c r="D2" s="97"/>
      <c r="E2" s="97"/>
      <c r="F2" s="97"/>
      <c r="G2" s="45"/>
      <c r="H2" s="45"/>
      <c r="I2" s="45"/>
      <c r="J2" s="46"/>
      <c r="K2" s="47"/>
      <c r="L2" s="64"/>
      <c r="M2" s="47"/>
      <c r="N2" s="64"/>
      <c r="O2" s="47"/>
      <c r="P2" s="64"/>
      <c r="Q2" s="46"/>
      <c r="R2" s="64"/>
      <c r="S2" s="46"/>
      <c r="T2" s="46"/>
      <c r="U2" s="46"/>
      <c r="V2" s="46"/>
      <c r="W2" s="46"/>
      <c r="X2" s="51" t="s">
        <v>65</v>
      </c>
      <c r="Y2" s="49">
        <f>COUNTIF(Y$11:Y$47,"Awarded")</f>
        <v>9</v>
      </c>
    </row>
    <row r="3" spans="1:25" s="50" customFormat="1" ht="23.25" x14ac:dyDescent="0.25">
      <c r="A3" s="44" t="s">
        <v>66</v>
      </c>
      <c r="B3" s="44"/>
      <c r="C3" s="44"/>
      <c r="D3" s="44"/>
      <c r="E3" s="44"/>
      <c r="F3" s="44"/>
      <c r="G3" s="45"/>
      <c r="H3" s="45"/>
      <c r="I3" s="45"/>
      <c r="J3" s="46"/>
      <c r="K3" s="47"/>
      <c r="L3" s="64"/>
      <c r="M3" s="47"/>
      <c r="N3" s="64"/>
      <c r="O3" s="47"/>
      <c r="P3" s="64"/>
      <c r="Q3" s="46"/>
      <c r="R3" s="64"/>
      <c r="S3" s="46"/>
      <c r="T3" s="46"/>
      <c r="V3" s="46"/>
      <c r="W3" s="46"/>
      <c r="X3" s="51" t="s">
        <v>67</v>
      </c>
      <c r="Y3" s="49">
        <f>Y1-Y2</f>
        <v>20</v>
      </c>
    </row>
    <row r="4" spans="1:25" s="50" customFormat="1" x14ac:dyDescent="0.25">
      <c r="C4" s="52"/>
      <c r="D4" s="53"/>
      <c r="E4" s="53"/>
      <c r="F4" s="53"/>
      <c r="G4" s="53"/>
      <c r="H4" s="53"/>
      <c r="I4" s="53"/>
      <c r="J4" s="54"/>
      <c r="K4" s="47"/>
      <c r="L4" s="64"/>
      <c r="M4" s="47"/>
      <c r="N4" s="64"/>
      <c r="O4" s="47"/>
      <c r="P4" s="64"/>
      <c r="Q4" s="46"/>
      <c r="R4" s="64"/>
      <c r="S4" s="46"/>
      <c r="T4" s="54"/>
      <c r="U4" s="46"/>
      <c r="V4" s="54"/>
      <c r="W4" s="54"/>
      <c r="X4" s="54"/>
      <c r="Y4" s="46"/>
    </row>
    <row r="5" spans="1:25" s="50" customFormat="1" x14ac:dyDescent="0.25">
      <c r="C5" s="55" t="s">
        <v>77</v>
      </c>
      <c r="D5" s="53">
        <v>162.5</v>
      </c>
      <c r="E5" s="53" t="s">
        <v>68</v>
      </c>
      <c r="F5" s="53"/>
      <c r="G5" s="53"/>
      <c r="H5" s="63" t="s">
        <v>80</v>
      </c>
      <c r="I5" s="53">
        <v>175</v>
      </c>
      <c r="J5" s="56" t="s">
        <v>68</v>
      </c>
      <c r="K5" s="47"/>
      <c r="L5" s="64"/>
      <c r="M5" s="47"/>
      <c r="N5" s="64"/>
      <c r="O5" s="47"/>
      <c r="P5" s="64"/>
      <c r="Q5" s="46"/>
      <c r="R5" s="64"/>
      <c r="S5" s="57" t="s">
        <v>69</v>
      </c>
      <c r="T5" s="58">
        <v>466.69</v>
      </c>
      <c r="U5" s="58"/>
      <c r="V5" s="58"/>
      <c r="W5" s="58"/>
      <c r="X5" s="58"/>
      <c r="Y5" s="46"/>
    </row>
    <row r="6" spans="1:25" s="50" customFormat="1" ht="4.5" customHeight="1" thickBot="1" x14ac:dyDescent="0.3">
      <c r="C6" s="59"/>
      <c r="D6" s="45"/>
      <c r="E6" s="45"/>
      <c r="F6" s="45"/>
      <c r="G6" s="45"/>
      <c r="H6" s="45"/>
      <c r="I6" s="45"/>
      <c r="J6" s="46"/>
      <c r="K6" s="47"/>
      <c r="L6" s="64"/>
      <c r="M6" s="47"/>
      <c r="N6" s="64"/>
      <c r="O6" s="47"/>
      <c r="P6" s="64"/>
      <c r="Q6" s="46"/>
      <c r="R6" s="64"/>
      <c r="S6" s="46"/>
      <c r="T6" s="46"/>
      <c r="U6" s="46"/>
      <c r="V6" s="46"/>
      <c r="W6" s="46"/>
      <c r="X6" s="46"/>
      <c r="Y6" s="46"/>
    </row>
    <row r="7" spans="1:25" s="50" customFormat="1" ht="12.75" x14ac:dyDescent="0.2">
      <c r="C7" s="59"/>
      <c r="D7" s="45"/>
      <c r="E7" s="160" t="s">
        <v>47</v>
      </c>
      <c r="F7" s="161"/>
      <c r="G7" s="161"/>
      <c r="H7" s="161"/>
      <c r="I7" s="162"/>
      <c r="J7" s="163" t="s">
        <v>7</v>
      </c>
      <c r="K7" s="164"/>
      <c r="L7" s="164"/>
      <c r="M7" s="164"/>
      <c r="N7" s="164"/>
      <c r="O7" s="164"/>
      <c r="P7" s="164"/>
      <c r="Q7" s="164"/>
      <c r="R7" s="164"/>
      <c r="S7" s="165"/>
      <c r="T7" s="166" t="s">
        <v>70</v>
      </c>
      <c r="U7" s="167"/>
      <c r="V7" s="167"/>
      <c r="W7" s="167"/>
      <c r="X7" s="168"/>
      <c r="Y7" s="60"/>
    </row>
    <row r="8" spans="1:25" s="50" customFormat="1" ht="41.25" customHeight="1" thickBot="1" x14ac:dyDescent="0.25">
      <c r="C8" s="59"/>
      <c r="D8" s="45"/>
      <c r="E8" s="169" t="s">
        <v>40</v>
      </c>
      <c r="F8" s="170" t="s">
        <v>41</v>
      </c>
      <c r="G8" s="170" t="s">
        <v>42</v>
      </c>
      <c r="H8" s="170" t="s">
        <v>43</v>
      </c>
      <c r="I8" s="171" t="s">
        <v>79</v>
      </c>
      <c r="J8" s="172" t="s">
        <v>40</v>
      </c>
      <c r="K8" s="156"/>
      <c r="L8" s="156" t="s">
        <v>41</v>
      </c>
      <c r="M8" s="156"/>
      <c r="N8" s="156" t="s">
        <v>42</v>
      </c>
      <c r="O8" s="156"/>
      <c r="P8" s="156" t="s">
        <v>43</v>
      </c>
      <c r="Q8" s="156"/>
      <c r="R8" s="156" t="s">
        <v>79</v>
      </c>
      <c r="S8" s="157"/>
      <c r="T8" s="158" t="s">
        <v>40</v>
      </c>
      <c r="U8" s="159" t="s">
        <v>41</v>
      </c>
      <c r="V8" s="159" t="s">
        <v>42</v>
      </c>
      <c r="W8" s="159" t="s">
        <v>43</v>
      </c>
      <c r="X8" s="173" t="s">
        <v>79</v>
      </c>
      <c r="Y8" s="96"/>
    </row>
    <row r="9" spans="1:25" s="50" customFormat="1" ht="21.75" customHeight="1" x14ac:dyDescent="0.2">
      <c r="A9" s="71" t="s">
        <v>71</v>
      </c>
      <c r="B9" s="74" t="s">
        <v>72</v>
      </c>
      <c r="C9" s="77" t="s">
        <v>73</v>
      </c>
      <c r="D9" s="82" t="s">
        <v>78</v>
      </c>
      <c r="E9" s="169"/>
      <c r="F9" s="170"/>
      <c r="G9" s="170"/>
      <c r="H9" s="170"/>
      <c r="I9" s="171"/>
      <c r="J9" s="89" t="s">
        <v>81</v>
      </c>
      <c r="K9" s="67" t="s">
        <v>82</v>
      </c>
      <c r="L9" s="66" t="s">
        <v>81</v>
      </c>
      <c r="M9" s="67" t="s">
        <v>82</v>
      </c>
      <c r="N9" s="66" t="s">
        <v>81</v>
      </c>
      <c r="O9" s="67" t="s">
        <v>82</v>
      </c>
      <c r="P9" s="66" t="s">
        <v>81</v>
      </c>
      <c r="Q9" s="67" t="s">
        <v>82</v>
      </c>
      <c r="R9" s="66" t="s">
        <v>81</v>
      </c>
      <c r="S9" s="90" t="s">
        <v>82</v>
      </c>
      <c r="T9" s="158"/>
      <c r="U9" s="159"/>
      <c r="V9" s="159"/>
      <c r="W9" s="159"/>
      <c r="X9" s="173"/>
      <c r="Y9" s="94" t="s">
        <v>74</v>
      </c>
    </row>
    <row r="10" spans="1:25" s="50" customFormat="1" ht="21.75" customHeight="1" x14ac:dyDescent="0.2">
      <c r="A10" s="112" t="s">
        <v>83</v>
      </c>
      <c r="B10" s="113"/>
      <c r="C10" s="114"/>
      <c r="D10" s="115"/>
      <c r="E10" s="116"/>
      <c r="F10" s="117"/>
      <c r="G10" s="117"/>
      <c r="H10" s="117"/>
      <c r="I10" s="118"/>
      <c r="J10" s="119"/>
      <c r="K10" s="120"/>
      <c r="L10" s="121"/>
      <c r="M10" s="120"/>
      <c r="N10" s="121"/>
      <c r="O10" s="120"/>
      <c r="P10" s="121"/>
      <c r="Q10" s="120"/>
      <c r="R10" s="121"/>
      <c r="S10" s="122"/>
      <c r="T10" s="119"/>
      <c r="U10" s="121"/>
      <c r="V10" s="121"/>
      <c r="W10" s="121"/>
      <c r="X10" s="123"/>
      <c r="Y10" s="124"/>
    </row>
    <row r="11" spans="1:25" x14ac:dyDescent="0.25">
      <c r="A11" s="72" t="s">
        <v>32</v>
      </c>
      <c r="B11" s="75"/>
      <c r="C11" s="78" t="s">
        <v>39</v>
      </c>
      <c r="D11" s="83">
        <f>HLOOKUP(A11,'Stage 2 OEM Evaluted Qual'!$D$79:$AF$80,2,FALSE)</f>
        <v>179.375</v>
      </c>
      <c r="E11" s="84">
        <f>HLOOKUP(A11,'Stage 3 Category Qual'!D$61:W$62,2,FALSE)</f>
        <v>191.875</v>
      </c>
      <c r="F11" s="68">
        <f>HLOOKUP(A11,'Stage 3 Category Qual'!D$120:W$121,2,FALSE)</f>
        <v>191.875</v>
      </c>
      <c r="G11" s="68">
        <f>HLOOKUP(A11,'Stage 3 Category Qual'!D$179:W$180,2,FALSE)</f>
        <v>191.875</v>
      </c>
      <c r="H11" s="68">
        <f>HLOOKUP(A11,'Stage 3 Category Qual'!D$238:W$239,2,FALSE)</f>
        <v>190</v>
      </c>
      <c r="I11" s="85">
        <f>HLOOKUP(A11,'Stage 3 Category Qual'!D$297:W$298,2,FALSE)</f>
        <v>190</v>
      </c>
      <c r="J11" s="91">
        <v>0.18</v>
      </c>
      <c r="K11" s="69">
        <f>IF(J11&gt;0,(J11/MAX(J$10:J$11)*166.7),0)</f>
        <v>166.7</v>
      </c>
      <c r="L11" s="91">
        <v>0.18</v>
      </c>
      <c r="M11" s="69">
        <f>IF(L11&gt;0,(L11/MAX(L$10:L$11)*166.7),0)</f>
        <v>166.7</v>
      </c>
      <c r="N11" s="91">
        <v>0.18</v>
      </c>
      <c r="O11" s="69">
        <f>IF(N11&gt;0,(N11/MAX(N$10:N$11)*166.7),0)</f>
        <v>166.7</v>
      </c>
      <c r="P11" s="91">
        <v>0.18</v>
      </c>
      <c r="Q11" s="69">
        <f>IF(P11&gt;0,(P11/MAX(P$10:P$11)*166.7),0)</f>
        <v>166.7</v>
      </c>
      <c r="R11" s="91">
        <v>0.18</v>
      </c>
      <c r="S11" s="92">
        <f>IF(R11&gt;0,(R11/MAX(R$10:R$11)*166.7),0)</f>
        <v>166.7</v>
      </c>
      <c r="T11" s="93">
        <f>IF(E11&gt;0,D11+E11+K11,0)</f>
        <v>537.95000000000005</v>
      </c>
      <c r="U11" s="70">
        <f>IF(F11&gt;0,D11+F11+M11,0)</f>
        <v>537.95000000000005</v>
      </c>
      <c r="V11" s="70">
        <f>IF(G11&gt;0,D11+G11+O11,0)</f>
        <v>537.95000000000005</v>
      </c>
      <c r="W11" s="69">
        <f>IF(H11&gt;0,D11+H11+Q11,0)</f>
        <v>536.07500000000005</v>
      </c>
      <c r="X11" s="92">
        <f>IF(I11&gt;0,D11+I11+S11,0)</f>
        <v>536.07500000000005</v>
      </c>
      <c r="Y11" s="95" t="str">
        <f>IF(OR(T11&gt;$T$5,U11&gt;$T$5,V11&gt;$T$5,W11&gt;$T$5,X11&gt;$T$5),"Awarded","No Award")</f>
        <v>Awarded</v>
      </c>
    </row>
    <row r="12" spans="1:25" s="50" customFormat="1" ht="21.75" customHeight="1" x14ac:dyDescent="0.2">
      <c r="A12" s="112" t="s">
        <v>84</v>
      </c>
      <c r="B12" s="113"/>
      <c r="C12" s="114"/>
      <c r="D12" s="115"/>
      <c r="E12" s="116"/>
      <c r="F12" s="117"/>
      <c r="G12" s="117"/>
      <c r="H12" s="117"/>
      <c r="I12" s="118"/>
      <c r="J12" s="119"/>
      <c r="K12" s="120"/>
      <c r="L12" s="119"/>
      <c r="M12" s="120"/>
      <c r="N12" s="119"/>
      <c r="O12" s="120"/>
      <c r="P12" s="119"/>
      <c r="Q12" s="120"/>
      <c r="R12" s="119"/>
      <c r="S12" s="122"/>
      <c r="T12" s="119"/>
      <c r="U12" s="121"/>
      <c r="V12" s="121"/>
      <c r="W12" s="121"/>
      <c r="X12" s="123"/>
      <c r="Y12" s="124"/>
    </row>
    <row r="13" spans="1:25" x14ac:dyDescent="0.25">
      <c r="A13" s="72" t="s">
        <v>30</v>
      </c>
      <c r="B13" s="75"/>
      <c r="C13" s="78" t="s">
        <v>39</v>
      </c>
      <c r="D13" s="83">
        <f>HLOOKUP(A13,'Stage 2 OEM Evaluted Qual'!$D$79:$AF$80,2,FALSE)</f>
        <v>170.625</v>
      </c>
      <c r="E13" s="84">
        <f>HLOOKUP(A13,'Stage 3 Category Qual'!D$61:W$62,2,FALSE)</f>
        <v>182.5</v>
      </c>
      <c r="F13" s="68">
        <f>HLOOKUP(A13,'Stage 3 Category Qual'!D$120:W$121,2,FALSE)</f>
        <v>136.25</v>
      </c>
      <c r="G13" s="68">
        <f>HLOOKUP(A13,'Stage 3 Category Qual'!D$179:W$180,2,FALSE)</f>
        <v>149.375</v>
      </c>
      <c r="H13" s="68">
        <f>HLOOKUP(A13,'Stage 3 Category Qual'!D$238:W$239,2,FALSE)</f>
        <v>0</v>
      </c>
      <c r="I13" s="85">
        <f>HLOOKUP(A13,'Stage 3 Category Qual'!D$297:W$298,2,FALSE)</f>
        <v>158.125</v>
      </c>
      <c r="J13" s="91">
        <v>0.25</v>
      </c>
      <c r="K13" s="69">
        <f>(J13/MAX(J$13:J$31)*166.7)</f>
        <v>138.91666666666666</v>
      </c>
      <c r="L13" s="128"/>
      <c r="M13" s="129"/>
      <c r="N13" s="128"/>
      <c r="O13" s="129"/>
      <c r="P13" s="128"/>
      <c r="Q13" s="129"/>
      <c r="R13" s="128"/>
      <c r="S13" s="130"/>
      <c r="T13" s="93">
        <f>IF(E13&gt;0,D13+E13+K13,0)</f>
        <v>492.04166666666663</v>
      </c>
      <c r="U13" s="70">
        <f t="shared" ref="U13:U25" si="0">IF(F13&gt;0,D13+F13+M13,0)</f>
        <v>306.875</v>
      </c>
      <c r="V13" s="70">
        <f t="shared" ref="V13:V25" si="1">IF(G13&gt;0,D13+G13+O13,0)</f>
        <v>320</v>
      </c>
      <c r="W13" s="69">
        <f t="shared" ref="W13:W25" si="2">IF(H13&gt;0,D13+H13+Q13,0)</f>
        <v>0</v>
      </c>
      <c r="X13" s="92">
        <f>IF(I13&gt;0,D13+I13+S13,0)</f>
        <v>328.75</v>
      </c>
      <c r="Y13" s="95" t="str">
        <f t="shared" ref="Y13:Y25" si="3">IF(OR(T13&gt;$T$5,U13&gt;$T$5,V13&gt;$T$5,W13&gt;$T$5,X13&gt;$T$5),"Awarded","No Award")</f>
        <v>Awarded</v>
      </c>
    </row>
    <row r="14" spans="1:25" x14ac:dyDescent="0.25">
      <c r="A14" s="72" t="s">
        <v>31</v>
      </c>
      <c r="B14" s="75"/>
      <c r="C14" s="78" t="s">
        <v>39</v>
      </c>
      <c r="D14" s="83">
        <f>HLOOKUP(A14,'Stage 2 OEM Evaluted Qual'!$D$79:$AF$80,2,FALSE)</f>
        <v>209.375</v>
      </c>
      <c r="E14" s="84">
        <f>HLOOKUP(A14,'Stage 3 Category Qual'!D$61:W$62,2,FALSE)</f>
        <v>208.75</v>
      </c>
      <c r="F14" s="68">
        <f>HLOOKUP(A14,'Stage 3 Category Qual'!D$120:W$121,2,FALSE)</f>
        <v>0</v>
      </c>
      <c r="G14" s="68">
        <f>HLOOKUP(A14,'Stage 3 Category Qual'!D$179:W$180,2,FALSE)</f>
        <v>0</v>
      </c>
      <c r="H14" s="68">
        <f>HLOOKUP(A14,'Stage 3 Category Qual'!D$238:W$239,2,FALSE)</f>
        <v>0</v>
      </c>
      <c r="I14" s="85">
        <f>HLOOKUP(A14,'Stage 3 Category Qual'!D$297:W$298,2,FALSE)</f>
        <v>0</v>
      </c>
      <c r="J14" s="91">
        <v>0.24</v>
      </c>
      <c r="K14" s="69">
        <f>(J14/MAX(J$13:J$31)*166.7)</f>
        <v>133.35999999999999</v>
      </c>
      <c r="L14" s="128"/>
      <c r="M14" s="129"/>
      <c r="N14" s="128"/>
      <c r="O14" s="129"/>
      <c r="P14" s="128"/>
      <c r="Q14" s="129"/>
      <c r="R14" s="128"/>
      <c r="S14" s="130"/>
      <c r="T14" s="93">
        <f>IF(E14&gt;0,D14+E14+K14,0)</f>
        <v>551.48500000000001</v>
      </c>
      <c r="U14" s="70">
        <f t="shared" si="0"/>
        <v>0</v>
      </c>
      <c r="V14" s="70">
        <f t="shared" si="1"/>
        <v>0</v>
      </c>
      <c r="W14" s="69">
        <f t="shared" si="2"/>
        <v>0</v>
      </c>
      <c r="X14" s="92">
        <f>IF(I14&gt;0,D14+I14+S14,0)</f>
        <v>0</v>
      </c>
      <c r="Y14" s="95" t="str">
        <f t="shared" si="3"/>
        <v>Awarded</v>
      </c>
    </row>
    <row r="15" spans="1:25" x14ac:dyDescent="0.25">
      <c r="A15" s="72" t="s">
        <v>33</v>
      </c>
      <c r="B15" s="75"/>
      <c r="C15" s="78" t="s">
        <v>39</v>
      </c>
      <c r="D15" s="83">
        <f>HLOOKUP(A15,'Stage 2 OEM Evaluted Qual'!$D$79:$AF$80,2,FALSE)</f>
        <v>188.75</v>
      </c>
      <c r="E15" s="84">
        <f>HLOOKUP(A15,'Stage 3 Category Qual'!D$61:W$62,2,FALSE)</f>
        <v>0</v>
      </c>
      <c r="F15" s="68">
        <f>HLOOKUP(A15,'Stage 3 Category Qual'!D$120:W$121,2,FALSE)</f>
        <v>190</v>
      </c>
      <c r="G15" s="68">
        <f>HLOOKUP(A15,'Stage 3 Category Qual'!D$179:W$180,2,FALSE)</f>
        <v>191.25</v>
      </c>
      <c r="H15" s="68">
        <f>HLOOKUP(A15,'Stage 3 Category Qual'!D$238:W$239,2,FALSE)</f>
        <v>188.75</v>
      </c>
      <c r="I15" s="85">
        <f>HLOOKUP(A15,'Stage 3 Category Qual'!D$297:W$298,2,FALSE)</f>
        <v>0</v>
      </c>
      <c r="J15" s="128"/>
      <c r="K15" s="129"/>
      <c r="L15" s="91">
        <v>0.25</v>
      </c>
      <c r="M15" s="69">
        <f>(L15/MAX(L$13:L$31)*166.7)</f>
        <v>151.54545454545453</v>
      </c>
      <c r="N15" s="91">
        <v>0.25</v>
      </c>
      <c r="O15" s="69">
        <f>(N15/MAX(N$13:N$31)*166.7)</f>
        <v>151.54545454545453</v>
      </c>
      <c r="P15" s="91">
        <v>0.25</v>
      </c>
      <c r="Q15" s="69">
        <f>(P15/MAX(P$13:P$31)*166.7)</f>
        <v>166.7</v>
      </c>
      <c r="R15" s="128"/>
      <c r="S15" s="130"/>
      <c r="T15" s="93"/>
      <c r="U15" s="70">
        <f t="shared" si="0"/>
        <v>530.2954545454545</v>
      </c>
      <c r="V15" s="70">
        <f t="shared" si="1"/>
        <v>531.5454545454545</v>
      </c>
      <c r="W15" s="69">
        <f t="shared" si="2"/>
        <v>544.20000000000005</v>
      </c>
      <c r="X15" s="92">
        <f>IF(I15&gt;0,D15+I15+S15,0)</f>
        <v>0</v>
      </c>
      <c r="Y15" s="95" t="str">
        <f t="shared" si="3"/>
        <v>Awarded</v>
      </c>
    </row>
    <row r="16" spans="1:25" x14ac:dyDescent="0.25">
      <c r="A16" s="72" t="s">
        <v>34</v>
      </c>
      <c r="B16" s="75"/>
      <c r="C16" s="78" t="s">
        <v>39</v>
      </c>
      <c r="D16" s="83">
        <f>HLOOKUP(A16,'Stage 2 OEM Evaluted Qual'!$D$79:$AF$80,2,FALSE)</f>
        <v>186.875</v>
      </c>
      <c r="E16" s="84">
        <f>HLOOKUP(A16,'Stage 3 Category Qual'!D$61:W$62,2,FALSE)</f>
        <v>0</v>
      </c>
      <c r="F16" s="68">
        <f>HLOOKUP(A16,'Stage 3 Category Qual'!D$120:W$121,2,FALSE)</f>
        <v>190.625</v>
      </c>
      <c r="G16" s="68">
        <f>HLOOKUP(A16,'Stage 3 Category Qual'!D$179:W$180,2,FALSE)</f>
        <v>196.875</v>
      </c>
      <c r="H16" s="68">
        <f>HLOOKUP(A16,'Stage 3 Category Qual'!D$238:W$239,2,FALSE)</f>
        <v>195</v>
      </c>
      <c r="I16" s="85">
        <f>HLOOKUP(A16,'Stage 3 Category Qual'!D$297:W$298,2,FALSE)</f>
        <v>0</v>
      </c>
      <c r="J16" s="128"/>
      <c r="K16" s="129"/>
      <c r="L16" s="91">
        <v>0.1867</v>
      </c>
      <c r="M16" s="69">
        <f>(L16/MAX(L$13:L$31)*166.7)</f>
        <v>113.17414545454545</v>
      </c>
      <c r="N16" s="91">
        <v>0.1867</v>
      </c>
      <c r="O16" s="69">
        <f>(N16/MAX(N$13:N$31)*166.7)</f>
        <v>113.17414545454545</v>
      </c>
      <c r="P16" s="91">
        <v>0.1867</v>
      </c>
      <c r="Q16" s="69">
        <f>(P16/MAX(P$13:P$31)*166.7)</f>
        <v>124.49155999999999</v>
      </c>
      <c r="R16" s="128"/>
      <c r="S16" s="129"/>
      <c r="T16" s="93"/>
      <c r="U16" s="70">
        <f t="shared" si="0"/>
        <v>490.67414545454545</v>
      </c>
      <c r="V16" s="70">
        <f t="shared" si="1"/>
        <v>496.92414545454545</v>
      </c>
      <c r="W16" s="69">
        <f t="shared" si="2"/>
        <v>506.36655999999999</v>
      </c>
      <c r="X16" s="92">
        <f t="shared" ref="X16:X25" si="4">IF(I16&gt;0,D16+I16+S16,0)</f>
        <v>0</v>
      </c>
      <c r="Y16" s="95" t="str">
        <f t="shared" si="3"/>
        <v>Awarded</v>
      </c>
    </row>
    <row r="17" spans="1:25" x14ac:dyDescent="0.25">
      <c r="A17" s="72" t="s">
        <v>35</v>
      </c>
      <c r="B17" s="75"/>
      <c r="C17" s="78" t="s">
        <v>39</v>
      </c>
      <c r="D17" s="83">
        <f>HLOOKUP(A17,'Stage 2 OEM Evaluted Qual'!$D$79:$AF$80,2,FALSE)</f>
        <v>181.875</v>
      </c>
      <c r="E17" s="84">
        <f>HLOOKUP(A17,'Stage 3 Category Qual'!D$61:W$62,2,FALSE)</f>
        <v>0</v>
      </c>
      <c r="F17" s="68">
        <f>HLOOKUP(A17,'Stage 3 Category Qual'!D$120:W$121,2,FALSE)</f>
        <v>188.125</v>
      </c>
      <c r="G17" s="68">
        <f>HLOOKUP(A17,'Stage 3 Category Qual'!D$179:W$180,2,FALSE)</f>
        <v>188.125</v>
      </c>
      <c r="H17" s="68">
        <f>HLOOKUP(A17,'Stage 3 Category Qual'!D$238:W$239,2,FALSE)</f>
        <v>193.125</v>
      </c>
      <c r="I17" s="85">
        <f>HLOOKUP(A17,'Stage 3 Category Qual'!D$297:W$298,2,FALSE)</f>
        <v>0</v>
      </c>
      <c r="J17" s="128"/>
      <c r="K17" s="129"/>
      <c r="L17" s="91">
        <v>0.25</v>
      </c>
      <c r="M17" s="69">
        <f>(L17/MAX(L$13:L$31)*166.7)</f>
        <v>151.54545454545453</v>
      </c>
      <c r="N17" s="91">
        <v>0.25</v>
      </c>
      <c r="O17" s="69">
        <f>(N17/MAX(N$13:N$31)*166.7)</f>
        <v>151.54545454545453</v>
      </c>
      <c r="P17" s="91">
        <v>0.25</v>
      </c>
      <c r="Q17" s="69">
        <f>(P17/MAX(P$13:P$31)*166.7)</f>
        <v>166.7</v>
      </c>
      <c r="R17" s="128"/>
      <c r="S17" s="129"/>
      <c r="T17" s="93"/>
      <c r="U17" s="70">
        <f t="shared" si="0"/>
        <v>521.5454545454545</v>
      </c>
      <c r="V17" s="70">
        <f t="shared" si="1"/>
        <v>521.5454545454545</v>
      </c>
      <c r="W17" s="69">
        <f t="shared" si="2"/>
        <v>541.70000000000005</v>
      </c>
      <c r="X17" s="92">
        <f t="shared" si="4"/>
        <v>0</v>
      </c>
      <c r="Y17" s="95" t="str">
        <f t="shared" si="3"/>
        <v>Awarded</v>
      </c>
    </row>
    <row r="18" spans="1:25" x14ac:dyDescent="0.25">
      <c r="A18" s="72" t="s">
        <v>36</v>
      </c>
      <c r="B18" s="75"/>
      <c r="C18" s="78" t="s">
        <v>39</v>
      </c>
      <c r="D18" s="83">
        <f>HLOOKUP(A18,'Stage 2 OEM Evaluted Qual'!$D$79:$AF$80,2,FALSE)</f>
        <v>183.125</v>
      </c>
      <c r="E18" s="84">
        <f>HLOOKUP(A18,'Stage 3 Category Qual'!D$61:W$62,2,FALSE)</f>
        <v>0</v>
      </c>
      <c r="F18" s="68">
        <f>HLOOKUP(A18,'Stage 3 Category Qual'!D$120:W$121,2,FALSE)</f>
        <v>180</v>
      </c>
      <c r="G18" s="68">
        <f>HLOOKUP(A18,'Stage 3 Category Qual'!D$179:W$180,2,FALSE)</f>
        <v>186.25</v>
      </c>
      <c r="H18" s="68">
        <f>HLOOKUP(A18,'Stage 3 Category Qual'!D$238:W$239,2,FALSE)</f>
        <v>0</v>
      </c>
      <c r="I18" s="85">
        <f>HLOOKUP(A18,'Stage 3 Category Qual'!D$297:W$298,2,FALSE)</f>
        <v>0</v>
      </c>
      <c r="J18" s="128"/>
      <c r="K18" s="129"/>
      <c r="L18" s="91">
        <v>0.27500000000000002</v>
      </c>
      <c r="M18" s="69">
        <f>(L18/MAX(L$13:L$31)*166.7)</f>
        <v>166.7</v>
      </c>
      <c r="N18" s="91">
        <v>0.27500000000000002</v>
      </c>
      <c r="O18" s="69">
        <f>(N18/MAX(N$13:N$31)*166.7)</f>
        <v>166.7</v>
      </c>
      <c r="P18" s="128"/>
      <c r="Q18" s="129"/>
      <c r="R18" s="128"/>
      <c r="S18" s="129"/>
      <c r="T18" s="93"/>
      <c r="U18" s="70">
        <f t="shared" si="0"/>
        <v>529.82500000000005</v>
      </c>
      <c r="V18" s="70">
        <f t="shared" si="1"/>
        <v>536.07500000000005</v>
      </c>
      <c r="W18" s="69">
        <f t="shared" si="2"/>
        <v>0</v>
      </c>
      <c r="X18" s="92">
        <f t="shared" si="4"/>
        <v>0</v>
      </c>
      <c r="Y18" s="95" t="str">
        <f t="shared" si="3"/>
        <v>Awarded</v>
      </c>
    </row>
    <row r="19" spans="1:25" x14ac:dyDescent="0.25">
      <c r="A19" s="72" t="s">
        <v>37</v>
      </c>
      <c r="B19" s="75"/>
      <c r="C19" s="78" t="s">
        <v>39</v>
      </c>
      <c r="D19" s="83">
        <f>HLOOKUP(A19,'Stage 2 OEM Evaluted Qual'!$D$79:$AF$80,2,FALSE)</f>
        <v>175</v>
      </c>
      <c r="E19" s="84">
        <f>HLOOKUP(A19,'Stage 3 Category Qual'!D$61:W$62,2,FALSE)</f>
        <v>190.625</v>
      </c>
      <c r="F19" s="68">
        <f>HLOOKUP(A19,'Stage 3 Category Qual'!D$120:W$121,2,FALSE)</f>
        <v>0</v>
      </c>
      <c r="G19" s="68">
        <f>HLOOKUP(A19,'Stage 3 Category Qual'!D$179:W$180,2,FALSE)</f>
        <v>0</v>
      </c>
      <c r="H19" s="68">
        <f>HLOOKUP(A19,'Stage 3 Category Qual'!D$238:W$239,2,FALSE)</f>
        <v>0</v>
      </c>
      <c r="I19" s="85">
        <f>HLOOKUP(A19,'Stage 3 Category Qual'!D$297:W$298,2,FALSE)</f>
        <v>0</v>
      </c>
      <c r="J19" s="91">
        <v>0.3</v>
      </c>
      <c r="K19" s="69">
        <f>(J19/MAX(J$13:J$31)*166.7)</f>
        <v>166.7</v>
      </c>
      <c r="L19" s="128"/>
      <c r="M19" s="129"/>
      <c r="N19" s="128"/>
      <c r="O19" s="129"/>
      <c r="P19" s="128"/>
      <c r="Q19" s="129"/>
      <c r="R19" s="128"/>
      <c r="S19" s="129"/>
      <c r="T19" s="93">
        <f>IF(E19&gt;0,D19+E19+K19,0)</f>
        <v>532.32500000000005</v>
      </c>
      <c r="U19" s="70">
        <f t="shared" si="0"/>
        <v>0</v>
      </c>
      <c r="V19" s="70">
        <f t="shared" si="1"/>
        <v>0</v>
      </c>
      <c r="W19" s="69">
        <f t="shared" si="2"/>
        <v>0</v>
      </c>
      <c r="X19" s="92">
        <f t="shared" si="4"/>
        <v>0</v>
      </c>
      <c r="Y19" s="95" t="str">
        <f t="shared" si="3"/>
        <v>Awarded</v>
      </c>
    </row>
    <row r="20" spans="1:25" ht="15.75" thickBot="1" x14ac:dyDescent="0.3">
      <c r="A20" s="188" t="s">
        <v>38</v>
      </c>
      <c r="B20" s="189"/>
      <c r="C20" s="79" t="s">
        <v>39</v>
      </c>
      <c r="D20" s="111">
        <f>HLOOKUP(A20,'Stage 2 OEM Evaluted Qual'!$D$79:$AF$80,2,FALSE)</f>
        <v>186.25</v>
      </c>
      <c r="E20" s="86">
        <f>HLOOKUP(A20,'Stage 3 Category Qual'!D$61:W$62,2,FALSE)</f>
        <v>0</v>
      </c>
      <c r="F20" s="87">
        <f>HLOOKUP(A20,'Stage 3 Category Qual'!D$120:W$121,2,FALSE)</f>
        <v>0</v>
      </c>
      <c r="G20" s="87">
        <f>HLOOKUP(A20,'Stage 3 Category Qual'!D$179:W$180,2,FALSE)</f>
        <v>198.125</v>
      </c>
      <c r="H20" s="87">
        <f>HLOOKUP(A20,'Stage 3 Category Qual'!D$238:W$239,2,FALSE)</f>
        <v>0</v>
      </c>
      <c r="I20" s="88">
        <f>HLOOKUP(A20,'Stage 3 Category Qual'!D$297:W$298,2,FALSE)</f>
        <v>0</v>
      </c>
      <c r="J20" s="149"/>
      <c r="K20" s="147"/>
      <c r="L20" s="149"/>
      <c r="M20" s="147"/>
      <c r="N20" s="190">
        <v>0.15</v>
      </c>
      <c r="O20" s="191">
        <f>(N20/MAX(N$13:N$31)*166.7)</f>
        <v>90.927272727272708</v>
      </c>
      <c r="P20" s="149"/>
      <c r="Q20" s="147"/>
      <c r="R20" s="149"/>
      <c r="S20" s="147"/>
      <c r="T20" s="192"/>
      <c r="U20" s="193">
        <f t="shared" si="0"/>
        <v>0</v>
      </c>
      <c r="V20" s="193">
        <f t="shared" si="1"/>
        <v>475.30227272727268</v>
      </c>
      <c r="W20" s="191">
        <f t="shared" si="2"/>
        <v>0</v>
      </c>
      <c r="X20" s="194">
        <f t="shared" si="4"/>
        <v>0</v>
      </c>
      <c r="Y20" s="195" t="str">
        <f t="shared" si="3"/>
        <v>Awarded</v>
      </c>
    </row>
    <row r="21" spans="1:25" x14ac:dyDescent="0.25">
      <c r="A21" s="174" t="s">
        <v>101</v>
      </c>
      <c r="B21" s="175"/>
      <c r="C21" s="106" t="s">
        <v>39</v>
      </c>
      <c r="D21" s="176">
        <f>HLOOKUP(A21,'Stage 2 OEM Evaluted Qual'!$D$79:$AF$80,2,FALSE)</f>
        <v>193.75</v>
      </c>
      <c r="E21" s="177">
        <f>HLOOKUP(A21,'Stage 3 Category Qual'!D$61:W$62,2,FALSE)</f>
        <v>196.875</v>
      </c>
      <c r="F21" s="178">
        <f>HLOOKUP(A21,'Stage 3 Category Qual'!D$120:W$121,2,FALSE)</f>
        <v>0</v>
      </c>
      <c r="G21" s="178">
        <f>HLOOKUP(A21,'Stage 3 Category Qual'!D$179:W$180,2,FALSE)</f>
        <v>0</v>
      </c>
      <c r="H21" s="178">
        <f>HLOOKUP(A21,'Stage 3 Category Qual'!D$238:W$239,2,FALSE)</f>
        <v>0</v>
      </c>
      <c r="I21" s="179">
        <f>HLOOKUP(A21,'Stage 3 Category Qual'!D$297:W$298,2,FALSE)</f>
        <v>0</v>
      </c>
      <c r="J21" s="180">
        <v>8.3299999999999999E-2</v>
      </c>
      <c r="K21" s="181">
        <f>(J21/MAX(J$13:J$31)*166.7)</f>
        <v>46.287033333333333</v>
      </c>
      <c r="L21" s="182"/>
      <c r="M21" s="183"/>
      <c r="N21" s="182"/>
      <c r="O21" s="183"/>
      <c r="P21" s="182"/>
      <c r="Q21" s="183"/>
      <c r="R21" s="182"/>
      <c r="S21" s="183"/>
      <c r="T21" s="184">
        <f>IF(E21&gt;0,D21+E21+K21,0)</f>
        <v>436.91203333333334</v>
      </c>
      <c r="U21" s="185">
        <f t="shared" si="0"/>
        <v>0</v>
      </c>
      <c r="V21" s="185">
        <f t="shared" si="1"/>
        <v>0</v>
      </c>
      <c r="W21" s="181">
        <f t="shared" si="2"/>
        <v>0</v>
      </c>
      <c r="X21" s="186">
        <f t="shared" si="4"/>
        <v>0</v>
      </c>
      <c r="Y21" s="187" t="str">
        <f t="shared" si="3"/>
        <v>No Award</v>
      </c>
    </row>
    <row r="22" spans="1:25" s="155" customFormat="1" x14ac:dyDescent="0.25">
      <c r="A22" s="153" t="s">
        <v>102</v>
      </c>
      <c r="B22" s="154"/>
      <c r="C22" s="78" t="s">
        <v>39</v>
      </c>
      <c r="D22" s="83">
        <f>HLOOKUP(A22,'Stage 2 OEM Evaluted Qual'!$D$79:$AF$80,2,FALSE)</f>
        <v>185</v>
      </c>
      <c r="E22" s="84">
        <f>HLOOKUP(A22,'Stage 3 Category Qual'!D$61:W$62,2,FALSE)</f>
        <v>0</v>
      </c>
      <c r="F22" s="68">
        <f>HLOOKUP(A22,'Stage 3 Category Qual'!D$120:W$121,2,FALSE)</f>
        <v>183.75</v>
      </c>
      <c r="G22" s="68">
        <f>HLOOKUP(A22,'Stage 3 Category Qual'!D$179:W$180,2,FALSE)</f>
        <v>196.875</v>
      </c>
      <c r="H22" s="68">
        <f>HLOOKUP(A22,'Stage 3 Category Qual'!D$238:W$239,2,FALSE)</f>
        <v>0</v>
      </c>
      <c r="I22" s="85">
        <f>HLOOKUP(A22,'Stage 3 Category Qual'!D$297:W$298,2,FALSE)</f>
        <v>166.875</v>
      </c>
      <c r="J22" s="128"/>
      <c r="K22" s="129"/>
      <c r="L22" s="91">
        <v>7.8700000000000006E-2</v>
      </c>
      <c r="M22" s="69">
        <f>(L22/MAX(L$13:L$31)*166.7)</f>
        <v>47.706509090909094</v>
      </c>
      <c r="N22" s="91">
        <v>9.0800000000000006E-2</v>
      </c>
      <c r="O22" s="69">
        <f>(N22/MAX(N$13:N$31)*166.7)</f>
        <v>55.041309090909088</v>
      </c>
      <c r="P22" s="128"/>
      <c r="Q22" s="129"/>
      <c r="R22" s="128"/>
      <c r="S22" s="129"/>
      <c r="T22" s="93"/>
      <c r="U22" s="70">
        <f>IF(F22&gt;0,D22+F22+M22,0)</f>
        <v>416.45650909090909</v>
      </c>
      <c r="V22" s="70">
        <f>IF(G22&gt;0,D22+G22+O22,0)</f>
        <v>436.91630909090907</v>
      </c>
      <c r="W22" s="69">
        <f>IF(H22&gt;0,D22+H22+Q22,0)</f>
        <v>0</v>
      </c>
      <c r="X22" s="92"/>
      <c r="Y22" s="95" t="str">
        <f>IF(OR(T22&gt;$T$5,U22&gt;$T$5,V22&gt;$T$5,W22&gt;$T$5,X22&gt;$T$5),"Awarded","No Award")</f>
        <v>No Award</v>
      </c>
    </row>
    <row r="23" spans="1:25" x14ac:dyDescent="0.25">
      <c r="A23" s="125" t="s">
        <v>103</v>
      </c>
      <c r="B23" s="126"/>
      <c r="C23" s="78" t="s">
        <v>39</v>
      </c>
      <c r="D23" s="83">
        <f>HLOOKUP(A23,'Stage 2 OEM Evaluted Qual'!$D$79:$AF$80,2,FALSE)</f>
        <v>180</v>
      </c>
      <c r="E23" s="84">
        <f>HLOOKUP(A23,'Stage 3 Category Qual'!D$61:W$62,2,FALSE)</f>
        <v>0</v>
      </c>
      <c r="F23" s="68">
        <f>HLOOKUP(A23,'Stage 3 Category Qual'!D$120:W$121,2,FALSE)</f>
        <v>193.125</v>
      </c>
      <c r="G23" s="68">
        <f>HLOOKUP(A23,'Stage 3 Category Qual'!D$179:W$180,2,FALSE)</f>
        <v>189.375</v>
      </c>
      <c r="H23" s="68">
        <f>HLOOKUP(A23,'Stage 3 Category Qual'!D$238:W$239,2,FALSE)</f>
        <v>0</v>
      </c>
      <c r="I23" s="85">
        <f>HLOOKUP(A23,'Stage 3 Category Qual'!D$297:W$298,2,FALSE)</f>
        <v>0</v>
      </c>
      <c r="J23" s="128"/>
      <c r="K23" s="129"/>
      <c r="L23" s="91">
        <v>0.04</v>
      </c>
      <c r="M23" s="69">
        <f>(L23/MAX(L$13:L$31)*166.7)</f>
        <v>24.247272727272726</v>
      </c>
      <c r="N23" s="91">
        <v>0.04</v>
      </c>
      <c r="O23" s="69">
        <f>(N23/MAX(N$13:N$31)*166.7)</f>
        <v>24.247272727272726</v>
      </c>
      <c r="P23" s="128"/>
      <c r="Q23" s="129"/>
      <c r="R23" s="128"/>
      <c r="S23" s="129"/>
      <c r="T23" s="93"/>
      <c r="U23" s="70">
        <f t="shared" si="0"/>
        <v>397.37227272727273</v>
      </c>
      <c r="V23" s="70">
        <f t="shared" si="1"/>
        <v>393.62227272727273</v>
      </c>
      <c r="W23" s="69">
        <f t="shared" si="2"/>
        <v>0</v>
      </c>
      <c r="X23" s="92">
        <f t="shared" si="4"/>
        <v>0</v>
      </c>
      <c r="Y23" s="95" t="str">
        <f t="shared" si="3"/>
        <v>No Award</v>
      </c>
    </row>
    <row r="24" spans="1:25" x14ac:dyDescent="0.25">
      <c r="A24" s="72" t="s">
        <v>104</v>
      </c>
      <c r="B24" s="75"/>
      <c r="C24" s="78" t="s">
        <v>39</v>
      </c>
      <c r="D24" s="83">
        <f>HLOOKUP(A24,'Stage 2 OEM Evaluted Qual'!$D$79:$AF$80,2,FALSE)</f>
        <v>178.75</v>
      </c>
      <c r="E24" s="84">
        <f>HLOOKUP(A24,'Stage 3 Category Qual'!D$61:W$62,2,FALSE)</f>
        <v>0</v>
      </c>
      <c r="F24" s="68">
        <f>HLOOKUP(A24,'Stage 3 Category Qual'!D$120:W$121,2,FALSE)</f>
        <v>0</v>
      </c>
      <c r="G24" s="68">
        <f>HLOOKUP(A24,'Stage 3 Category Qual'!D$179:W$180,2,FALSE)</f>
        <v>186.875</v>
      </c>
      <c r="H24" s="68">
        <f>HLOOKUP(A24,'Stage 3 Category Qual'!D$238:W$239,2,FALSE)</f>
        <v>0</v>
      </c>
      <c r="I24" s="85">
        <f>HLOOKUP(A24,'Stage 3 Category Qual'!D$297:W$298,2,FALSE)</f>
        <v>0</v>
      </c>
      <c r="J24" s="128"/>
      <c r="K24" s="129"/>
      <c r="L24" s="128"/>
      <c r="M24" s="129"/>
      <c r="N24" s="91">
        <v>7.6700000000000004E-2</v>
      </c>
      <c r="O24" s="69">
        <f>(N24/MAX(N$13:N$31)*166.7)</f>
        <v>46.494145454545446</v>
      </c>
      <c r="P24" s="128"/>
      <c r="Q24" s="129"/>
      <c r="R24" s="128"/>
      <c r="S24" s="129"/>
      <c r="T24" s="93"/>
      <c r="U24" s="70">
        <f t="shared" si="0"/>
        <v>0</v>
      </c>
      <c r="V24" s="70">
        <f t="shared" si="1"/>
        <v>412.11914545454545</v>
      </c>
      <c r="W24" s="69">
        <f t="shared" si="2"/>
        <v>0</v>
      </c>
      <c r="X24" s="92">
        <f t="shared" si="4"/>
        <v>0</v>
      </c>
      <c r="Y24" s="95" t="str">
        <f t="shared" si="3"/>
        <v>No Award</v>
      </c>
    </row>
    <row r="25" spans="1:25" ht="15.75" thickBot="1" x14ac:dyDescent="0.3">
      <c r="A25" s="72" t="s">
        <v>105</v>
      </c>
      <c r="B25" s="75"/>
      <c r="C25" s="78" t="s">
        <v>39</v>
      </c>
      <c r="D25" s="83">
        <f>HLOOKUP(A25,'Stage 2 OEM Evaluted Qual'!$D$79:$AF$80,2,FALSE)</f>
        <v>181.25</v>
      </c>
      <c r="E25" s="84">
        <f>HLOOKUP(A25,'Stage 3 Category Qual'!D$61:W$62,2,FALSE)</f>
        <v>195</v>
      </c>
      <c r="F25" s="68">
        <f>HLOOKUP(A25,'Stage 3 Category Qual'!D$120:W$121,2,FALSE)</f>
        <v>0</v>
      </c>
      <c r="G25" s="68">
        <f>HLOOKUP(A25,'Stage 3 Category Qual'!D$179:W$180,2,FALSE)</f>
        <v>0</v>
      </c>
      <c r="H25" s="68">
        <f>HLOOKUP(A25,'Stage 3 Category Qual'!D$238:W$239,2,FALSE)</f>
        <v>0</v>
      </c>
      <c r="I25" s="85">
        <f>HLOOKUP(A25,'Stage 3 Category Qual'!D$297:W$298,2,FALSE)</f>
        <v>0</v>
      </c>
      <c r="J25" s="91">
        <v>0.1</v>
      </c>
      <c r="K25" s="69">
        <f>(J25/MAX(J$13:J$31)*166.7)</f>
        <v>55.56666666666667</v>
      </c>
      <c r="L25" s="128"/>
      <c r="M25" s="129"/>
      <c r="N25" s="128"/>
      <c r="O25" s="129"/>
      <c r="P25" s="128"/>
      <c r="Q25" s="129"/>
      <c r="R25" s="128"/>
      <c r="S25" s="129"/>
      <c r="T25" s="93">
        <f>IF(E25&gt;0,D25+E25+K25,0)</f>
        <v>431.81666666666666</v>
      </c>
      <c r="U25" s="70">
        <f t="shared" si="0"/>
        <v>0</v>
      </c>
      <c r="V25" s="70">
        <f t="shared" si="1"/>
        <v>0</v>
      </c>
      <c r="W25" s="69">
        <f t="shared" si="2"/>
        <v>0</v>
      </c>
      <c r="X25" s="92">
        <f t="shared" si="4"/>
        <v>0</v>
      </c>
      <c r="Y25" s="95" t="str">
        <f t="shared" si="3"/>
        <v>No Award</v>
      </c>
    </row>
    <row r="26" spans="1:25" s="50" customFormat="1" x14ac:dyDescent="0.25">
      <c r="A26" s="131" t="s">
        <v>95</v>
      </c>
      <c r="B26" s="132"/>
      <c r="C26" s="133" t="s">
        <v>39</v>
      </c>
      <c r="D26" s="134">
        <f>HLOOKUP(A26,'Stage 2 OEM Evaluted Qual'!$D$79:$AF$80,2,FALSE)</f>
        <v>182.5</v>
      </c>
      <c r="E26" s="135">
        <f>HLOOKUP(A26,'Stage 3 Category Qual'!D$61:W$62,2,FALSE)</f>
        <v>118.75</v>
      </c>
      <c r="F26" s="136">
        <f>HLOOKUP(A26,'Stage 3 Category Qual'!D$120:W$121,2,FALSE)</f>
        <v>0</v>
      </c>
      <c r="G26" s="136">
        <f>HLOOKUP(A26,'Stage 3 Category Qual'!D$179:W$180,2,FALSE)</f>
        <v>111.875</v>
      </c>
      <c r="H26" s="136">
        <f>HLOOKUP(A26,'Stage 3 Category Qual'!D$238:W$239,2,FALSE)</f>
        <v>110.625</v>
      </c>
      <c r="I26" s="137">
        <f>HLOOKUP(A26,'Stage 3 Category Qual'!D$297:W$298,2,FALSE)</f>
        <v>0</v>
      </c>
      <c r="J26" s="138"/>
      <c r="K26" s="139"/>
      <c r="L26" s="138"/>
      <c r="M26" s="139"/>
      <c r="N26" s="138"/>
      <c r="O26" s="139"/>
      <c r="P26" s="138"/>
      <c r="Q26" s="139"/>
      <c r="R26" s="138"/>
      <c r="S26" s="140"/>
      <c r="T26" s="141"/>
      <c r="U26" s="142"/>
      <c r="V26" s="142"/>
      <c r="W26" s="139"/>
      <c r="X26" s="140"/>
      <c r="Y26" s="150"/>
    </row>
    <row r="27" spans="1:25" x14ac:dyDescent="0.25">
      <c r="A27" s="125" t="s">
        <v>96</v>
      </c>
      <c r="B27" s="126"/>
      <c r="C27" s="78" t="s">
        <v>39</v>
      </c>
      <c r="D27" s="83">
        <f>HLOOKUP(A27,'Stage 2 OEM Evaluted Qual'!$D$79:$AF$80,2,FALSE)</f>
        <v>181.875</v>
      </c>
      <c r="E27" s="84">
        <f>HLOOKUP(A27,'Stage 3 Category Qual'!D$61:W$62,2,FALSE)</f>
        <v>160</v>
      </c>
      <c r="F27" s="68">
        <f>HLOOKUP(A27,'Stage 3 Category Qual'!D$120:W$121,2,FALSE)</f>
        <v>0</v>
      </c>
      <c r="G27" s="68">
        <f>HLOOKUP(A27,'Stage 3 Category Qual'!D$179:W$180,2,FALSE)</f>
        <v>0</v>
      </c>
      <c r="H27" s="68">
        <f>HLOOKUP(A27,'Stage 3 Category Qual'!D$238:W$239,2,FALSE)</f>
        <v>0</v>
      </c>
      <c r="I27" s="85">
        <f>HLOOKUP(A27,'Stage 3 Category Qual'!D$297:W$298,2,FALSE)</f>
        <v>0</v>
      </c>
      <c r="J27" s="128"/>
      <c r="K27" s="129"/>
      <c r="L27" s="128"/>
      <c r="M27" s="129"/>
      <c r="N27" s="128"/>
      <c r="O27" s="129"/>
      <c r="P27" s="128"/>
      <c r="Q27" s="129"/>
      <c r="R27" s="128"/>
      <c r="S27" s="129"/>
      <c r="T27" s="143"/>
      <c r="U27" s="144"/>
      <c r="V27" s="144"/>
      <c r="W27" s="129"/>
      <c r="X27" s="130"/>
      <c r="Y27" s="151"/>
    </row>
    <row r="28" spans="1:25" x14ac:dyDescent="0.25">
      <c r="A28" s="125" t="s">
        <v>97</v>
      </c>
      <c r="B28" s="126"/>
      <c r="C28" s="78" t="s">
        <v>39</v>
      </c>
      <c r="D28" s="83">
        <f>HLOOKUP(A28,'Stage 2 OEM Evaluted Qual'!$D$79:$AF$80,2,FALSE)</f>
        <v>179.375</v>
      </c>
      <c r="E28" s="84">
        <f>HLOOKUP(A28,'Stage 3 Category Qual'!D$61:W$62,2,FALSE)</f>
        <v>165.625</v>
      </c>
      <c r="F28" s="68">
        <f>HLOOKUP(A28,'Stage 3 Category Qual'!D$120:W$121,2,FALSE)</f>
        <v>0</v>
      </c>
      <c r="G28" s="68">
        <f>HLOOKUP(A28,'Stage 3 Category Qual'!D$179:W$180,2,FALSE)</f>
        <v>0</v>
      </c>
      <c r="H28" s="68">
        <f>HLOOKUP(A28,'Stage 3 Category Qual'!D$238:W$239,2,FALSE)</f>
        <v>0</v>
      </c>
      <c r="I28" s="85">
        <f>HLOOKUP(A28,'Stage 3 Category Qual'!D$297:W$298,2,FALSE)</f>
        <v>0</v>
      </c>
      <c r="J28" s="128"/>
      <c r="K28" s="129"/>
      <c r="L28" s="128"/>
      <c r="M28" s="129"/>
      <c r="N28" s="128"/>
      <c r="O28" s="129"/>
      <c r="P28" s="128"/>
      <c r="Q28" s="129"/>
      <c r="R28" s="128"/>
      <c r="S28" s="129"/>
      <c r="T28" s="143"/>
      <c r="U28" s="144"/>
      <c r="V28" s="144"/>
      <c r="W28" s="129"/>
      <c r="X28" s="130"/>
      <c r="Y28" s="151"/>
    </row>
    <row r="29" spans="1:25" x14ac:dyDescent="0.25">
      <c r="A29" s="125" t="s">
        <v>98</v>
      </c>
      <c r="B29" s="126"/>
      <c r="C29" s="78" t="s">
        <v>39</v>
      </c>
      <c r="D29" s="83">
        <f>HLOOKUP(A29,'Stage 2 OEM Evaluted Qual'!$D$79:$AF$80,2,FALSE)</f>
        <v>189.375</v>
      </c>
      <c r="E29" s="84">
        <f>HLOOKUP(A29,'Stage 3 Category Qual'!D$61:W$62,2,FALSE)</f>
        <v>0</v>
      </c>
      <c r="F29" s="68">
        <f>HLOOKUP(A29,'Stage 3 Category Qual'!D$120:W$121,2,FALSE)</f>
        <v>156.875</v>
      </c>
      <c r="G29" s="68">
        <f>HLOOKUP(A29,'Stage 3 Category Qual'!D$179:W$180,2,FALSE)</f>
        <v>166.25</v>
      </c>
      <c r="H29" s="68">
        <f>HLOOKUP(A29,'Stage 3 Category Qual'!D$238:W$239,2,FALSE)</f>
        <v>165.625</v>
      </c>
      <c r="I29" s="85">
        <f>HLOOKUP(A29,'Stage 3 Category Qual'!D$297:W$298,2,FALSE)</f>
        <v>0</v>
      </c>
      <c r="J29" s="128"/>
      <c r="K29" s="129"/>
      <c r="L29" s="128"/>
      <c r="M29" s="129"/>
      <c r="N29" s="128"/>
      <c r="O29" s="129"/>
      <c r="P29" s="128"/>
      <c r="Q29" s="129"/>
      <c r="R29" s="128"/>
      <c r="S29" s="129"/>
      <c r="T29" s="143"/>
      <c r="U29" s="144"/>
      <c r="V29" s="144"/>
      <c r="W29" s="129"/>
      <c r="X29" s="130"/>
      <c r="Y29" s="151"/>
    </row>
    <row r="30" spans="1:25" x14ac:dyDescent="0.25">
      <c r="A30" s="72" t="s">
        <v>99</v>
      </c>
      <c r="B30" s="75"/>
      <c r="C30" s="78" t="s">
        <v>39</v>
      </c>
      <c r="D30" s="83">
        <f>HLOOKUP(A30,'Stage 2 OEM Evaluted Qual'!$D$79:$AF$80,2,FALSE)</f>
        <v>183.125</v>
      </c>
      <c r="E30" s="84">
        <f>HLOOKUP(A30,'Stage 3 Category Qual'!D$61:W$62,2,FALSE)</f>
        <v>0</v>
      </c>
      <c r="F30" s="68">
        <f>HLOOKUP(A30,'Stage 3 Category Qual'!D$120:W$121,2,FALSE)</f>
        <v>0</v>
      </c>
      <c r="G30" s="68">
        <f>HLOOKUP(A30,'Stage 3 Category Qual'!D$179:W$180,2,FALSE)</f>
        <v>170</v>
      </c>
      <c r="H30" s="68">
        <f>HLOOKUP(A30,'Stage 3 Category Qual'!D$238:W$239,2,FALSE)</f>
        <v>170</v>
      </c>
      <c r="I30" s="85">
        <f>HLOOKUP(A30,'Stage 3 Category Qual'!D$297:W$298,2,FALSE)</f>
        <v>0</v>
      </c>
      <c r="J30" s="128"/>
      <c r="K30" s="129"/>
      <c r="L30" s="128"/>
      <c r="M30" s="129"/>
      <c r="N30" s="128"/>
      <c r="O30" s="129"/>
      <c r="P30" s="128"/>
      <c r="Q30" s="129"/>
      <c r="R30" s="128"/>
      <c r="S30" s="129"/>
      <c r="T30" s="143"/>
      <c r="U30" s="144"/>
      <c r="V30" s="144"/>
      <c r="W30" s="129"/>
      <c r="X30" s="130"/>
      <c r="Y30" s="151"/>
    </row>
    <row r="31" spans="1:25" ht="15.75" thickBot="1" x14ac:dyDescent="0.3">
      <c r="A31" s="73" t="s">
        <v>100</v>
      </c>
      <c r="B31" s="76"/>
      <c r="C31" s="79" t="s">
        <v>39</v>
      </c>
      <c r="D31" s="111">
        <f>HLOOKUP(A31,'Stage 2 OEM Evaluted Qual'!$D$79:$AF$80,2,FALSE)</f>
        <v>168.125</v>
      </c>
      <c r="E31" s="86">
        <f>HLOOKUP(A31,'Stage 3 Category Qual'!D$61:W$62,2,FALSE)</f>
        <v>173.75</v>
      </c>
      <c r="F31" s="87">
        <f>HLOOKUP(A31,'Stage 3 Category Qual'!D$120:W$121,2,FALSE)</f>
        <v>0</v>
      </c>
      <c r="G31" s="87">
        <f>HLOOKUP(A31,'Stage 3 Category Qual'!D$179:W$180,2,FALSE)</f>
        <v>0</v>
      </c>
      <c r="H31" s="87">
        <f>HLOOKUP(A31,'Stage 3 Category Qual'!D$238:W$239,2,FALSE)</f>
        <v>0</v>
      </c>
      <c r="I31" s="88">
        <f>HLOOKUP(A31,'Stage 3 Category Qual'!D$297:W$298,2,FALSE)</f>
        <v>169.375</v>
      </c>
      <c r="J31" s="128"/>
      <c r="K31" s="129"/>
      <c r="L31" s="128"/>
      <c r="M31" s="129"/>
      <c r="N31" s="128"/>
      <c r="O31" s="129"/>
      <c r="P31" s="128"/>
      <c r="Q31" s="129"/>
      <c r="R31" s="149"/>
      <c r="S31" s="148"/>
      <c r="T31" s="145"/>
      <c r="U31" s="146"/>
      <c r="V31" s="146"/>
      <c r="W31" s="147"/>
      <c r="X31" s="148"/>
      <c r="Y31" s="152"/>
    </row>
    <row r="32" spans="1:25" x14ac:dyDescent="0.25">
      <c r="A32" s="104" t="s">
        <v>86</v>
      </c>
      <c r="B32" s="105"/>
      <c r="C32" s="106" t="s">
        <v>39</v>
      </c>
      <c r="D32" s="107">
        <f>HLOOKUP(A32,'Stage 2 OEM Evaluted Qual'!$D$79:$AF$80,2,FALSE)</f>
        <v>141.875</v>
      </c>
      <c r="E32" s="108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10"/>
    </row>
    <row r="33" spans="1:25" x14ac:dyDescent="0.25">
      <c r="A33" s="72" t="s">
        <v>87</v>
      </c>
      <c r="B33" s="75"/>
      <c r="C33" s="78" t="s">
        <v>39</v>
      </c>
      <c r="D33" s="80">
        <f>HLOOKUP(A33,'Stage 2 OEM Evaluted Qual'!$D$79:$AF$80,2,FALSE)</f>
        <v>129.375</v>
      </c>
      <c r="E33" s="98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100"/>
    </row>
    <row r="34" spans="1:25" x14ac:dyDescent="0.25">
      <c r="A34" s="72" t="s">
        <v>88</v>
      </c>
      <c r="B34" s="75"/>
      <c r="C34" s="78" t="s">
        <v>39</v>
      </c>
      <c r="D34" s="80">
        <f>HLOOKUP(A34,'Stage 2 OEM Evaluted Qual'!$D$79:$AF$80,2,FALSE)</f>
        <v>145.625</v>
      </c>
      <c r="E34" s="98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100"/>
    </row>
    <row r="35" spans="1:25" x14ac:dyDescent="0.25">
      <c r="A35" s="72" t="s">
        <v>89</v>
      </c>
      <c r="B35" s="75"/>
      <c r="C35" s="78" t="s">
        <v>39</v>
      </c>
      <c r="D35" s="80">
        <f>HLOOKUP(A35,'Stage 2 OEM Evaluted Qual'!$D$79:$AF$80,2,FALSE)</f>
        <v>135.625</v>
      </c>
      <c r="E35" s="98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100"/>
    </row>
    <row r="36" spans="1:25" x14ac:dyDescent="0.25">
      <c r="A36" s="72" t="s">
        <v>90</v>
      </c>
      <c r="B36" s="75"/>
      <c r="C36" s="78" t="s">
        <v>39</v>
      </c>
      <c r="D36" s="80">
        <f>HLOOKUP(A36,'Stage 2 OEM Evaluted Qual'!$D$79:$AF$80,2,FALSE)</f>
        <v>128.75</v>
      </c>
      <c r="E36" s="98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100"/>
    </row>
    <row r="37" spans="1:25" x14ac:dyDescent="0.25">
      <c r="A37" s="72" t="s">
        <v>91</v>
      </c>
      <c r="B37" s="75"/>
      <c r="C37" s="78" t="s">
        <v>39</v>
      </c>
      <c r="D37" s="80">
        <f>HLOOKUP(A37,'Stage 2 OEM Evaluted Qual'!$D$79:$AF$80,2,FALSE)</f>
        <v>138.75</v>
      </c>
      <c r="E37" s="98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100"/>
    </row>
    <row r="38" spans="1:25" x14ac:dyDescent="0.25">
      <c r="A38" s="72" t="s">
        <v>92</v>
      </c>
      <c r="B38" s="75"/>
      <c r="C38" s="78" t="s">
        <v>39</v>
      </c>
      <c r="D38" s="80">
        <f>HLOOKUP(A38,'Stage 2 OEM Evaluted Qual'!$D$79:$AF$80,2,FALSE)</f>
        <v>152.5</v>
      </c>
      <c r="E38" s="98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100"/>
    </row>
    <row r="39" spans="1:25" x14ac:dyDescent="0.25">
      <c r="A39" s="72" t="s">
        <v>93</v>
      </c>
      <c r="B39" s="75"/>
      <c r="C39" s="78" t="s">
        <v>39</v>
      </c>
      <c r="D39" s="80">
        <f>HLOOKUP(A39,'Stage 2 OEM Evaluted Qual'!$D$79:$AF$80,2,FALSE)</f>
        <v>158.75</v>
      </c>
      <c r="E39" s="98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100"/>
    </row>
    <row r="40" spans="1:25" ht="15.75" thickBot="1" x14ac:dyDescent="0.3">
      <c r="A40" s="73" t="s">
        <v>94</v>
      </c>
      <c r="B40" s="76"/>
      <c r="C40" s="79" t="s">
        <v>39</v>
      </c>
      <c r="D40" s="81">
        <f>HLOOKUP(A40,'Stage 2 OEM Evaluted Qual'!$D$79:$AF$80,2,FALSE)</f>
        <v>150</v>
      </c>
      <c r="E40" s="101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3"/>
    </row>
  </sheetData>
  <sortState ref="A13:Y25">
    <sortCondition ref="Y13:Y25"/>
    <sortCondition ref="A13:A25"/>
  </sortState>
  <mergeCells count="18">
    <mergeCell ref="V8:V9"/>
    <mergeCell ref="E7:I7"/>
    <mergeCell ref="J7:S7"/>
    <mergeCell ref="T7:X7"/>
    <mergeCell ref="E8:E9"/>
    <mergeCell ref="F8:F9"/>
    <mergeCell ref="G8:G9"/>
    <mergeCell ref="H8:H9"/>
    <mergeCell ref="I8:I9"/>
    <mergeCell ref="J8:K8"/>
    <mergeCell ref="L8:M8"/>
    <mergeCell ref="W8:W9"/>
    <mergeCell ref="X8:X9"/>
    <mergeCell ref="N8:O8"/>
    <mergeCell ref="P8:Q8"/>
    <mergeCell ref="R8:S8"/>
    <mergeCell ref="T8:T9"/>
    <mergeCell ref="U8:U9"/>
  </mergeCells>
  <conditionalFormatting sqref="Y11 Y13:Y25">
    <cfRule type="cellIs" dxfId="60" priority="6" operator="equal">
      <formula>"Awarded"</formula>
    </cfRule>
  </conditionalFormatting>
  <conditionalFormatting sqref="D11 D13:D40">
    <cfRule type="cellIs" dxfId="59" priority="5" operator="lessThan">
      <formula>$D$5</formula>
    </cfRule>
  </conditionalFormatting>
  <conditionalFormatting sqref="E11:I11 E13:I31">
    <cfRule type="cellIs" dxfId="58" priority="3" operator="equal">
      <formula>0</formula>
    </cfRule>
    <cfRule type="cellIs" dxfId="57" priority="4" operator="lessThan">
      <formula>$I$5</formula>
    </cfRule>
  </conditionalFormatting>
  <conditionalFormatting sqref="T11:X11 T13:X25">
    <cfRule type="cellIs" dxfId="56" priority="1" operator="equal">
      <formula>0</formula>
    </cfRule>
    <cfRule type="cellIs" dxfId="55" priority="2" operator="lessThan">
      <formula>$T$5</formula>
    </cfRule>
  </conditionalFormatting>
  <pageMargins left="1" right="1" top="1" bottom="1" header="0.5" footer="0.5"/>
  <pageSetup paperSize="17" scale="5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AF82"/>
  <sheetViews>
    <sheetView showGridLines="0" view="pageBreakPreview" topLeftCell="A2" zoomScale="106" zoomScaleNormal="100" zoomScaleSheetLayoutView="70" workbookViewId="0">
      <selection activeCell="A2" sqref="A2"/>
    </sheetView>
  </sheetViews>
  <sheetFormatPr defaultRowHeight="15" x14ac:dyDescent="0.25"/>
  <cols>
    <col min="1" max="1" width="2.85546875" customWidth="1"/>
    <col min="3" max="3" width="49" customWidth="1"/>
    <col min="4" max="16" width="15" customWidth="1"/>
    <col min="17" max="17" width="16.140625" customWidth="1"/>
    <col min="18" max="29" width="15" customWidth="1"/>
    <col min="30" max="30" width="19.42578125" customWidth="1"/>
    <col min="31" max="32" width="15" customWidth="1"/>
  </cols>
  <sheetData>
    <row r="1" spans="2:32" hidden="1" x14ac:dyDescent="0.25"/>
    <row r="2" spans="2:32" ht="20.25" x14ac:dyDescent="0.25">
      <c r="B2" s="1"/>
      <c r="C2" s="39" t="s">
        <v>63</v>
      </c>
      <c r="D2" s="39"/>
      <c r="E2" s="39"/>
      <c r="F2" s="40"/>
      <c r="G2" s="40"/>
      <c r="H2" s="40"/>
    </row>
    <row r="3" spans="2:32" ht="15.75" thickBot="1" x14ac:dyDescent="0.3">
      <c r="B3" s="1"/>
      <c r="C3" s="7"/>
      <c r="D3" s="7"/>
      <c r="E3" s="7"/>
    </row>
    <row r="4" spans="2:32" ht="48" thickTop="1" x14ac:dyDescent="0.25">
      <c r="B4" s="19"/>
      <c r="C4" s="20" t="s">
        <v>16</v>
      </c>
      <c r="D4" s="28" t="s">
        <v>86</v>
      </c>
      <c r="E4" s="28" t="s">
        <v>95</v>
      </c>
      <c r="F4" s="28" t="s">
        <v>30</v>
      </c>
      <c r="G4" s="28" t="s">
        <v>31</v>
      </c>
      <c r="H4" s="28" t="s">
        <v>101</v>
      </c>
      <c r="I4" s="28" t="s">
        <v>87</v>
      </c>
      <c r="J4" s="28" t="s">
        <v>32</v>
      </c>
      <c r="K4" s="28" t="s">
        <v>33</v>
      </c>
      <c r="L4" s="28" t="s">
        <v>88</v>
      </c>
      <c r="M4" s="28" t="s">
        <v>102</v>
      </c>
      <c r="N4" s="28" t="s">
        <v>34</v>
      </c>
      <c r="O4" s="28" t="s">
        <v>103</v>
      </c>
      <c r="P4" s="28" t="s">
        <v>35</v>
      </c>
      <c r="Q4" s="28" t="s">
        <v>89</v>
      </c>
      <c r="R4" s="28" t="s">
        <v>36</v>
      </c>
      <c r="S4" s="28" t="s">
        <v>104</v>
      </c>
      <c r="T4" s="28" t="s">
        <v>96</v>
      </c>
      <c r="U4" s="28" t="s">
        <v>97</v>
      </c>
      <c r="V4" s="28" t="s">
        <v>37</v>
      </c>
      <c r="W4" s="29" t="s">
        <v>38</v>
      </c>
      <c r="X4" s="29" t="s">
        <v>90</v>
      </c>
      <c r="Y4" s="29" t="s">
        <v>105</v>
      </c>
      <c r="Z4" s="29" t="s">
        <v>91</v>
      </c>
      <c r="AA4" s="29" t="s">
        <v>98</v>
      </c>
      <c r="AB4" s="29" t="s">
        <v>99</v>
      </c>
      <c r="AC4" s="29" t="s">
        <v>92</v>
      </c>
      <c r="AD4" s="29" t="s">
        <v>100</v>
      </c>
      <c r="AE4" s="29" t="s">
        <v>93</v>
      </c>
      <c r="AF4" s="29" t="s">
        <v>94</v>
      </c>
    </row>
    <row r="5" spans="2:32" x14ac:dyDescent="0.25">
      <c r="B5" s="2">
        <v>1</v>
      </c>
      <c r="C5" s="17" t="s">
        <v>15</v>
      </c>
      <c r="D5" s="8" t="s">
        <v>39</v>
      </c>
      <c r="E5" s="8" t="s">
        <v>39</v>
      </c>
      <c r="F5" s="8" t="s">
        <v>39</v>
      </c>
      <c r="G5" s="8" t="s">
        <v>39</v>
      </c>
      <c r="H5" s="8" t="s">
        <v>39</v>
      </c>
      <c r="I5" s="8" t="s">
        <v>39</v>
      </c>
      <c r="J5" s="8" t="s">
        <v>39</v>
      </c>
      <c r="K5" s="8" t="s">
        <v>39</v>
      </c>
      <c r="L5" s="8" t="s">
        <v>39</v>
      </c>
      <c r="M5" s="8" t="s">
        <v>39</v>
      </c>
      <c r="N5" s="8" t="s">
        <v>39</v>
      </c>
      <c r="O5" s="8" t="s">
        <v>39</v>
      </c>
      <c r="P5" s="8" t="s">
        <v>39</v>
      </c>
      <c r="Q5" s="8" t="s">
        <v>39</v>
      </c>
      <c r="R5" s="8" t="s">
        <v>39</v>
      </c>
      <c r="S5" s="8" t="s">
        <v>39</v>
      </c>
      <c r="T5" s="8" t="s">
        <v>39</v>
      </c>
      <c r="U5" s="8" t="s">
        <v>39</v>
      </c>
      <c r="V5" s="8" t="s">
        <v>39</v>
      </c>
      <c r="W5" s="8" t="s">
        <v>39</v>
      </c>
      <c r="X5" s="8" t="s">
        <v>39</v>
      </c>
      <c r="Y5" s="8" t="s">
        <v>39</v>
      </c>
      <c r="Z5" s="8" t="s">
        <v>39</v>
      </c>
      <c r="AA5" s="8" t="s">
        <v>39</v>
      </c>
      <c r="AB5" s="8" t="s">
        <v>39</v>
      </c>
      <c r="AC5" s="8" t="s">
        <v>39</v>
      </c>
      <c r="AD5" s="8" t="s">
        <v>39</v>
      </c>
      <c r="AE5" s="8" t="s">
        <v>39</v>
      </c>
      <c r="AF5" s="8" t="s">
        <v>39</v>
      </c>
    </row>
    <row r="6" spans="2:32" x14ac:dyDescent="0.25">
      <c r="B6" s="2">
        <v>2</v>
      </c>
      <c r="C6" s="17" t="s">
        <v>14</v>
      </c>
      <c r="D6" s="8" t="s">
        <v>39</v>
      </c>
      <c r="E6" s="8" t="s">
        <v>39</v>
      </c>
      <c r="F6" s="8" t="s">
        <v>39</v>
      </c>
      <c r="G6" s="8" t="s">
        <v>39</v>
      </c>
      <c r="H6" s="8" t="s">
        <v>39</v>
      </c>
      <c r="I6" s="8" t="s">
        <v>39</v>
      </c>
      <c r="J6" s="8" t="s">
        <v>39</v>
      </c>
      <c r="K6" s="8" t="s">
        <v>39</v>
      </c>
      <c r="L6" s="8" t="s">
        <v>39</v>
      </c>
      <c r="M6" s="8" t="s">
        <v>39</v>
      </c>
      <c r="N6" s="8" t="s">
        <v>39</v>
      </c>
      <c r="O6" s="8" t="s">
        <v>39</v>
      </c>
      <c r="P6" s="8" t="s">
        <v>39</v>
      </c>
      <c r="Q6" s="8" t="s">
        <v>39</v>
      </c>
      <c r="R6" s="8" t="s">
        <v>39</v>
      </c>
      <c r="S6" s="8" t="s">
        <v>39</v>
      </c>
      <c r="T6" s="8" t="s">
        <v>39</v>
      </c>
      <c r="U6" s="8" t="s">
        <v>39</v>
      </c>
      <c r="V6" s="8" t="s">
        <v>39</v>
      </c>
      <c r="W6" s="8" t="s">
        <v>39</v>
      </c>
      <c r="X6" s="8" t="s">
        <v>39</v>
      </c>
      <c r="Y6" s="8" t="s">
        <v>39</v>
      </c>
      <c r="Z6" s="8" t="s">
        <v>39</v>
      </c>
      <c r="AA6" s="8" t="s">
        <v>39</v>
      </c>
      <c r="AB6" s="8" t="s">
        <v>39</v>
      </c>
      <c r="AC6" s="8" t="s">
        <v>39</v>
      </c>
      <c r="AD6" s="8" t="s">
        <v>39</v>
      </c>
      <c r="AE6" s="8" t="s">
        <v>39</v>
      </c>
      <c r="AF6" s="8" t="s">
        <v>39</v>
      </c>
    </row>
    <row r="7" spans="2:32" x14ac:dyDescent="0.25">
      <c r="B7" s="2">
        <v>3</v>
      </c>
      <c r="C7" s="17" t="s">
        <v>13</v>
      </c>
      <c r="D7" s="8" t="s">
        <v>39</v>
      </c>
      <c r="E7" s="8" t="s">
        <v>39</v>
      </c>
      <c r="F7" s="8" t="s">
        <v>39</v>
      </c>
      <c r="G7" s="8" t="s">
        <v>39</v>
      </c>
      <c r="H7" s="8" t="s">
        <v>39</v>
      </c>
      <c r="I7" s="8" t="s">
        <v>39</v>
      </c>
      <c r="J7" s="8" t="s">
        <v>39</v>
      </c>
      <c r="K7" s="8" t="s">
        <v>39</v>
      </c>
      <c r="L7" s="8" t="s">
        <v>39</v>
      </c>
      <c r="M7" s="8" t="s">
        <v>39</v>
      </c>
      <c r="N7" s="8" t="s">
        <v>39</v>
      </c>
      <c r="O7" s="8" t="s">
        <v>39</v>
      </c>
      <c r="P7" s="8" t="s">
        <v>39</v>
      </c>
      <c r="Q7" s="8" t="s">
        <v>39</v>
      </c>
      <c r="R7" s="8" t="s">
        <v>39</v>
      </c>
      <c r="S7" s="8" t="s">
        <v>39</v>
      </c>
      <c r="T7" s="8" t="s">
        <v>39</v>
      </c>
      <c r="U7" s="8" t="s">
        <v>39</v>
      </c>
      <c r="V7" s="8" t="s">
        <v>39</v>
      </c>
      <c r="W7" s="8" t="s">
        <v>39</v>
      </c>
      <c r="X7" s="8" t="s">
        <v>39</v>
      </c>
      <c r="Y7" s="8" t="s">
        <v>39</v>
      </c>
      <c r="Z7" s="8" t="s">
        <v>39</v>
      </c>
      <c r="AA7" s="8" t="s">
        <v>39</v>
      </c>
      <c r="AB7" s="8" t="s">
        <v>39</v>
      </c>
      <c r="AC7" s="8" t="s">
        <v>39</v>
      </c>
      <c r="AD7" s="8" t="s">
        <v>39</v>
      </c>
      <c r="AE7" s="8" t="s">
        <v>39</v>
      </c>
      <c r="AF7" s="8" t="s">
        <v>39</v>
      </c>
    </row>
    <row r="8" spans="2:32" x14ac:dyDescent="0.25">
      <c r="B8" s="2">
        <v>4</v>
      </c>
      <c r="C8" s="17" t="s">
        <v>12</v>
      </c>
      <c r="D8" s="8" t="s">
        <v>39</v>
      </c>
      <c r="E8" s="8" t="s">
        <v>39</v>
      </c>
      <c r="F8" s="8" t="s">
        <v>39</v>
      </c>
      <c r="G8" s="8" t="s">
        <v>39</v>
      </c>
      <c r="H8" s="8" t="s">
        <v>39</v>
      </c>
      <c r="I8" s="8" t="s">
        <v>39</v>
      </c>
      <c r="J8" s="8" t="s">
        <v>39</v>
      </c>
      <c r="K8" s="8" t="s">
        <v>39</v>
      </c>
      <c r="L8" s="8" t="s">
        <v>39</v>
      </c>
      <c r="M8" s="8" t="s">
        <v>39</v>
      </c>
      <c r="N8" s="8" t="s">
        <v>39</v>
      </c>
      <c r="O8" s="8" t="s">
        <v>39</v>
      </c>
      <c r="P8" s="8" t="s">
        <v>39</v>
      </c>
      <c r="Q8" s="8" t="s">
        <v>39</v>
      </c>
      <c r="R8" s="8" t="s">
        <v>39</v>
      </c>
      <c r="S8" s="8" t="s">
        <v>39</v>
      </c>
      <c r="T8" s="8" t="s">
        <v>39</v>
      </c>
      <c r="U8" s="8" t="s">
        <v>39</v>
      </c>
      <c r="V8" s="8" t="s">
        <v>39</v>
      </c>
      <c r="W8" s="8" t="s">
        <v>39</v>
      </c>
      <c r="X8" s="8" t="s">
        <v>39</v>
      </c>
      <c r="Y8" s="8" t="s">
        <v>39</v>
      </c>
      <c r="Z8" s="8" t="s">
        <v>39</v>
      </c>
      <c r="AA8" s="8" t="s">
        <v>39</v>
      </c>
      <c r="AB8" s="8" t="s">
        <v>39</v>
      </c>
      <c r="AC8" s="8" t="s">
        <v>39</v>
      </c>
      <c r="AD8" s="8" t="s">
        <v>39</v>
      </c>
      <c r="AE8" s="8" t="s">
        <v>39</v>
      </c>
      <c r="AF8" s="8" t="s">
        <v>39</v>
      </c>
    </row>
    <row r="9" spans="2:32" x14ac:dyDescent="0.25">
      <c r="B9" s="2">
        <v>5</v>
      </c>
      <c r="C9" s="17" t="s">
        <v>11</v>
      </c>
      <c r="D9" s="8" t="s">
        <v>39</v>
      </c>
      <c r="E9" s="8" t="s">
        <v>39</v>
      </c>
      <c r="F9" s="8" t="s">
        <v>39</v>
      </c>
      <c r="G9" s="8" t="s">
        <v>39</v>
      </c>
      <c r="H9" s="8" t="s">
        <v>39</v>
      </c>
      <c r="I9" s="8" t="s">
        <v>39</v>
      </c>
      <c r="J9" s="8" t="s">
        <v>39</v>
      </c>
      <c r="K9" s="8" t="s">
        <v>39</v>
      </c>
      <c r="L9" s="8" t="s">
        <v>39</v>
      </c>
      <c r="M9" s="8" t="s">
        <v>39</v>
      </c>
      <c r="N9" s="8" t="s">
        <v>39</v>
      </c>
      <c r="O9" s="8" t="s">
        <v>39</v>
      </c>
      <c r="P9" s="8" t="s">
        <v>39</v>
      </c>
      <c r="Q9" s="8" t="s">
        <v>39</v>
      </c>
      <c r="R9" s="8" t="s">
        <v>39</v>
      </c>
      <c r="S9" s="8" t="s">
        <v>39</v>
      </c>
      <c r="T9" s="8" t="s">
        <v>39</v>
      </c>
      <c r="U9" s="8" t="s">
        <v>39</v>
      </c>
      <c r="V9" s="8" t="s">
        <v>39</v>
      </c>
      <c r="W9" s="8" t="s">
        <v>39</v>
      </c>
      <c r="X9" s="8" t="s">
        <v>39</v>
      </c>
      <c r="Y9" s="8" t="s">
        <v>39</v>
      </c>
      <c r="Z9" s="8" t="s">
        <v>39</v>
      </c>
      <c r="AA9" s="8" t="s">
        <v>39</v>
      </c>
      <c r="AB9" s="8" t="s">
        <v>39</v>
      </c>
      <c r="AC9" s="8" t="s">
        <v>39</v>
      </c>
      <c r="AD9" s="8" t="s">
        <v>39</v>
      </c>
      <c r="AE9" s="8" t="s">
        <v>39</v>
      </c>
      <c r="AF9" s="8" t="s">
        <v>39</v>
      </c>
    </row>
    <row r="10" spans="2:32" x14ac:dyDescent="0.25">
      <c r="B10" s="2">
        <v>6</v>
      </c>
      <c r="C10" s="17" t="s">
        <v>10</v>
      </c>
      <c r="D10" s="8" t="s">
        <v>39</v>
      </c>
      <c r="E10" s="8" t="s">
        <v>39</v>
      </c>
      <c r="F10" s="8" t="s">
        <v>39</v>
      </c>
      <c r="G10" s="8" t="s">
        <v>39</v>
      </c>
      <c r="H10" s="8" t="s">
        <v>39</v>
      </c>
      <c r="I10" s="8" t="s">
        <v>39</v>
      </c>
      <c r="J10" s="8" t="s">
        <v>39</v>
      </c>
      <c r="K10" s="8" t="s">
        <v>39</v>
      </c>
      <c r="L10" s="8" t="s">
        <v>39</v>
      </c>
      <c r="M10" s="8" t="s">
        <v>39</v>
      </c>
      <c r="N10" s="8" t="s">
        <v>39</v>
      </c>
      <c r="O10" s="8" t="s">
        <v>39</v>
      </c>
      <c r="P10" s="8" t="s">
        <v>39</v>
      </c>
      <c r="Q10" s="8" t="s">
        <v>39</v>
      </c>
      <c r="R10" s="8" t="s">
        <v>39</v>
      </c>
      <c r="S10" s="8" t="s">
        <v>39</v>
      </c>
      <c r="T10" s="8" t="s">
        <v>39</v>
      </c>
      <c r="U10" s="8" t="s">
        <v>39</v>
      </c>
      <c r="V10" s="8" t="s">
        <v>39</v>
      </c>
      <c r="W10" s="8" t="s">
        <v>39</v>
      </c>
      <c r="X10" s="8" t="s">
        <v>39</v>
      </c>
      <c r="Y10" s="8" t="s">
        <v>39</v>
      </c>
      <c r="Z10" s="8" t="s">
        <v>39</v>
      </c>
      <c r="AA10" s="8" t="s">
        <v>39</v>
      </c>
      <c r="AB10" s="8" t="s">
        <v>39</v>
      </c>
      <c r="AC10" s="8" t="s">
        <v>39</v>
      </c>
      <c r="AD10" s="8" t="s">
        <v>39</v>
      </c>
      <c r="AE10" s="8" t="s">
        <v>39</v>
      </c>
      <c r="AF10" s="8" t="s">
        <v>39</v>
      </c>
    </row>
    <row r="11" spans="2:32" ht="15.75" thickBot="1" x14ac:dyDescent="0.3">
      <c r="B11" s="4">
        <v>7</v>
      </c>
      <c r="C11" s="18" t="s">
        <v>9</v>
      </c>
      <c r="D11" s="8" t="s">
        <v>39</v>
      </c>
      <c r="E11" s="8" t="s">
        <v>39</v>
      </c>
      <c r="F11" s="8" t="s">
        <v>39</v>
      </c>
      <c r="G11" s="8" t="s">
        <v>39</v>
      </c>
      <c r="H11" s="8" t="s">
        <v>39</v>
      </c>
      <c r="I11" s="8" t="s">
        <v>39</v>
      </c>
      <c r="J11" s="8" t="s">
        <v>39</v>
      </c>
      <c r="K11" s="8" t="s">
        <v>39</v>
      </c>
      <c r="L11" s="8" t="s">
        <v>39</v>
      </c>
      <c r="M11" s="8" t="s">
        <v>39</v>
      </c>
      <c r="N11" s="8" t="s">
        <v>39</v>
      </c>
      <c r="O11" s="8" t="s">
        <v>39</v>
      </c>
      <c r="P11" s="8" t="s">
        <v>39</v>
      </c>
      <c r="Q11" s="8" t="s">
        <v>39</v>
      </c>
      <c r="R11" s="8" t="s">
        <v>39</v>
      </c>
      <c r="S11" s="8" t="s">
        <v>39</v>
      </c>
      <c r="T11" s="8" t="s">
        <v>39</v>
      </c>
      <c r="U11" s="8" t="s">
        <v>39</v>
      </c>
      <c r="V11" s="8" t="s">
        <v>39</v>
      </c>
      <c r="W11" s="8" t="s">
        <v>39</v>
      </c>
      <c r="X11" s="8" t="s">
        <v>39</v>
      </c>
      <c r="Y11" s="8" t="s">
        <v>39</v>
      </c>
      <c r="Z11" s="8" t="s">
        <v>39</v>
      </c>
      <c r="AA11" s="8" t="s">
        <v>39</v>
      </c>
      <c r="AB11" s="8" t="s">
        <v>39</v>
      </c>
      <c r="AC11" s="8" t="s">
        <v>39</v>
      </c>
      <c r="AD11" s="8" t="s">
        <v>39</v>
      </c>
      <c r="AE11" s="8" t="s">
        <v>39</v>
      </c>
      <c r="AF11" s="8" t="s">
        <v>39</v>
      </c>
    </row>
    <row r="12" spans="2:32" ht="44.45" customHeight="1" thickTop="1" x14ac:dyDescent="0.25">
      <c r="B12" s="21" t="s">
        <v>5</v>
      </c>
      <c r="C12" s="20" t="s">
        <v>8</v>
      </c>
      <c r="D12" s="28" t="str">
        <f t="shared" ref="D12:AF12" si="0">D4</f>
        <v>Vendor 1</v>
      </c>
      <c r="E12" s="28" t="str">
        <f t="shared" si="0"/>
        <v>Vendor 2</v>
      </c>
      <c r="F12" s="28" t="str">
        <f t="shared" si="0"/>
        <v>AT&amp;T</v>
      </c>
      <c r="G12" s="28" t="str">
        <f t="shared" si="0"/>
        <v>ATOS</v>
      </c>
      <c r="H12" s="28" t="str">
        <f t="shared" si="0"/>
        <v>Vendor 3</v>
      </c>
      <c r="I12" s="28" t="str">
        <f t="shared" si="0"/>
        <v>Vendor 4</v>
      </c>
      <c r="J12" s="28" t="str">
        <f t="shared" si="0"/>
        <v>Cisco</v>
      </c>
      <c r="K12" s="28" t="str">
        <f t="shared" si="0"/>
        <v>Cradlepoint</v>
      </c>
      <c r="L12" s="28" t="str">
        <f t="shared" si="0"/>
        <v>Vendor 5</v>
      </c>
      <c r="M12" s="28" t="str">
        <f t="shared" si="0"/>
        <v>Vendor 6</v>
      </c>
      <c r="N12" s="28" t="str">
        <f t="shared" si="0"/>
        <v>Extreme Networks</v>
      </c>
      <c r="O12" s="28" t="str">
        <f t="shared" si="0"/>
        <v>Vendor 7</v>
      </c>
      <c r="P12" s="28" t="str">
        <f t="shared" si="0"/>
        <v>Hewlett Packard Enterprise</v>
      </c>
      <c r="Q12" s="28" t="str">
        <f t="shared" si="0"/>
        <v>Vendor 8</v>
      </c>
      <c r="R12" s="28" t="str">
        <f t="shared" si="0"/>
        <v>Juniper Networks</v>
      </c>
      <c r="S12" s="28" t="str">
        <f t="shared" si="0"/>
        <v>Vendor 9</v>
      </c>
      <c r="T12" s="28" t="str">
        <f t="shared" si="0"/>
        <v>Vendor 10</v>
      </c>
      <c r="U12" s="28" t="str">
        <f t="shared" si="0"/>
        <v>Vendor 11</v>
      </c>
      <c r="V12" s="28" t="str">
        <f t="shared" si="0"/>
        <v>NEC</v>
      </c>
      <c r="W12" s="29" t="str">
        <f t="shared" si="0"/>
        <v>Palo Alto Networks</v>
      </c>
      <c r="X12" s="29" t="str">
        <f t="shared" si="0"/>
        <v>Vendor 12</v>
      </c>
      <c r="Y12" s="29" t="str">
        <f t="shared" si="0"/>
        <v>Vendor 13</v>
      </c>
      <c r="Z12" s="29" t="str">
        <f t="shared" si="0"/>
        <v>Vendor 14</v>
      </c>
      <c r="AA12" s="29" t="str">
        <f t="shared" si="0"/>
        <v>Vendor 15</v>
      </c>
      <c r="AB12" s="29" t="str">
        <f t="shared" si="0"/>
        <v>Vendor 16</v>
      </c>
      <c r="AC12" s="29" t="str">
        <f t="shared" si="0"/>
        <v>Vendor 17</v>
      </c>
      <c r="AD12" s="29" t="str">
        <f t="shared" si="0"/>
        <v>Vendor 18</v>
      </c>
      <c r="AE12" s="29" t="str">
        <f t="shared" si="0"/>
        <v>Vendor 19</v>
      </c>
      <c r="AF12" s="29" t="str">
        <f t="shared" si="0"/>
        <v>Vendor 20</v>
      </c>
    </row>
    <row r="13" spans="2:32" ht="15.75" x14ac:dyDescent="0.25">
      <c r="B13" s="5"/>
      <c r="C13" s="30" t="s">
        <v>17</v>
      </c>
      <c r="D13" s="33" t="str">
        <f>IF((MAX(D14:D21)-MIN(D14:D21))&gt;=3,#REF!," ")</f>
        <v xml:space="preserve"> </v>
      </c>
      <c r="E13" s="33" t="str">
        <f t="shared" ref="E13:AF13" si="1">IF((MAX(E14:E21)-MIN(E14:E21))&gt;=3,"FIX"," ")</f>
        <v xml:space="preserve"> </v>
      </c>
      <c r="F13" s="33" t="str">
        <f t="shared" si="1"/>
        <v xml:space="preserve"> </v>
      </c>
      <c r="G13" s="33" t="str">
        <f t="shared" si="1"/>
        <v xml:space="preserve"> </v>
      </c>
      <c r="H13" s="33" t="str">
        <f t="shared" si="1"/>
        <v xml:space="preserve"> </v>
      </c>
      <c r="I13" s="33" t="str">
        <f t="shared" si="1"/>
        <v xml:space="preserve"> </v>
      </c>
      <c r="J13" s="33" t="str">
        <f t="shared" si="1"/>
        <v xml:space="preserve"> </v>
      </c>
      <c r="K13" s="33" t="str">
        <f t="shared" si="1"/>
        <v xml:space="preserve"> </v>
      </c>
      <c r="L13" s="33" t="str">
        <f t="shared" si="1"/>
        <v xml:space="preserve"> </v>
      </c>
      <c r="M13" s="33" t="str">
        <f t="shared" si="1"/>
        <v xml:space="preserve"> </v>
      </c>
      <c r="N13" s="33" t="str">
        <f t="shared" si="1"/>
        <v xml:space="preserve"> </v>
      </c>
      <c r="O13" s="33" t="str">
        <f t="shared" si="1"/>
        <v xml:space="preserve"> </v>
      </c>
      <c r="P13" s="33" t="str">
        <f t="shared" si="1"/>
        <v xml:space="preserve"> </v>
      </c>
      <c r="Q13" s="33" t="str">
        <f t="shared" si="1"/>
        <v xml:space="preserve"> </v>
      </c>
      <c r="R13" s="33" t="str">
        <f t="shared" si="1"/>
        <v xml:space="preserve"> </v>
      </c>
      <c r="S13" s="33" t="str">
        <f t="shared" si="1"/>
        <v xml:space="preserve"> </v>
      </c>
      <c r="T13" s="33" t="str">
        <f t="shared" si="1"/>
        <v xml:space="preserve"> </v>
      </c>
      <c r="U13" s="33" t="str">
        <f t="shared" si="1"/>
        <v xml:space="preserve"> </v>
      </c>
      <c r="V13" s="33" t="str">
        <f t="shared" si="1"/>
        <v xml:space="preserve"> </v>
      </c>
      <c r="W13" s="33" t="str">
        <f t="shared" si="1"/>
        <v xml:space="preserve"> </v>
      </c>
      <c r="X13" s="33" t="str">
        <f t="shared" si="1"/>
        <v xml:space="preserve"> </v>
      </c>
      <c r="Y13" s="33" t="str">
        <f t="shared" si="1"/>
        <v xml:space="preserve"> </v>
      </c>
      <c r="Z13" s="33" t="str">
        <f t="shared" si="1"/>
        <v xml:space="preserve"> </v>
      </c>
      <c r="AA13" s="33" t="str">
        <f t="shared" si="1"/>
        <v xml:space="preserve"> </v>
      </c>
      <c r="AB13" s="33" t="str">
        <f t="shared" si="1"/>
        <v xml:space="preserve"> </v>
      </c>
      <c r="AC13" s="33" t="str">
        <f t="shared" si="1"/>
        <v xml:space="preserve"> </v>
      </c>
      <c r="AD13" s="33" t="str">
        <f t="shared" si="1"/>
        <v xml:space="preserve"> </v>
      </c>
      <c r="AE13" s="33" t="str">
        <f t="shared" si="1"/>
        <v xml:space="preserve"> </v>
      </c>
      <c r="AF13" s="33" t="str">
        <f t="shared" si="1"/>
        <v xml:space="preserve"> </v>
      </c>
    </row>
    <row r="14" spans="2:32" x14ac:dyDescent="0.25">
      <c r="B14" s="5"/>
      <c r="C14" s="17" t="s">
        <v>85</v>
      </c>
      <c r="D14" s="13">
        <v>4</v>
      </c>
      <c r="E14" s="13">
        <v>4</v>
      </c>
      <c r="F14" s="13">
        <v>4</v>
      </c>
      <c r="G14" s="13">
        <v>4</v>
      </c>
      <c r="H14" s="13">
        <v>4</v>
      </c>
      <c r="I14" s="13">
        <v>3</v>
      </c>
      <c r="J14" s="13">
        <v>4</v>
      </c>
      <c r="K14" s="13">
        <v>4</v>
      </c>
      <c r="L14" s="13">
        <v>4</v>
      </c>
      <c r="M14" s="13">
        <v>4</v>
      </c>
      <c r="N14" s="13">
        <v>4</v>
      </c>
      <c r="O14" s="13">
        <v>4</v>
      </c>
      <c r="P14" s="13">
        <v>4</v>
      </c>
      <c r="Q14" s="13">
        <v>3</v>
      </c>
      <c r="R14" s="13">
        <v>4</v>
      </c>
      <c r="S14" s="13">
        <v>4</v>
      </c>
      <c r="T14" s="13">
        <v>4</v>
      </c>
      <c r="U14" s="13">
        <v>4</v>
      </c>
      <c r="V14" s="13">
        <v>4</v>
      </c>
      <c r="W14" s="13">
        <v>4</v>
      </c>
      <c r="X14" s="13">
        <v>3</v>
      </c>
      <c r="Y14" s="13">
        <v>4</v>
      </c>
      <c r="Z14" s="13">
        <v>3</v>
      </c>
      <c r="AA14" s="13">
        <v>4</v>
      </c>
      <c r="AB14" s="13">
        <v>4</v>
      </c>
      <c r="AC14" s="13">
        <v>4</v>
      </c>
      <c r="AD14" s="13">
        <v>4</v>
      </c>
      <c r="AE14" s="13">
        <v>4</v>
      </c>
      <c r="AF14" s="13">
        <v>4</v>
      </c>
    </row>
    <row r="15" spans="2:32" x14ac:dyDescent="0.25">
      <c r="B15" s="5"/>
      <c r="C15" s="17" t="s">
        <v>1</v>
      </c>
      <c r="D15" s="13">
        <v>2</v>
      </c>
      <c r="E15" s="13">
        <v>4</v>
      </c>
      <c r="F15" s="13">
        <v>3</v>
      </c>
      <c r="G15" s="13">
        <v>4</v>
      </c>
      <c r="H15" s="13">
        <v>4</v>
      </c>
      <c r="I15" s="13">
        <v>2</v>
      </c>
      <c r="J15" s="13">
        <v>5</v>
      </c>
      <c r="K15" s="13">
        <v>3</v>
      </c>
      <c r="L15" s="13">
        <v>3</v>
      </c>
      <c r="M15" s="13">
        <v>4</v>
      </c>
      <c r="N15" s="13">
        <v>3</v>
      </c>
      <c r="O15" s="13">
        <v>4</v>
      </c>
      <c r="P15" s="13">
        <v>4</v>
      </c>
      <c r="Q15" s="13">
        <v>3</v>
      </c>
      <c r="R15" s="13">
        <v>3</v>
      </c>
      <c r="S15" s="13">
        <v>3</v>
      </c>
      <c r="T15" s="13">
        <v>3</v>
      </c>
      <c r="U15" s="13">
        <v>3</v>
      </c>
      <c r="V15" s="13">
        <v>4</v>
      </c>
      <c r="W15" s="13">
        <v>3</v>
      </c>
      <c r="X15" s="13">
        <v>3</v>
      </c>
      <c r="Y15" s="13">
        <v>3</v>
      </c>
      <c r="Z15" s="13">
        <v>2</v>
      </c>
      <c r="AA15" s="13">
        <v>5</v>
      </c>
      <c r="AB15" s="13">
        <v>4</v>
      </c>
      <c r="AC15" s="13">
        <v>3</v>
      </c>
      <c r="AD15" s="13">
        <v>3</v>
      </c>
      <c r="AE15" s="13">
        <v>4</v>
      </c>
      <c r="AF15" s="13">
        <v>3</v>
      </c>
    </row>
    <row r="16" spans="2:32" x14ac:dyDescent="0.25">
      <c r="B16" s="5"/>
      <c r="C16" s="17" t="s">
        <v>2</v>
      </c>
      <c r="D16" s="13">
        <v>2</v>
      </c>
      <c r="E16" s="13">
        <v>3</v>
      </c>
      <c r="F16" s="13">
        <v>2</v>
      </c>
      <c r="G16" s="13">
        <v>5</v>
      </c>
      <c r="H16" s="13">
        <v>4</v>
      </c>
      <c r="I16" s="13">
        <v>2</v>
      </c>
      <c r="J16" s="13">
        <v>4</v>
      </c>
      <c r="K16" s="13">
        <v>4</v>
      </c>
      <c r="L16" s="13">
        <v>3</v>
      </c>
      <c r="M16" s="13">
        <v>3</v>
      </c>
      <c r="N16" s="13">
        <v>4</v>
      </c>
      <c r="O16" s="13">
        <v>5</v>
      </c>
      <c r="P16" s="13">
        <v>5</v>
      </c>
      <c r="Q16" s="13">
        <v>3</v>
      </c>
      <c r="R16" s="13">
        <v>4</v>
      </c>
      <c r="S16" s="13">
        <v>2</v>
      </c>
      <c r="T16" s="13">
        <v>5</v>
      </c>
      <c r="U16" s="13">
        <v>5</v>
      </c>
      <c r="V16" s="13">
        <v>4</v>
      </c>
      <c r="W16" s="13">
        <v>4</v>
      </c>
      <c r="X16" s="13">
        <v>2</v>
      </c>
      <c r="Y16" s="13">
        <v>4</v>
      </c>
      <c r="Z16" s="13">
        <v>2</v>
      </c>
      <c r="AA16" s="13">
        <v>5</v>
      </c>
      <c r="AB16" s="13">
        <v>4</v>
      </c>
      <c r="AC16" s="13">
        <v>4</v>
      </c>
      <c r="AD16" s="13">
        <v>4</v>
      </c>
      <c r="AE16" s="13">
        <v>2</v>
      </c>
      <c r="AF16" s="13">
        <v>3</v>
      </c>
    </row>
    <row r="17" spans="2:32" x14ac:dyDescent="0.25">
      <c r="B17" s="5"/>
      <c r="C17" s="17" t="s">
        <v>3</v>
      </c>
      <c r="D17" s="13">
        <v>2</v>
      </c>
      <c r="E17" s="13">
        <v>3</v>
      </c>
      <c r="F17" s="13">
        <v>3</v>
      </c>
      <c r="G17" s="13">
        <v>3</v>
      </c>
      <c r="H17" s="13">
        <v>3</v>
      </c>
      <c r="I17" s="13">
        <v>2</v>
      </c>
      <c r="J17" s="13">
        <v>3</v>
      </c>
      <c r="K17" s="13">
        <v>3</v>
      </c>
      <c r="L17" s="13">
        <v>3</v>
      </c>
      <c r="M17" s="13">
        <v>3</v>
      </c>
      <c r="N17" s="13">
        <v>3</v>
      </c>
      <c r="O17" s="13">
        <v>3</v>
      </c>
      <c r="P17" s="13">
        <v>3</v>
      </c>
      <c r="Q17" s="13">
        <v>2</v>
      </c>
      <c r="R17" s="13">
        <v>3</v>
      </c>
      <c r="S17" s="13">
        <v>3</v>
      </c>
      <c r="T17" s="13">
        <v>3</v>
      </c>
      <c r="U17" s="13">
        <v>3</v>
      </c>
      <c r="V17" s="13">
        <v>3</v>
      </c>
      <c r="W17" s="13">
        <v>3</v>
      </c>
      <c r="X17" s="13">
        <v>2</v>
      </c>
      <c r="Y17" s="13">
        <v>3</v>
      </c>
      <c r="Z17" s="13">
        <v>2</v>
      </c>
      <c r="AA17" s="13">
        <v>3</v>
      </c>
      <c r="AB17" s="13">
        <v>3</v>
      </c>
      <c r="AC17" s="13">
        <v>3</v>
      </c>
      <c r="AD17" s="13">
        <v>3</v>
      </c>
      <c r="AE17" s="13">
        <v>3</v>
      </c>
      <c r="AF17" s="13">
        <v>3</v>
      </c>
    </row>
    <row r="18" spans="2:32" x14ac:dyDescent="0.25">
      <c r="B18" s="5"/>
      <c r="C18" s="17" t="s">
        <v>4</v>
      </c>
      <c r="D18" s="13">
        <v>4</v>
      </c>
      <c r="E18" s="13">
        <v>4</v>
      </c>
      <c r="F18" s="13">
        <v>4</v>
      </c>
      <c r="G18" s="13">
        <v>4</v>
      </c>
      <c r="H18" s="13">
        <v>4</v>
      </c>
      <c r="I18" s="13">
        <v>3</v>
      </c>
      <c r="J18" s="13">
        <v>4</v>
      </c>
      <c r="K18" s="13">
        <v>4</v>
      </c>
      <c r="L18" s="13">
        <v>4</v>
      </c>
      <c r="M18" s="13">
        <v>3</v>
      </c>
      <c r="N18" s="13">
        <v>3</v>
      </c>
      <c r="O18" s="13">
        <v>4</v>
      </c>
      <c r="P18" s="13">
        <v>5</v>
      </c>
      <c r="Q18" s="13">
        <v>2</v>
      </c>
      <c r="R18" s="13">
        <v>3</v>
      </c>
      <c r="S18" s="13">
        <v>4</v>
      </c>
      <c r="T18" s="13">
        <v>4</v>
      </c>
      <c r="U18" s="13">
        <v>4</v>
      </c>
      <c r="V18" s="13">
        <v>4</v>
      </c>
      <c r="W18" s="13">
        <v>4</v>
      </c>
      <c r="X18" s="13">
        <v>2</v>
      </c>
      <c r="Y18" s="13">
        <v>5</v>
      </c>
      <c r="Z18" s="13">
        <v>4</v>
      </c>
      <c r="AA18" s="13">
        <v>4</v>
      </c>
      <c r="AB18" s="13">
        <v>4</v>
      </c>
      <c r="AC18" s="13">
        <v>4</v>
      </c>
      <c r="AD18" s="13">
        <v>4</v>
      </c>
      <c r="AE18" s="13">
        <v>3</v>
      </c>
      <c r="AF18" s="13">
        <v>3</v>
      </c>
    </row>
    <row r="19" spans="2:32" x14ac:dyDescent="0.25">
      <c r="B19" s="5"/>
      <c r="C19" s="17" t="s">
        <v>44</v>
      </c>
      <c r="D19" s="13">
        <v>3</v>
      </c>
      <c r="E19" s="13">
        <v>4</v>
      </c>
      <c r="F19" s="13">
        <v>4</v>
      </c>
      <c r="G19" s="13">
        <v>4</v>
      </c>
      <c r="H19" s="13">
        <v>4</v>
      </c>
      <c r="I19" s="13">
        <v>3</v>
      </c>
      <c r="J19" s="13">
        <v>5</v>
      </c>
      <c r="K19" s="13">
        <v>3</v>
      </c>
      <c r="L19" s="13">
        <v>4</v>
      </c>
      <c r="M19" s="13">
        <v>4</v>
      </c>
      <c r="N19" s="13">
        <v>4</v>
      </c>
      <c r="O19" s="13">
        <v>5</v>
      </c>
      <c r="P19" s="13">
        <v>4</v>
      </c>
      <c r="Q19" s="13">
        <v>3</v>
      </c>
      <c r="R19" s="13">
        <v>4</v>
      </c>
      <c r="S19" s="13">
        <v>4</v>
      </c>
      <c r="T19" s="13">
        <v>4</v>
      </c>
      <c r="U19" s="13">
        <v>4</v>
      </c>
      <c r="V19" s="13">
        <v>4</v>
      </c>
      <c r="W19" s="13">
        <v>4</v>
      </c>
      <c r="X19" s="13">
        <v>3</v>
      </c>
      <c r="Y19" s="13">
        <v>4</v>
      </c>
      <c r="Z19" s="13">
        <v>3</v>
      </c>
      <c r="AA19" s="13">
        <v>4</v>
      </c>
      <c r="AB19" s="13">
        <v>5</v>
      </c>
      <c r="AC19" s="13">
        <v>4</v>
      </c>
      <c r="AD19" s="13">
        <v>4</v>
      </c>
      <c r="AE19" s="13">
        <v>3</v>
      </c>
      <c r="AF19" s="13">
        <v>3</v>
      </c>
    </row>
    <row r="20" spans="2:32" x14ac:dyDescent="0.25">
      <c r="B20" s="5"/>
      <c r="C20" s="17" t="s">
        <v>45</v>
      </c>
      <c r="D20" s="13">
        <v>2</v>
      </c>
      <c r="E20" s="13">
        <v>2</v>
      </c>
      <c r="F20" s="13">
        <v>2</v>
      </c>
      <c r="G20" s="13">
        <v>4</v>
      </c>
      <c r="H20" s="13">
        <v>2</v>
      </c>
      <c r="I20" s="13">
        <v>1</v>
      </c>
      <c r="J20" s="13">
        <v>3</v>
      </c>
      <c r="K20" s="13">
        <v>2</v>
      </c>
      <c r="L20" s="13">
        <v>2</v>
      </c>
      <c r="M20" s="13">
        <v>2</v>
      </c>
      <c r="N20" s="13">
        <v>2</v>
      </c>
      <c r="O20" s="13">
        <v>5</v>
      </c>
      <c r="P20" s="13">
        <v>3</v>
      </c>
      <c r="Q20" s="13">
        <v>1</v>
      </c>
      <c r="R20" s="13">
        <v>2</v>
      </c>
      <c r="S20" s="13">
        <v>2</v>
      </c>
      <c r="T20" s="13">
        <v>4</v>
      </c>
      <c r="U20" s="13">
        <v>4</v>
      </c>
      <c r="V20" s="13">
        <v>3</v>
      </c>
      <c r="W20" s="13">
        <v>2</v>
      </c>
      <c r="X20" s="13">
        <v>1</v>
      </c>
      <c r="Y20" s="13">
        <v>3</v>
      </c>
      <c r="Z20" s="13">
        <v>2</v>
      </c>
      <c r="AA20" s="13">
        <v>4</v>
      </c>
      <c r="AB20" s="13">
        <v>3</v>
      </c>
      <c r="AC20" s="13">
        <v>3</v>
      </c>
      <c r="AD20" s="13">
        <v>3</v>
      </c>
      <c r="AE20" s="13">
        <v>2</v>
      </c>
      <c r="AF20" s="13">
        <v>2</v>
      </c>
    </row>
    <row r="21" spans="2:32" x14ac:dyDescent="0.25">
      <c r="B21" s="5"/>
      <c r="C21" s="17" t="s">
        <v>46</v>
      </c>
      <c r="D21" s="13">
        <v>3</v>
      </c>
      <c r="E21" s="13">
        <v>4</v>
      </c>
      <c r="F21" s="13">
        <v>2</v>
      </c>
      <c r="G21" s="13">
        <v>4</v>
      </c>
      <c r="H21" s="13">
        <v>3</v>
      </c>
      <c r="I21" s="13">
        <v>3</v>
      </c>
      <c r="J21" s="13">
        <v>3</v>
      </c>
      <c r="K21" s="13">
        <v>4</v>
      </c>
      <c r="L21" s="13">
        <v>4</v>
      </c>
      <c r="M21" s="13">
        <v>2</v>
      </c>
      <c r="N21" s="13">
        <v>4</v>
      </c>
      <c r="O21" s="13">
        <v>3</v>
      </c>
      <c r="P21" s="13">
        <v>3</v>
      </c>
      <c r="Q21" s="13">
        <v>3</v>
      </c>
      <c r="R21" s="13">
        <v>4</v>
      </c>
      <c r="S21" s="13">
        <v>4</v>
      </c>
      <c r="T21" s="13">
        <v>3</v>
      </c>
      <c r="U21" s="13">
        <v>3</v>
      </c>
      <c r="V21" s="13">
        <v>4</v>
      </c>
      <c r="W21" s="13">
        <v>4</v>
      </c>
      <c r="X21" s="13">
        <v>2</v>
      </c>
      <c r="Y21" s="13">
        <v>4</v>
      </c>
      <c r="Z21" s="13">
        <v>3</v>
      </c>
      <c r="AA21" s="13">
        <v>4</v>
      </c>
      <c r="AB21" s="13">
        <v>4</v>
      </c>
      <c r="AC21" s="13">
        <v>2</v>
      </c>
      <c r="AD21" s="13">
        <v>4</v>
      </c>
      <c r="AE21" s="13">
        <v>3</v>
      </c>
      <c r="AF21" s="13">
        <v>3</v>
      </c>
    </row>
    <row r="22" spans="2:32" x14ac:dyDescent="0.25">
      <c r="B22" s="5"/>
      <c r="C22" s="3" t="s">
        <v>6</v>
      </c>
      <c r="D22" s="12">
        <f>IF(SUM(D14:D21)=0,0,AVERAGE(D14:D21))</f>
        <v>2.75</v>
      </c>
      <c r="E22" s="12">
        <f>IF(SUM(E14:E21)=0,0,AVERAGE(E14:E21))</f>
        <v>3.5</v>
      </c>
      <c r="F22" s="12">
        <f t="shared" ref="F22:V22" si="2">IF(SUM(F14:F21)=0,0,AVERAGE(F14:F21))</f>
        <v>3</v>
      </c>
      <c r="G22" s="12">
        <f t="shared" si="2"/>
        <v>4</v>
      </c>
      <c r="H22" s="12">
        <f t="shared" si="2"/>
        <v>3.5</v>
      </c>
      <c r="I22" s="12">
        <f t="shared" si="2"/>
        <v>2.375</v>
      </c>
      <c r="J22" s="12">
        <f t="shared" si="2"/>
        <v>3.875</v>
      </c>
      <c r="K22" s="12">
        <f t="shared" si="2"/>
        <v>3.375</v>
      </c>
      <c r="L22" s="12">
        <f t="shared" si="2"/>
        <v>3.375</v>
      </c>
      <c r="M22" s="12">
        <f t="shared" si="2"/>
        <v>3.125</v>
      </c>
      <c r="N22" s="12">
        <f t="shared" si="2"/>
        <v>3.375</v>
      </c>
      <c r="O22" s="12">
        <f t="shared" si="2"/>
        <v>4.125</v>
      </c>
      <c r="P22" s="12">
        <f t="shared" si="2"/>
        <v>3.875</v>
      </c>
      <c r="Q22" s="12">
        <f t="shared" si="2"/>
        <v>2.5</v>
      </c>
      <c r="R22" s="12">
        <f t="shared" si="2"/>
        <v>3.375</v>
      </c>
      <c r="S22" s="12">
        <f t="shared" si="2"/>
        <v>3.25</v>
      </c>
      <c r="T22" s="12">
        <f t="shared" si="2"/>
        <v>3.75</v>
      </c>
      <c r="U22" s="12">
        <f t="shared" si="2"/>
        <v>3.75</v>
      </c>
      <c r="V22" s="12">
        <f t="shared" si="2"/>
        <v>3.75</v>
      </c>
      <c r="W22" s="12">
        <f t="shared" ref="W22:AF22" si="3">IF(SUM(W14:W21)=0,0,AVERAGE(W14:W21))</f>
        <v>3.5</v>
      </c>
      <c r="X22" s="12">
        <f t="shared" si="3"/>
        <v>2.25</v>
      </c>
      <c r="Y22" s="12">
        <f t="shared" si="3"/>
        <v>3.75</v>
      </c>
      <c r="Z22" s="12">
        <f t="shared" si="3"/>
        <v>2.625</v>
      </c>
      <c r="AA22" s="12">
        <f t="shared" si="3"/>
        <v>4.125</v>
      </c>
      <c r="AB22" s="12">
        <f t="shared" si="3"/>
        <v>3.875</v>
      </c>
      <c r="AC22" s="12">
        <f t="shared" si="3"/>
        <v>3.375</v>
      </c>
      <c r="AD22" s="12">
        <f t="shared" si="3"/>
        <v>3.625</v>
      </c>
      <c r="AE22" s="12">
        <f t="shared" si="3"/>
        <v>3</v>
      </c>
      <c r="AF22" s="12">
        <f t="shared" si="3"/>
        <v>3</v>
      </c>
    </row>
    <row r="23" spans="2:32" ht="31.5" x14ac:dyDescent="0.25">
      <c r="B23" s="31">
        <v>10</v>
      </c>
      <c r="C23" s="32" t="s">
        <v>28</v>
      </c>
      <c r="D23" s="15">
        <f>SUM($B23*D22)</f>
        <v>27.5</v>
      </c>
      <c r="E23" s="15">
        <f>SUM($B23*E22)</f>
        <v>35</v>
      </c>
      <c r="F23" s="15">
        <f t="shared" ref="F23:V23" si="4">SUM($B23*F22)</f>
        <v>30</v>
      </c>
      <c r="G23" s="15">
        <f t="shared" si="4"/>
        <v>40</v>
      </c>
      <c r="H23" s="15">
        <f t="shared" si="4"/>
        <v>35</v>
      </c>
      <c r="I23" s="15">
        <f t="shared" si="4"/>
        <v>23.75</v>
      </c>
      <c r="J23" s="15">
        <f t="shared" si="4"/>
        <v>38.75</v>
      </c>
      <c r="K23" s="15">
        <f t="shared" si="4"/>
        <v>33.75</v>
      </c>
      <c r="L23" s="15">
        <f t="shared" si="4"/>
        <v>33.75</v>
      </c>
      <c r="M23" s="15">
        <f t="shared" si="4"/>
        <v>31.25</v>
      </c>
      <c r="N23" s="15">
        <f t="shared" si="4"/>
        <v>33.75</v>
      </c>
      <c r="O23" s="15">
        <f t="shared" si="4"/>
        <v>41.25</v>
      </c>
      <c r="P23" s="15">
        <f t="shared" si="4"/>
        <v>38.75</v>
      </c>
      <c r="Q23" s="15">
        <f t="shared" si="4"/>
        <v>25</v>
      </c>
      <c r="R23" s="15">
        <f t="shared" si="4"/>
        <v>33.75</v>
      </c>
      <c r="S23" s="15">
        <f t="shared" si="4"/>
        <v>32.5</v>
      </c>
      <c r="T23" s="15">
        <f t="shared" si="4"/>
        <v>37.5</v>
      </c>
      <c r="U23" s="15">
        <f t="shared" si="4"/>
        <v>37.5</v>
      </c>
      <c r="V23" s="15">
        <f t="shared" si="4"/>
        <v>37.5</v>
      </c>
      <c r="W23" s="15">
        <f t="shared" ref="W23:AF23" si="5">SUM($B23*W22)</f>
        <v>35</v>
      </c>
      <c r="X23" s="15">
        <f t="shared" si="5"/>
        <v>22.5</v>
      </c>
      <c r="Y23" s="15">
        <f t="shared" si="5"/>
        <v>37.5</v>
      </c>
      <c r="Z23" s="15">
        <f t="shared" si="5"/>
        <v>26.25</v>
      </c>
      <c r="AA23" s="15">
        <f t="shared" si="5"/>
        <v>41.25</v>
      </c>
      <c r="AB23" s="15">
        <f t="shared" si="5"/>
        <v>38.75</v>
      </c>
      <c r="AC23" s="15">
        <f t="shared" si="5"/>
        <v>33.75</v>
      </c>
      <c r="AD23" s="15">
        <f t="shared" si="5"/>
        <v>36.25</v>
      </c>
      <c r="AE23" s="15">
        <f t="shared" si="5"/>
        <v>30</v>
      </c>
      <c r="AF23" s="15">
        <f t="shared" si="5"/>
        <v>30</v>
      </c>
    </row>
    <row r="24" spans="2:32" ht="15.75" x14ac:dyDescent="0.25">
      <c r="B24" s="6"/>
      <c r="C24" s="30" t="s">
        <v>18</v>
      </c>
      <c r="D24" s="33" t="str">
        <f t="shared" ref="D24:AF24" si="6">IF((MAX(D25:D32)-MIN(D25:D32))&gt;=3,"FIX"," ")</f>
        <v xml:space="preserve"> </v>
      </c>
      <c r="E24" s="33" t="str">
        <f t="shared" si="6"/>
        <v xml:space="preserve"> </v>
      </c>
      <c r="F24" s="33" t="str">
        <f t="shared" si="6"/>
        <v xml:space="preserve"> </v>
      </c>
      <c r="G24" s="33" t="str">
        <f t="shared" si="6"/>
        <v xml:space="preserve"> </v>
      </c>
      <c r="H24" s="33" t="str">
        <f t="shared" si="6"/>
        <v xml:space="preserve"> </v>
      </c>
      <c r="I24" s="33" t="str">
        <f t="shared" si="6"/>
        <v xml:space="preserve"> </v>
      </c>
      <c r="J24" s="33" t="str">
        <f t="shared" si="6"/>
        <v xml:space="preserve"> </v>
      </c>
      <c r="K24" s="33" t="str">
        <f t="shared" si="6"/>
        <v xml:space="preserve"> </v>
      </c>
      <c r="L24" s="33" t="str">
        <f t="shared" si="6"/>
        <v xml:space="preserve"> </v>
      </c>
      <c r="M24" s="33" t="str">
        <f t="shared" si="6"/>
        <v xml:space="preserve"> </v>
      </c>
      <c r="N24" s="33" t="str">
        <f t="shared" si="6"/>
        <v xml:space="preserve"> </v>
      </c>
      <c r="O24" s="33" t="str">
        <f t="shared" si="6"/>
        <v xml:space="preserve"> </v>
      </c>
      <c r="P24" s="33" t="str">
        <f t="shared" si="6"/>
        <v xml:space="preserve"> </v>
      </c>
      <c r="Q24" s="33" t="str">
        <f t="shared" si="6"/>
        <v xml:space="preserve"> </v>
      </c>
      <c r="R24" s="33" t="str">
        <f t="shared" si="6"/>
        <v xml:space="preserve"> </v>
      </c>
      <c r="S24" s="33" t="str">
        <f t="shared" si="6"/>
        <v xml:space="preserve"> </v>
      </c>
      <c r="T24" s="33" t="str">
        <f t="shared" si="6"/>
        <v xml:space="preserve"> </v>
      </c>
      <c r="U24" s="33" t="str">
        <f t="shared" si="6"/>
        <v xml:space="preserve"> </v>
      </c>
      <c r="V24" s="33" t="str">
        <f t="shared" si="6"/>
        <v xml:space="preserve"> </v>
      </c>
      <c r="W24" s="33" t="str">
        <f t="shared" si="6"/>
        <v xml:space="preserve"> </v>
      </c>
      <c r="X24" s="33" t="str">
        <f t="shared" si="6"/>
        <v xml:space="preserve"> </v>
      </c>
      <c r="Y24" s="33" t="str">
        <f t="shared" si="6"/>
        <v xml:space="preserve"> </v>
      </c>
      <c r="Z24" s="33" t="str">
        <f t="shared" si="6"/>
        <v xml:space="preserve"> </v>
      </c>
      <c r="AA24" s="33" t="str">
        <f t="shared" si="6"/>
        <v xml:space="preserve"> </v>
      </c>
      <c r="AB24" s="33" t="str">
        <f t="shared" si="6"/>
        <v xml:space="preserve"> </v>
      </c>
      <c r="AC24" s="33" t="str">
        <f t="shared" si="6"/>
        <v xml:space="preserve"> </v>
      </c>
      <c r="AD24" s="33" t="str">
        <f t="shared" si="6"/>
        <v xml:space="preserve"> </v>
      </c>
      <c r="AE24" s="33" t="str">
        <f t="shared" si="6"/>
        <v xml:space="preserve"> </v>
      </c>
      <c r="AF24" s="33" t="str">
        <f t="shared" si="6"/>
        <v xml:space="preserve"> </v>
      </c>
    </row>
    <row r="25" spans="2:32" x14ac:dyDescent="0.25">
      <c r="B25" s="6"/>
      <c r="C25" s="3" t="str">
        <f>C$14</f>
        <v xml:space="preserve">Evaluator 1 </v>
      </c>
      <c r="D25" s="14">
        <v>3</v>
      </c>
      <c r="E25" s="14">
        <v>4</v>
      </c>
      <c r="F25" s="14">
        <v>3</v>
      </c>
      <c r="G25" s="14">
        <v>4</v>
      </c>
      <c r="H25" s="14">
        <v>4</v>
      </c>
      <c r="I25" s="14">
        <v>4</v>
      </c>
      <c r="J25" s="14">
        <v>4</v>
      </c>
      <c r="K25" s="14">
        <v>4</v>
      </c>
      <c r="L25" s="14">
        <v>3</v>
      </c>
      <c r="M25" s="14">
        <v>4</v>
      </c>
      <c r="N25" s="14">
        <v>3</v>
      </c>
      <c r="O25" s="14">
        <v>4</v>
      </c>
      <c r="P25" s="14">
        <v>4</v>
      </c>
      <c r="Q25" s="14">
        <v>3</v>
      </c>
      <c r="R25" s="14">
        <v>3</v>
      </c>
      <c r="S25" s="14">
        <v>4</v>
      </c>
      <c r="T25" s="14">
        <v>3</v>
      </c>
      <c r="U25" s="14">
        <v>3</v>
      </c>
      <c r="V25" s="14">
        <v>3</v>
      </c>
      <c r="W25" s="14">
        <v>3</v>
      </c>
      <c r="X25" s="14">
        <v>2</v>
      </c>
      <c r="Y25" s="14">
        <v>3</v>
      </c>
      <c r="Z25" s="14">
        <v>3</v>
      </c>
      <c r="AA25" s="14">
        <v>4</v>
      </c>
      <c r="AB25" s="14">
        <v>3</v>
      </c>
      <c r="AC25" s="14">
        <v>2</v>
      </c>
      <c r="AD25" s="14">
        <v>3</v>
      </c>
      <c r="AE25" s="14">
        <v>3</v>
      </c>
      <c r="AF25" s="14">
        <v>3</v>
      </c>
    </row>
    <row r="26" spans="2:32" x14ac:dyDescent="0.25">
      <c r="B26" s="6"/>
      <c r="C26" s="3" t="str">
        <f>C$15</f>
        <v>Evaluator 2</v>
      </c>
      <c r="D26" s="14">
        <v>2</v>
      </c>
      <c r="E26" s="14">
        <v>4</v>
      </c>
      <c r="F26" s="14">
        <v>3</v>
      </c>
      <c r="G26" s="14">
        <v>5</v>
      </c>
      <c r="H26" s="14">
        <v>4</v>
      </c>
      <c r="I26" s="14">
        <v>3</v>
      </c>
      <c r="J26" s="14">
        <v>5</v>
      </c>
      <c r="K26" s="14">
        <v>4</v>
      </c>
      <c r="L26" s="14">
        <v>3</v>
      </c>
      <c r="M26" s="14">
        <v>5</v>
      </c>
      <c r="N26" s="14">
        <v>4</v>
      </c>
      <c r="O26" s="14">
        <v>5</v>
      </c>
      <c r="P26" s="14">
        <v>4</v>
      </c>
      <c r="Q26" s="14">
        <v>3</v>
      </c>
      <c r="R26" s="14">
        <v>4</v>
      </c>
      <c r="S26" s="14">
        <v>4</v>
      </c>
      <c r="T26" s="14">
        <v>4</v>
      </c>
      <c r="U26" s="14">
        <v>4</v>
      </c>
      <c r="V26" s="14">
        <v>4</v>
      </c>
      <c r="W26" s="14">
        <v>4</v>
      </c>
      <c r="X26" s="14">
        <v>3</v>
      </c>
      <c r="Y26" s="14">
        <v>3</v>
      </c>
      <c r="Z26" s="14">
        <v>3</v>
      </c>
      <c r="AA26" s="14">
        <v>4</v>
      </c>
      <c r="AB26" s="14">
        <v>3</v>
      </c>
      <c r="AC26" s="14">
        <v>3</v>
      </c>
      <c r="AD26" s="14">
        <v>3</v>
      </c>
      <c r="AE26" s="14">
        <v>3</v>
      </c>
      <c r="AF26" s="14">
        <v>2</v>
      </c>
    </row>
    <row r="27" spans="2:32" x14ac:dyDescent="0.25">
      <c r="B27" s="6"/>
      <c r="C27" s="3" t="str">
        <f>C$16</f>
        <v>Evaluator 3</v>
      </c>
      <c r="D27" s="14">
        <v>3</v>
      </c>
      <c r="E27" s="14">
        <v>4</v>
      </c>
      <c r="F27" s="14">
        <v>4</v>
      </c>
      <c r="G27" s="14">
        <v>5</v>
      </c>
      <c r="H27" s="14">
        <v>4</v>
      </c>
      <c r="I27" s="14">
        <v>5</v>
      </c>
      <c r="J27" s="14">
        <v>3</v>
      </c>
      <c r="K27" s="14">
        <v>5</v>
      </c>
      <c r="L27" s="14">
        <v>3</v>
      </c>
      <c r="M27" s="14">
        <v>4</v>
      </c>
      <c r="N27" s="14">
        <v>4</v>
      </c>
      <c r="O27" s="14">
        <v>5</v>
      </c>
      <c r="P27" s="14">
        <v>5</v>
      </c>
      <c r="Q27" s="14">
        <v>4</v>
      </c>
      <c r="R27" s="14">
        <v>5</v>
      </c>
      <c r="S27" s="14">
        <v>5</v>
      </c>
      <c r="T27" s="14">
        <v>5</v>
      </c>
      <c r="U27" s="14">
        <v>5</v>
      </c>
      <c r="V27" s="14">
        <v>4</v>
      </c>
      <c r="W27" s="14">
        <v>5</v>
      </c>
      <c r="X27" s="14">
        <v>3</v>
      </c>
      <c r="Y27" s="14">
        <v>3</v>
      </c>
      <c r="Z27" s="14">
        <v>4</v>
      </c>
      <c r="AA27" s="14">
        <v>5</v>
      </c>
      <c r="AB27" s="14">
        <v>5</v>
      </c>
      <c r="AC27" s="14">
        <v>4</v>
      </c>
      <c r="AD27" s="14">
        <v>4</v>
      </c>
      <c r="AE27" s="14">
        <v>4</v>
      </c>
      <c r="AF27" s="14">
        <v>3</v>
      </c>
    </row>
    <row r="28" spans="2:32" x14ac:dyDescent="0.25">
      <c r="B28" s="6"/>
      <c r="C28" s="3" t="str">
        <f>C$17</f>
        <v>Evaluator 4</v>
      </c>
      <c r="D28" s="14">
        <v>3</v>
      </c>
      <c r="E28" s="14">
        <v>3</v>
      </c>
      <c r="F28" s="14">
        <v>3</v>
      </c>
      <c r="G28" s="14">
        <v>4</v>
      </c>
      <c r="H28" s="14">
        <v>4</v>
      </c>
      <c r="I28" s="14">
        <v>3</v>
      </c>
      <c r="J28" s="14">
        <v>4</v>
      </c>
      <c r="K28" s="14">
        <v>3</v>
      </c>
      <c r="L28" s="14">
        <v>3</v>
      </c>
      <c r="M28" s="14">
        <v>3</v>
      </c>
      <c r="N28" s="14">
        <v>3</v>
      </c>
      <c r="O28" s="14">
        <v>3</v>
      </c>
      <c r="P28" s="14">
        <v>3</v>
      </c>
      <c r="Q28" s="14">
        <v>3</v>
      </c>
      <c r="R28" s="14">
        <v>3</v>
      </c>
      <c r="S28" s="14">
        <v>4</v>
      </c>
      <c r="T28" s="14">
        <v>3</v>
      </c>
      <c r="U28" s="14">
        <v>3</v>
      </c>
      <c r="V28" s="14">
        <v>3</v>
      </c>
      <c r="W28" s="14">
        <v>3</v>
      </c>
      <c r="X28" s="14">
        <v>2</v>
      </c>
      <c r="Y28" s="14">
        <v>3</v>
      </c>
      <c r="Z28" s="14">
        <v>2</v>
      </c>
      <c r="AA28" s="14">
        <v>3</v>
      </c>
      <c r="AB28" s="14">
        <v>4</v>
      </c>
      <c r="AC28" s="14">
        <v>3</v>
      </c>
      <c r="AD28" s="14">
        <v>3</v>
      </c>
      <c r="AE28" s="14">
        <v>3</v>
      </c>
      <c r="AF28" s="14">
        <v>3</v>
      </c>
    </row>
    <row r="29" spans="2:32" x14ac:dyDescent="0.25">
      <c r="B29" s="6"/>
      <c r="C29" s="3" t="str">
        <f>C18</f>
        <v>Evaluator 5</v>
      </c>
      <c r="D29" s="14">
        <v>3</v>
      </c>
      <c r="E29" s="14">
        <v>4</v>
      </c>
      <c r="F29" s="14">
        <v>4</v>
      </c>
      <c r="G29" s="14">
        <v>4</v>
      </c>
      <c r="H29" s="14">
        <v>3</v>
      </c>
      <c r="I29" s="14">
        <v>3</v>
      </c>
      <c r="J29" s="14">
        <v>3</v>
      </c>
      <c r="K29" s="14">
        <v>4</v>
      </c>
      <c r="L29" s="14">
        <v>3</v>
      </c>
      <c r="M29" s="14">
        <v>4</v>
      </c>
      <c r="N29" s="14">
        <v>4</v>
      </c>
      <c r="O29" s="14">
        <v>4</v>
      </c>
      <c r="P29" s="14">
        <v>3</v>
      </c>
      <c r="Q29" s="14">
        <v>4</v>
      </c>
      <c r="R29" s="14">
        <v>4</v>
      </c>
      <c r="S29" s="14">
        <v>4</v>
      </c>
      <c r="T29" s="14">
        <v>3</v>
      </c>
      <c r="U29" s="14">
        <v>3</v>
      </c>
      <c r="V29" s="14">
        <v>3</v>
      </c>
      <c r="W29" s="14">
        <v>3</v>
      </c>
      <c r="X29" s="14">
        <v>4</v>
      </c>
      <c r="Y29" s="14">
        <v>4</v>
      </c>
      <c r="Z29" s="14">
        <v>3</v>
      </c>
      <c r="AA29" s="14">
        <v>4</v>
      </c>
      <c r="AB29" s="14">
        <v>3</v>
      </c>
      <c r="AC29" s="14">
        <v>4</v>
      </c>
      <c r="AD29" s="14">
        <v>3</v>
      </c>
      <c r="AE29" s="14">
        <v>4</v>
      </c>
      <c r="AF29" s="14">
        <v>4</v>
      </c>
    </row>
    <row r="30" spans="2:32" x14ac:dyDescent="0.25">
      <c r="B30" s="6"/>
      <c r="C30" s="3" t="str">
        <f>C19</f>
        <v>Evaluator 6</v>
      </c>
      <c r="D30" s="14">
        <v>3</v>
      </c>
      <c r="E30" s="14">
        <v>4</v>
      </c>
      <c r="F30" s="14">
        <v>3</v>
      </c>
      <c r="G30" s="14">
        <v>5</v>
      </c>
      <c r="H30" s="14">
        <v>3</v>
      </c>
      <c r="I30" s="14">
        <v>3</v>
      </c>
      <c r="J30" s="14">
        <v>4</v>
      </c>
      <c r="K30" s="14">
        <v>4</v>
      </c>
      <c r="L30" s="14">
        <v>3</v>
      </c>
      <c r="M30" s="14">
        <v>3</v>
      </c>
      <c r="N30" s="14">
        <v>4</v>
      </c>
      <c r="O30" s="14">
        <v>4</v>
      </c>
      <c r="P30" s="14">
        <v>3</v>
      </c>
      <c r="Q30" s="14">
        <v>2</v>
      </c>
      <c r="R30" s="14">
        <v>3</v>
      </c>
      <c r="S30" s="14">
        <v>5</v>
      </c>
      <c r="T30" s="14">
        <v>3</v>
      </c>
      <c r="U30" s="14">
        <v>3</v>
      </c>
      <c r="V30" s="14">
        <v>3</v>
      </c>
      <c r="W30" s="14">
        <v>4</v>
      </c>
      <c r="X30" s="14">
        <v>3</v>
      </c>
      <c r="Y30" s="14">
        <v>3</v>
      </c>
      <c r="Z30" s="14">
        <v>3</v>
      </c>
      <c r="AA30" s="14">
        <v>3</v>
      </c>
      <c r="AB30" s="14">
        <v>3</v>
      </c>
      <c r="AC30" s="14">
        <v>3</v>
      </c>
      <c r="AD30" s="14">
        <v>3</v>
      </c>
      <c r="AE30" s="14">
        <v>3</v>
      </c>
      <c r="AF30" s="14">
        <v>3</v>
      </c>
    </row>
    <row r="31" spans="2:32" x14ac:dyDescent="0.25">
      <c r="B31" s="6"/>
      <c r="C31" s="3" t="str">
        <f>C20</f>
        <v>Evaluator 7</v>
      </c>
      <c r="D31" s="14">
        <v>3</v>
      </c>
      <c r="E31" s="14">
        <v>2</v>
      </c>
      <c r="F31" s="14">
        <v>3</v>
      </c>
      <c r="G31" s="14">
        <v>5</v>
      </c>
      <c r="H31" s="14">
        <v>2</v>
      </c>
      <c r="I31" s="14">
        <v>3</v>
      </c>
      <c r="J31" s="14">
        <v>5</v>
      </c>
      <c r="K31" s="14">
        <v>4</v>
      </c>
      <c r="L31" s="14">
        <v>2</v>
      </c>
      <c r="M31" s="14">
        <v>4</v>
      </c>
      <c r="N31" s="14">
        <v>4</v>
      </c>
      <c r="O31" s="14">
        <v>4</v>
      </c>
      <c r="P31" s="14">
        <v>4</v>
      </c>
      <c r="Q31" s="14">
        <v>2</v>
      </c>
      <c r="R31" s="14">
        <v>4</v>
      </c>
      <c r="S31" s="14">
        <v>4</v>
      </c>
      <c r="T31" s="14">
        <v>3</v>
      </c>
      <c r="U31" s="14">
        <v>3</v>
      </c>
      <c r="V31" s="14">
        <v>4</v>
      </c>
      <c r="W31" s="14">
        <v>4</v>
      </c>
      <c r="X31" s="14">
        <v>2</v>
      </c>
      <c r="Y31" s="14">
        <v>3</v>
      </c>
      <c r="Z31" s="14">
        <v>2</v>
      </c>
      <c r="AA31" s="14">
        <v>4</v>
      </c>
      <c r="AB31" s="14">
        <v>4</v>
      </c>
      <c r="AC31" s="14">
        <v>3</v>
      </c>
      <c r="AD31" s="14">
        <v>3</v>
      </c>
      <c r="AE31" s="14">
        <v>3</v>
      </c>
      <c r="AF31" s="14">
        <v>2</v>
      </c>
    </row>
    <row r="32" spans="2:32" x14ac:dyDescent="0.25">
      <c r="B32" s="6"/>
      <c r="C32" s="3" t="str">
        <f>C21</f>
        <v>Evaluator 8</v>
      </c>
      <c r="D32" s="14">
        <v>2</v>
      </c>
      <c r="E32" s="14">
        <v>4</v>
      </c>
      <c r="F32" s="14">
        <v>2</v>
      </c>
      <c r="G32" s="14">
        <v>4</v>
      </c>
      <c r="H32" s="14">
        <v>3</v>
      </c>
      <c r="I32" s="14">
        <v>4</v>
      </c>
      <c r="J32" s="14">
        <v>4</v>
      </c>
      <c r="K32" s="14">
        <v>4</v>
      </c>
      <c r="L32" s="14">
        <v>1</v>
      </c>
      <c r="M32" s="14">
        <v>3</v>
      </c>
      <c r="N32" s="14">
        <v>3</v>
      </c>
      <c r="O32" s="14">
        <v>3</v>
      </c>
      <c r="P32" s="14">
        <v>4</v>
      </c>
      <c r="Q32" s="14">
        <v>3</v>
      </c>
      <c r="R32" s="14">
        <v>4</v>
      </c>
      <c r="S32" s="14">
        <v>4</v>
      </c>
      <c r="T32" s="14">
        <v>3</v>
      </c>
      <c r="U32" s="14">
        <v>3</v>
      </c>
      <c r="V32" s="14">
        <v>4</v>
      </c>
      <c r="W32" s="14">
        <v>4</v>
      </c>
      <c r="X32" s="14">
        <v>2</v>
      </c>
      <c r="Y32" s="14">
        <v>2</v>
      </c>
      <c r="Z32" s="14">
        <v>2</v>
      </c>
      <c r="AA32" s="14">
        <v>4</v>
      </c>
      <c r="AB32" s="14">
        <v>3</v>
      </c>
      <c r="AC32" s="14">
        <v>2</v>
      </c>
      <c r="AD32" s="14">
        <v>4</v>
      </c>
      <c r="AE32" s="14">
        <v>3</v>
      </c>
      <c r="AF32" s="14">
        <v>2</v>
      </c>
    </row>
    <row r="33" spans="2:32" x14ac:dyDescent="0.25">
      <c r="B33" s="6"/>
      <c r="C33" s="3" t="s">
        <v>6</v>
      </c>
      <c r="D33" s="12">
        <f>IF(SUM(D25:D32)=0,0,AVERAGE(D25:D32))</f>
        <v>2.75</v>
      </c>
      <c r="E33" s="12">
        <f>IF(SUM(E25:E32)=0,0,AVERAGE(E25:E32))</f>
        <v>3.625</v>
      </c>
      <c r="F33" s="12">
        <f t="shared" ref="F33:AF33" si="7">IF(SUM(F25:F32)=0,0,AVERAGE(F25:F32))</f>
        <v>3.125</v>
      </c>
      <c r="G33" s="12">
        <f t="shared" si="7"/>
        <v>4.5</v>
      </c>
      <c r="H33" s="12">
        <f t="shared" si="7"/>
        <v>3.375</v>
      </c>
      <c r="I33" s="12">
        <f t="shared" si="7"/>
        <v>3.5</v>
      </c>
      <c r="J33" s="12">
        <f t="shared" si="7"/>
        <v>4</v>
      </c>
      <c r="K33" s="12">
        <f t="shared" si="7"/>
        <v>4</v>
      </c>
      <c r="L33" s="12">
        <f t="shared" si="7"/>
        <v>2.625</v>
      </c>
      <c r="M33" s="12">
        <f t="shared" si="7"/>
        <v>3.75</v>
      </c>
      <c r="N33" s="12">
        <f t="shared" si="7"/>
        <v>3.625</v>
      </c>
      <c r="O33" s="12">
        <f t="shared" si="7"/>
        <v>4</v>
      </c>
      <c r="P33" s="12">
        <f t="shared" si="7"/>
        <v>3.75</v>
      </c>
      <c r="Q33" s="12">
        <f t="shared" si="7"/>
        <v>3</v>
      </c>
      <c r="R33" s="12">
        <f t="shared" si="7"/>
        <v>3.75</v>
      </c>
      <c r="S33" s="12">
        <f t="shared" si="7"/>
        <v>4.25</v>
      </c>
      <c r="T33" s="12">
        <f t="shared" si="7"/>
        <v>3.375</v>
      </c>
      <c r="U33" s="12">
        <f t="shared" si="7"/>
        <v>3.375</v>
      </c>
      <c r="V33" s="12">
        <f t="shared" si="7"/>
        <v>3.5</v>
      </c>
      <c r="W33" s="12">
        <f t="shared" si="7"/>
        <v>3.75</v>
      </c>
      <c r="X33" s="12">
        <f t="shared" si="7"/>
        <v>2.625</v>
      </c>
      <c r="Y33" s="12">
        <f t="shared" si="7"/>
        <v>3</v>
      </c>
      <c r="Z33" s="12">
        <f t="shared" si="7"/>
        <v>2.75</v>
      </c>
      <c r="AA33" s="12">
        <f t="shared" si="7"/>
        <v>3.875</v>
      </c>
      <c r="AB33" s="12">
        <f t="shared" si="7"/>
        <v>3.5</v>
      </c>
      <c r="AC33" s="12">
        <f t="shared" si="7"/>
        <v>3</v>
      </c>
      <c r="AD33" s="12">
        <f t="shared" si="7"/>
        <v>3.25</v>
      </c>
      <c r="AE33" s="12">
        <f t="shared" si="7"/>
        <v>3.25</v>
      </c>
      <c r="AF33" s="12">
        <f t="shared" si="7"/>
        <v>2.75</v>
      </c>
    </row>
    <row r="34" spans="2:32" ht="31.5" x14ac:dyDescent="0.25">
      <c r="B34" s="31">
        <v>10</v>
      </c>
      <c r="C34" s="32" t="s">
        <v>27</v>
      </c>
      <c r="D34" s="15">
        <f>SUM($B34*D33)</f>
        <v>27.5</v>
      </c>
      <c r="E34" s="15">
        <f>SUM($B34*E33)</f>
        <v>36.25</v>
      </c>
      <c r="F34" s="15">
        <f t="shared" ref="F34:AF34" si="8">SUM($B34*F33)</f>
        <v>31.25</v>
      </c>
      <c r="G34" s="15">
        <f t="shared" si="8"/>
        <v>45</v>
      </c>
      <c r="H34" s="15">
        <f t="shared" si="8"/>
        <v>33.75</v>
      </c>
      <c r="I34" s="15">
        <f t="shared" si="8"/>
        <v>35</v>
      </c>
      <c r="J34" s="15">
        <f t="shared" si="8"/>
        <v>40</v>
      </c>
      <c r="K34" s="15">
        <f t="shared" si="8"/>
        <v>40</v>
      </c>
      <c r="L34" s="15">
        <f t="shared" si="8"/>
        <v>26.25</v>
      </c>
      <c r="M34" s="15">
        <f t="shared" si="8"/>
        <v>37.5</v>
      </c>
      <c r="N34" s="15">
        <f t="shared" si="8"/>
        <v>36.25</v>
      </c>
      <c r="O34" s="15">
        <f t="shared" si="8"/>
        <v>40</v>
      </c>
      <c r="P34" s="15">
        <f t="shared" si="8"/>
        <v>37.5</v>
      </c>
      <c r="Q34" s="15">
        <f t="shared" si="8"/>
        <v>30</v>
      </c>
      <c r="R34" s="15">
        <f t="shared" si="8"/>
        <v>37.5</v>
      </c>
      <c r="S34" s="15">
        <f t="shared" si="8"/>
        <v>42.5</v>
      </c>
      <c r="T34" s="15">
        <f t="shared" si="8"/>
        <v>33.75</v>
      </c>
      <c r="U34" s="15">
        <f t="shared" si="8"/>
        <v>33.75</v>
      </c>
      <c r="V34" s="15">
        <f t="shared" si="8"/>
        <v>35</v>
      </c>
      <c r="W34" s="15">
        <f t="shared" si="8"/>
        <v>37.5</v>
      </c>
      <c r="X34" s="15">
        <f t="shared" si="8"/>
        <v>26.25</v>
      </c>
      <c r="Y34" s="15">
        <f t="shared" si="8"/>
        <v>30</v>
      </c>
      <c r="Z34" s="15">
        <f t="shared" si="8"/>
        <v>27.5</v>
      </c>
      <c r="AA34" s="15">
        <f t="shared" si="8"/>
        <v>38.75</v>
      </c>
      <c r="AB34" s="15">
        <f t="shared" si="8"/>
        <v>35</v>
      </c>
      <c r="AC34" s="15">
        <f t="shared" si="8"/>
        <v>30</v>
      </c>
      <c r="AD34" s="15">
        <f t="shared" si="8"/>
        <v>32.5</v>
      </c>
      <c r="AE34" s="15">
        <f t="shared" si="8"/>
        <v>32.5</v>
      </c>
      <c r="AF34" s="15">
        <f t="shared" si="8"/>
        <v>27.5</v>
      </c>
    </row>
    <row r="35" spans="2:32" ht="15.75" x14ac:dyDescent="0.25">
      <c r="B35" s="6"/>
      <c r="C35" s="30" t="s">
        <v>19</v>
      </c>
      <c r="D35" s="33" t="str">
        <f t="shared" ref="D35:AF35" si="9">IF((MAX(D36:D43)-MIN(D36:D43))&gt;=3,"FIX"," ")</f>
        <v xml:space="preserve"> </v>
      </c>
      <c r="E35" s="33" t="str">
        <f t="shared" si="9"/>
        <v xml:space="preserve"> </v>
      </c>
      <c r="F35" s="33" t="str">
        <f t="shared" si="9"/>
        <v xml:space="preserve"> </v>
      </c>
      <c r="G35" s="33" t="str">
        <f t="shared" si="9"/>
        <v xml:space="preserve"> </v>
      </c>
      <c r="H35" s="33" t="str">
        <f t="shared" si="9"/>
        <v xml:space="preserve"> </v>
      </c>
      <c r="I35" s="33" t="str">
        <f t="shared" si="9"/>
        <v xml:space="preserve"> </v>
      </c>
      <c r="J35" s="33" t="str">
        <f t="shared" si="9"/>
        <v xml:space="preserve"> </v>
      </c>
      <c r="K35" s="33" t="str">
        <f t="shared" si="9"/>
        <v xml:space="preserve"> </v>
      </c>
      <c r="L35" s="33" t="str">
        <f t="shared" si="9"/>
        <v xml:space="preserve"> </v>
      </c>
      <c r="M35" s="33" t="str">
        <f t="shared" si="9"/>
        <v xml:space="preserve"> </v>
      </c>
      <c r="N35" s="33" t="str">
        <f t="shared" si="9"/>
        <v xml:space="preserve"> </v>
      </c>
      <c r="O35" s="33" t="str">
        <f t="shared" si="9"/>
        <v xml:space="preserve"> </v>
      </c>
      <c r="P35" s="33" t="str">
        <f t="shared" si="9"/>
        <v xml:space="preserve"> </v>
      </c>
      <c r="Q35" s="33" t="str">
        <f t="shared" si="9"/>
        <v xml:space="preserve"> </v>
      </c>
      <c r="R35" s="33" t="str">
        <f t="shared" si="9"/>
        <v xml:space="preserve"> </v>
      </c>
      <c r="S35" s="33" t="str">
        <f t="shared" si="9"/>
        <v xml:space="preserve"> </v>
      </c>
      <c r="T35" s="33" t="str">
        <f t="shared" si="9"/>
        <v xml:space="preserve"> </v>
      </c>
      <c r="U35" s="33" t="str">
        <f t="shared" si="9"/>
        <v xml:space="preserve"> </v>
      </c>
      <c r="V35" s="33" t="str">
        <f t="shared" si="9"/>
        <v xml:space="preserve"> </v>
      </c>
      <c r="W35" s="33" t="str">
        <f t="shared" si="9"/>
        <v xml:space="preserve"> </v>
      </c>
      <c r="X35" s="33" t="str">
        <f t="shared" si="9"/>
        <v xml:space="preserve"> </v>
      </c>
      <c r="Y35" s="33" t="str">
        <f t="shared" si="9"/>
        <v xml:space="preserve"> </v>
      </c>
      <c r="Z35" s="33" t="str">
        <f t="shared" si="9"/>
        <v xml:space="preserve"> </v>
      </c>
      <c r="AA35" s="33" t="str">
        <f t="shared" si="9"/>
        <v xml:space="preserve"> </v>
      </c>
      <c r="AB35" s="33" t="str">
        <f t="shared" si="9"/>
        <v xml:space="preserve"> </v>
      </c>
      <c r="AC35" s="33" t="str">
        <f t="shared" si="9"/>
        <v xml:space="preserve"> </v>
      </c>
      <c r="AD35" s="33" t="str">
        <f t="shared" si="9"/>
        <v xml:space="preserve"> </v>
      </c>
      <c r="AE35" s="33" t="str">
        <f t="shared" si="9"/>
        <v xml:space="preserve"> </v>
      </c>
      <c r="AF35" s="33" t="str">
        <f t="shared" si="9"/>
        <v xml:space="preserve"> </v>
      </c>
    </row>
    <row r="36" spans="2:32" x14ac:dyDescent="0.25">
      <c r="B36" s="6"/>
      <c r="C36" s="3" t="str">
        <f>C$14</f>
        <v xml:space="preserve">Evaluator 1 </v>
      </c>
      <c r="D36" s="11">
        <v>3</v>
      </c>
      <c r="E36" s="11">
        <v>4</v>
      </c>
      <c r="F36" s="11">
        <v>4</v>
      </c>
      <c r="G36" s="11">
        <v>4</v>
      </c>
      <c r="H36" s="11">
        <v>4</v>
      </c>
      <c r="I36" s="11">
        <v>2</v>
      </c>
      <c r="J36" s="11">
        <v>3</v>
      </c>
      <c r="K36" s="11">
        <v>4</v>
      </c>
      <c r="L36" s="11">
        <v>3</v>
      </c>
      <c r="M36" s="11">
        <v>4</v>
      </c>
      <c r="N36" s="11">
        <v>4</v>
      </c>
      <c r="O36" s="11">
        <v>4</v>
      </c>
      <c r="P36" s="11">
        <v>4</v>
      </c>
      <c r="Q36" s="11">
        <v>3</v>
      </c>
      <c r="R36" s="11">
        <v>4</v>
      </c>
      <c r="S36" s="11">
        <v>4</v>
      </c>
      <c r="T36" s="11">
        <v>4</v>
      </c>
      <c r="U36" s="11">
        <v>3</v>
      </c>
      <c r="V36" s="11">
        <v>4</v>
      </c>
      <c r="W36" s="11">
        <v>3</v>
      </c>
      <c r="X36" s="11">
        <v>3</v>
      </c>
      <c r="Y36" s="11">
        <v>4</v>
      </c>
      <c r="Z36" s="11">
        <v>4</v>
      </c>
      <c r="AA36" s="11">
        <v>4</v>
      </c>
      <c r="AB36" s="11">
        <v>3</v>
      </c>
      <c r="AC36" s="11">
        <v>3</v>
      </c>
      <c r="AD36" s="11">
        <v>3</v>
      </c>
      <c r="AE36" s="11">
        <v>3</v>
      </c>
      <c r="AF36" s="11">
        <v>4</v>
      </c>
    </row>
    <row r="37" spans="2:32" x14ac:dyDescent="0.25">
      <c r="B37" s="6"/>
      <c r="C37" s="3" t="str">
        <f>C$15</f>
        <v>Evaluator 2</v>
      </c>
      <c r="D37" s="11">
        <v>2</v>
      </c>
      <c r="E37" s="11">
        <v>4</v>
      </c>
      <c r="F37" s="11">
        <v>4</v>
      </c>
      <c r="G37" s="11">
        <v>4</v>
      </c>
      <c r="H37" s="11">
        <v>5</v>
      </c>
      <c r="I37" s="11">
        <v>1</v>
      </c>
      <c r="J37" s="11">
        <v>5</v>
      </c>
      <c r="K37" s="11">
        <v>3</v>
      </c>
      <c r="L37" s="11">
        <v>3</v>
      </c>
      <c r="M37" s="11">
        <v>5</v>
      </c>
      <c r="N37" s="11">
        <v>5</v>
      </c>
      <c r="O37" s="11">
        <v>3</v>
      </c>
      <c r="P37" s="11">
        <v>4</v>
      </c>
      <c r="Q37" s="11">
        <v>3</v>
      </c>
      <c r="R37" s="11">
        <v>4</v>
      </c>
      <c r="S37" s="11">
        <v>4</v>
      </c>
      <c r="T37" s="11">
        <v>4</v>
      </c>
      <c r="U37" s="11">
        <v>4</v>
      </c>
      <c r="V37" s="11">
        <v>3</v>
      </c>
      <c r="W37" s="11">
        <v>4</v>
      </c>
      <c r="X37" s="11">
        <v>3</v>
      </c>
      <c r="Y37" s="11">
        <v>4</v>
      </c>
      <c r="Z37" s="11">
        <v>3</v>
      </c>
      <c r="AA37" s="11">
        <v>4</v>
      </c>
      <c r="AB37" s="11">
        <v>3</v>
      </c>
      <c r="AC37" s="11">
        <v>3</v>
      </c>
      <c r="AD37" s="11">
        <v>3</v>
      </c>
      <c r="AE37" s="11">
        <v>3</v>
      </c>
      <c r="AF37" s="11">
        <v>3</v>
      </c>
    </row>
    <row r="38" spans="2:32" x14ac:dyDescent="0.25">
      <c r="B38" s="6"/>
      <c r="C38" s="3" t="str">
        <f>C$16</f>
        <v>Evaluator 3</v>
      </c>
      <c r="D38" s="11">
        <v>3</v>
      </c>
      <c r="E38" s="11">
        <v>5</v>
      </c>
      <c r="F38" s="11">
        <v>4</v>
      </c>
      <c r="G38" s="11">
        <v>5</v>
      </c>
      <c r="H38" s="11">
        <v>5</v>
      </c>
      <c r="I38" s="11">
        <v>1</v>
      </c>
      <c r="J38" s="11">
        <v>4</v>
      </c>
      <c r="K38" s="11">
        <v>5</v>
      </c>
      <c r="L38" s="11">
        <v>3</v>
      </c>
      <c r="M38" s="11">
        <v>5</v>
      </c>
      <c r="N38" s="11">
        <v>5</v>
      </c>
      <c r="O38" s="11">
        <v>5</v>
      </c>
      <c r="P38" s="11">
        <v>4</v>
      </c>
      <c r="Q38" s="11">
        <v>3</v>
      </c>
      <c r="R38" s="11">
        <v>5</v>
      </c>
      <c r="S38" s="11">
        <v>4</v>
      </c>
      <c r="T38" s="11">
        <v>5</v>
      </c>
      <c r="U38" s="11">
        <v>4</v>
      </c>
      <c r="V38" s="11">
        <v>4</v>
      </c>
      <c r="W38" s="11">
        <v>4</v>
      </c>
      <c r="X38" s="11">
        <v>3</v>
      </c>
      <c r="Y38" s="11">
        <v>5</v>
      </c>
      <c r="Z38" s="11">
        <v>4</v>
      </c>
      <c r="AA38" s="11">
        <v>4</v>
      </c>
      <c r="AB38" s="11">
        <v>5</v>
      </c>
      <c r="AC38" s="11">
        <v>3</v>
      </c>
      <c r="AD38" s="11">
        <v>4</v>
      </c>
      <c r="AE38" s="11">
        <v>5</v>
      </c>
      <c r="AF38" s="11">
        <v>4</v>
      </c>
    </row>
    <row r="39" spans="2:32" x14ac:dyDescent="0.25">
      <c r="B39" s="6"/>
      <c r="C39" s="3" t="str">
        <f>C$17</f>
        <v>Evaluator 4</v>
      </c>
      <c r="D39" s="11">
        <v>3</v>
      </c>
      <c r="E39" s="11">
        <v>4</v>
      </c>
      <c r="F39" s="11">
        <v>4</v>
      </c>
      <c r="G39" s="11">
        <v>4</v>
      </c>
      <c r="H39" s="11">
        <v>4</v>
      </c>
      <c r="I39" s="11">
        <v>2</v>
      </c>
      <c r="J39" s="11">
        <v>3</v>
      </c>
      <c r="K39" s="11">
        <v>4</v>
      </c>
      <c r="L39" s="11">
        <v>3</v>
      </c>
      <c r="M39" s="11">
        <v>4</v>
      </c>
      <c r="N39" s="11">
        <v>4</v>
      </c>
      <c r="O39" s="11">
        <v>4</v>
      </c>
      <c r="P39" s="11">
        <v>4</v>
      </c>
      <c r="Q39" s="11">
        <v>3</v>
      </c>
      <c r="R39" s="11">
        <v>4</v>
      </c>
      <c r="S39" s="11">
        <v>4</v>
      </c>
      <c r="T39" s="11">
        <v>4</v>
      </c>
      <c r="U39" s="11">
        <v>4</v>
      </c>
      <c r="V39" s="11">
        <v>3</v>
      </c>
      <c r="W39" s="11">
        <v>3</v>
      </c>
      <c r="X39" s="11">
        <v>2</v>
      </c>
      <c r="Y39" s="11">
        <v>4</v>
      </c>
      <c r="Z39" s="11">
        <v>3</v>
      </c>
      <c r="AA39" s="11">
        <v>4</v>
      </c>
      <c r="AB39" s="11">
        <v>3</v>
      </c>
      <c r="AC39" s="11">
        <v>3</v>
      </c>
      <c r="AD39" s="11">
        <v>3</v>
      </c>
      <c r="AE39" s="11">
        <v>3</v>
      </c>
      <c r="AF39" s="11">
        <v>3</v>
      </c>
    </row>
    <row r="40" spans="2:32" x14ac:dyDescent="0.25">
      <c r="B40" s="6"/>
      <c r="C40" s="3" t="str">
        <f>C29</f>
        <v>Evaluator 5</v>
      </c>
      <c r="D40" s="14">
        <v>4</v>
      </c>
      <c r="E40" s="14">
        <v>4</v>
      </c>
      <c r="F40" s="14">
        <v>4</v>
      </c>
      <c r="G40" s="14">
        <v>4</v>
      </c>
      <c r="H40" s="14">
        <v>4</v>
      </c>
      <c r="I40" s="14">
        <v>3</v>
      </c>
      <c r="J40" s="14">
        <v>4</v>
      </c>
      <c r="K40" s="14">
        <v>3</v>
      </c>
      <c r="L40" s="14">
        <v>3</v>
      </c>
      <c r="M40" s="14">
        <v>4</v>
      </c>
      <c r="N40" s="14">
        <v>5</v>
      </c>
      <c r="O40" s="14">
        <v>3</v>
      </c>
      <c r="P40" s="14">
        <v>4</v>
      </c>
      <c r="Q40" s="14">
        <v>3</v>
      </c>
      <c r="R40" s="14">
        <v>4</v>
      </c>
      <c r="S40" s="14">
        <v>4</v>
      </c>
      <c r="T40" s="14">
        <v>4</v>
      </c>
      <c r="U40" s="14">
        <v>4</v>
      </c>
      <c r="V40" s="14">
        <v>3</v>
      </c>
      <c r="W40" s="14">
        <v>3</v>
      </c>
      <c r="X40" s="14">
        <v>2</v>
      </c>
      <c r="Y40" s="14">
        <v>3</v>
      </c>
      <c r="Z40" s="14">
        <v>3</v>
      </c>
      <c r="AA40" s="14">
        <v>3</v>
      </c>
      <c r="AB40" s="14">
        <v>3</v>
      </c>
      <c r="AC40" s="14">
        <v>3</v>
      </c>
      <c r="AD40" s="14">
        <v>3</v>
      </c>
      <c r="AE40" s="14">
        <v>3</v>
      </c>
      <c r="AF40" s="14">
        <v>4</v>
      </c>
    </row>
    <row r="41" spans="2:32" x14ac:dyDescent="0.25">
      <c r="B41" s="6"/>
      <c r="C41" s="3" t="str">
        <f>C30</f>
        <v>Evaluator 6</v>
      </c>
      <c r="D41" s="14">
        <v>2</v>
      </c>
      <c r="E41" s="14">
        <v>5</v>
      </c>
      <c r="F41" s="14">
        <v>3</v>
      </c>
      <c r="G41" s="14">
        <v>5</v>
      </c>
      <c r="H41" s="14">
        <v>4</v>
      </c>
      <c r="I41" s="14">
        <v>2</v>
      </c>
      <c r="J41" s="14">
        <v>3</v>
      </c>
      <c r="K41" s="14">
        <v>5</v>
      </c>
      <c r="L41" s="14">
        <v>3</v>
      </c>
      <c r="M41" s="14">
        <v>4</v>
      </c>
      <c r="N41" s="14">
        <v>5</v>
      </c>
      <c r="O41" s="14">
        <v>4</v>
      </c>
      <c r="P41" s="14">
        <v>4</v>
      </c>
      <c r="Q41" s="14">
        <v>2</v>
      </c>
      <c r="R41" s="14">
        <v>3</v>
      </c>
      <c r="S41" s="14">
        <v>4</v>
      </c>
      <c r="T41" s="14">
        <v>3</v>
      </c>
      <c r="U41" s="14">
        <v>4</v>
      </c>
      <c r="V41" s="14">
        <v>3</v>
      </c>
      <c r="W41" s="14">
        <v>3</v>
      </c>
      <c r="X41" s="14">
        <v>2</v>
      </c>
      <c r="Y41" s="14">
        <v>3</v>
      </c>
      <c r="Z41" s="14">
        <v>3</v>
      </c>
      <c r="AA41" s="14">
        <v>3</v>
      </c>
      <c r="AB41" s="14">
        <v>4</v>
      </c>
      <c r="AC41" s="14">
        <v>3</v>
      </c>
      <c r="AD41" s="14">
        <v>3</v>
      </c>
      <c r="AE41" s="14">
        <v>3</v>
      </c>
      <c r="AF41" s="14">
        <v>3</v>
      </c>
    </row>
    <row r="42" spans="2:32" x14ac:dyDescent="0.25">
      <c r="B42" s="6"/>
      <c r="C42" s="3" t="str">
        <f>C31</f>
        <v>Evaluator 7</v>
      </c>
      <c r="D42" s="14">
        <v>2</v>
      </c>
      <c r="E42" s="14">
        <v>3</v>
      </c>
      <c r="F42" s="14">
        <v>3</v>
      </c>
      <c r="G42" s="14">
        <v>5</v>
      </c>
      <c r="H42" s="14">
        <v>4</v>
      </c>
      <c r="I42" s="14">
        <v>1</v>
      </c>
      <c r="J42" s="14">
        <v>3</v>
      </c>
      <c r="K42" s="14">
        <v>4</v>
      </c>
      <c r="L42" s="14">
        <v>2</v>
      </c>
      <c r="M42" s="14">
        <v>4</v>
      </c>
      <c r="N42" s="14">
        <v>3</v>
      </c>
      <c r="O42" s="14">
        <v>4</v>
      </c>
      <c r="P42" s="14">
        <v>4</v>
      </c>
      <c r="Q42" s="14">
        <v>1</v>
      </c>
      <c r="R42" s="14">
        <v>4</v>
      </c>
      <c r="S42" s="14">
        <v>2</v>
      </c>
      <c r="T42" s="14">
        <v>4</v>
      </c>
      <c r="U42" s="14">
        <v>3</v>
      </c>
      <c r="V42" s="14">
        <v>2</v>
      </c>
      <c r="W42" s="14">
        <v>3</v>
      </c>
      <c r="X42" s="14">
        <v>1</v>
      </c>
      <c r="Y42" s="14">
        <v>4</v>
      </c>
      <c r="Z42" s="14">
        <v>3</v>
      </c>
      <c r="AA42" s="14">
        <v>2</v>
      </c>
      <c r="AB42" s="14">
        <v>3</v>
      </c>
      <c r="AC42" s="14">
        <v>1</v>
      </c>
      <c r="AD42" s="14">
        <v>2</v>
      </c>
      <c r="AE42" s="14">
        <v>4</v>
      </c>
      <c r="AF42" s="14">
        <v>4</v>
      </c>
    </row>
    <row r="43" spans="2:32" x14ac:dyDescent="0.25">
      <c r="B43" s="6"/>
      <c r="C43" s="3" t="str">
        <f>C$21</f>
        <v>Evaluator 8</v>
      </c>
      <c r="D43" s="11">
        <v>3</v>
      </c>
      <c r="E43" s="11">
        <v>4</v>
      </c>
      <c r="F43" s="11">
        <v>4</v>
      </c>
      <c r="G43" s="11">
        <v>4</v>
      </c>
      <c r="H43" s="11">
        <v>4</v>
      </c>
      <c r="I43" s="11">
        <v>1</v>
      </c>
      <c r="J43" s="11">
        <v>3</v>
      </c>
      <c r="K43" s="11">
        <v>4</v>
      </c>
      <c r="L43" s="11">
        <v>2</v>
      </c>
      <c r="M43" s="11">
        <v>4</v>
      </c>
      <c r="N43" s="11">
        <v>4</v>
      </c>
      <c r="O43" s="11">
        <v>4</v>
      </c>
      <c r="P43" s="11">
        <v>4</v>
      </c>
      <c r="Q43" s="11">
        <v>2</v>
      </c>
      <c r="R43" s="11">
        <v>4</v>
      </c>
      <c r="S43" s="11">
        <v>4</v>
      </c>
      <c r="T43" s="11">
        <v>3</v>
      </c>
      <c r="U43" s="11">
        <v>3</v>
      </c>
      <c r="V43" s="11">
        <v>3</v>
      </c>
      <c r="W43" s="11">
        <v>3</v>
      </c>
      <c r="X43" s="11">
        <v>1</v>
      </c>
      <c r="Y43" s="11">
        <v>4</v>
      </c>
      <c r="Z43" s="11">
        <v>3</v>
      </c>
      <c r="AA43" s="11">
        <v>4</v>
      </c>
      <c r="AB43" s="11">
        <v>3</v>
      </c>
      <c r="AC43" s="11">
        <v>2</v>
      </c>
      <c r="AD43" s="11">
        <v>4</v>
      </c>
      <c r="AE43" s="11">
        <v>4</v>
      </c>
      <c r="AF43" s="11">
        <v>4</v>
      </c>
    </row>
    <row r="44" spans="2:32" x14ac:dyDescent="0.25">
      <c r="B44" s="6"/>
      <c r="C44" s="3" t="s">
        <v>6</v>
      </c>
      <c r="D44" s="12">
        <f>IF(SUM(D36:D43)=0,0,AVERAGE(D36:D43))</f>
        <v>2.75</v>
      </c>
      <c r="E44" s="12">
        <f>IF(SUM(E36:E43)=0,0,AVERAGE(E36:E43))</f>
        <v>4.125</v>
      </c>
      <c r="F44" s="12">
        <f t="shared" ref="F44:AF44" si="10">IF(SUM(F36:F43)=0,0,AVERAGE(F36:F43))</f>
        <v>3.75</v>
      </c>
      <c r="G44" s="12">
        <f t="shared" si="10"/>
        <v>4.375</v>
      </c>
      <c r="H44" s="12">
        <f t="shared" si="10"/>
        <v>4.25</v>
      </c>
      <c r="I44" s="12">
        <f t="shared" si="10"/>
        <v>1.625</v>
      </c>
      <c r="J44" s="12">
        <f t="shared" si="10"/>
        <v>3.5</v>
      </c>
      <c r="K44" s="12">
        <f t="shared" si="10"/>
        <v>4</v>
      </c>
      <c r="L44" s="12">
        <f t="shared" si="10"/>
        <v>2.75</v>
      </c>
      <c r="M44" s="12">
        <f t="shared" si="10"/>
        <v>4.25</v>
      </c>
      <c r="N44" s="12">
        <f t="shared" si="10"/>
        <v>4.375</v>
      </c>
      <c r="O44" s="12">
        <f t="shared" si="10"/>
        <v>3.875</v>
      </c>
      <c r="P44" s="12">
        <f t="shared" si="10"/>
        <v>4</v>
      </c>
      <c r="Q44" s="12">
        <f t="shared" si="10"/>
        <v>2.5</v>
      </c>
      <c r="R44" s="12">
        <f t="shared" si="10"/>
        <v>4</v>
      </c>
      <c r="S44" s="12">
        <f t="shared" si="10"/>
        <v>3.75</v>
      </c>
      <c r="T44" s="12">
        <f t="shared" si="10"/>
        <v>3.875</v>
      </c>
      <c r="U44" s="12">
        <f t="shared" si="10"/>
        <v>3.625</v>
      </c>
      <c r="V44" s="12">
        <f t="shared" si="10"/>
        <v>3.125</v>
      </c>
      <c r="W44" s="12">
        <f t="shared" si="10"/>
        <v>3.25</v>
      </c>
      <c r="X44" s="12">
        <f t="shared" si="10"/>
        <v>2.125</v>
      </c>
      <c r="Y44" s="12">
        <f t="shared" si="10"/>
        <v>3.875</v>
      </c>
      <c r="Z44" s="12">
        <f t="shared" si="10"/>
        <v>3.25</v>
      </c>
      <c r="AA44" s="12">
        <f t="shared" si="10"/>
        <v>3.5</v>
      </c>
      <c r="AB44" s="12">
        <f t="shared" si="10"/>
        <v>3.375</v>
      </c>
      <c r="AC44" s="12">
        <f t="shared" si="10"/>
        <v>2.625</v>
      </c>
      <c r="AD44" s="12">
        <f t="shared" si="10"/>
        <v>3.125</v>
      </c>
      <c r="AE44" s="12">
        <f t="shared" si="10"/>
        <v>3.5</v>
      </c>
      <c r="AF44" s="12">
        <f t="shared" si="10"/>
        <v>3.625</v>
      </c>
    </row>
    <row r="45" spans="2:32" ht="31.5" x14ac:dyDescent="0.25">
      <c r="B45" s="31">
        <v>10</v>
      </c>
      <c r="C45" s="32" t="s">
        <v>26</v>
      </c>
      <c r="D45" s="15">
        <f>SUM($B45*D44)</f>
        <v>27.5</v>
      </c>
      <c r="E45" s="15">
        <f>SUM($B45*E44)</f>
        <v>41.25</v>
      </c>
      <c r="F45" s="15">
        <f t="shared" ref="F45:AF45" si="11">SUM($B45*F44)</f>
        <v>37.5</v>
      </c>
      <c r="G45" s="15">
        <f t="shared" si="11"/>
        <v>43.75</v>
      </c>
      <c r="H45" s="15">
        <f t="shared" si="11"/>
        <v>42.5</v>
      </c>
      <c r="I45" s="15">
        <f t="shared" si="11"/>
        <v>16.25</v>
      </c>
      <c r="J45" s="15">
        <f t="shared" si="11"/>
        <v>35</v>
      </c>
      <c r="K45" s="15">
        <f t="shared" si="11"/>
        <v>40</v>
      </c>
      <c r="L45" s="15">
        <f t="shared" si="11"/>
        <v>27.5</v>
      </c>
      <c r="M45" s="15">
        <f t="shared" si="11"/>
        <v>42.5</v>
      </c>
      <c r="N45" s="15">
        <f t="shared" si="11"/>
        <v>43.75</v>
      </c>
      <c r="O45" s="15">
        <f t="shared" si="11"/>
        <v>38.75</v>
      </c>
      <c r="P45" s="15">
        <f t="shared" si="11"/>
        <v>40</v>
      </c>
      <c r="Q45" s="15">
        <f t="shared" si="11"/>
        <v>25</v>
      </c>
      <c r="R45" s="15">
        <f t="shared" si="11"/>
        <v>40</v>
      </c>
      <c r="S45" s="15">
        <f t="shared" si="11"/>
        <v>37.5</v>
      </c>
      <c r="T45" s="15">
        <f t="shared" si="11"/>
        <v>38.75</v>
      </c>
      <c r="U45" s="15">
        <f t="shared" si="11"/>
        <v>36.25</v>
      </c>
      <c r="V45" s="15">
        <f t="shared" si="11"/>
        <v>31.25</v>
      </c>
      <c r="W45" s="15">
        <f t="shared" si="11"/>
        <v>32.5</v>
      </c>
      <c r="X45" s="15">
        <f t="shared" si="11"/>
        <v>21.25</v>
      </c>
      <c r="Y45" s="15">
        <f t="shared" si="11"/>
        <v>38.75</v>
      </c>
      <c r="Z45" s="15">
        <f t="shared" si="11"/>
        <v>32.5</v>
      </c>
      <c r="AA45" s="15">
        <f t="shared" si="11"/>
        <v>35</v>
      </c>
      <c r="AB45" s="15">
        <f t="shared" si="11"/>
        <v>33.75</v>
      </c>
      <c r="AC45" s="15">
        <f t="shared" si="11"/>
        <v>26.25</v>
      </c>
      <c r="AD45" s="15">
        <f t="shared" si="11"/>
        <v>31.25</v>
      </c>
      <c r="AE45" s="15">
        <f t="shared" si="11"/>
        <v>35</v>
      </c>
      <c r="AF45" s="15">
        <f t="shared" si="11"/>
        <v>36.25</v>
      </c>
    </row>
    <row r="46" spans="2:32" ht="15.75" x14ac:dyDescent="0.25">
      <c r="B46" s="6"/>
      <c r="C46" s="30" t="s">
        <v>20</v>
      </c>
      <c r="D46" s="33" t="str">
        <f t="shared" ref="D46:AF46" si="12">IF((MAX(D47:D54)-MIN(D47:D54))&gt;=3,"FIX"," ")</f>
        <v xml:space="preserve"> </v>
      </c>
      <c r="E46" s="33" t="str">
        <f t="shared" si="12"/>
        <v xml:space="preserve"> </v>
      </c>
      <c r="F46" s="33" t="str">
        <f t="shared" si="12"/>
        <v xml:space="preserve"> </v>
      </c>
      <c r="G46" s="33" t="str">
        <f t="shared" si="12"/>
        <v xml:space="preserve"> </v>
      </c>
      <c r="H46" s="33" t="str">
        <f t="shared" si="12"/>
        <v xml:space="preserve"> </v>
      </c>
      <c r="I46" s="33" t="str">
        <f t="shared" si="12"/>
        <v xml:space="preserve"> </v>
      </c>
      <c r="J46" s="33" t="str">
        <f t="shared" si="12"/>
        <v xml:space="preserve"> </v>
      </c>
      <c r="K46" s="33" t="str">
        <f t="shared" si="12"/>
        <v xml:space="preserve"> </v>
      </c>
      <c r="L46" s="33" t="str">
        <f t="shared" si="12"/>
        <v xml:space="preserve"> </v>
      </c>
      <c r="M46" s="33" t="str">
        <f t="shared" si="12"/>
        <v xml:space="preserve"> </v>
      </c>
      <c r="N46" s="33" t="str">
        <f t="shared" si="12"/>
        <v xml:space="preserve"> </v>
      </c>
      <c r="O46" s="33" t="str">
        <f t="shared" si="12"/>
        <v xml:space="preserve"> </v>
      </c>
      <c r="P46" s="33" t="str">
        <f t="shared" si="12"/>
        <v xml:space="preserve"> </v>
      </c>
      <c r="Q46" s="33" t="str">
        <f t="shared" si="12"/>
        <v xml:space="preserve"> </v>
      </c>
      <c r="R46" s="33" t="str">
        <f t="shared" si="12"/>
        <v xml:space="preserve"> </v>
      </c>
      <c r="S46" s="33" t="str">
        <f t="shared" si="12"/>
        <v xml:space="preserve"> </v>
      </c>
      <c r="T46" s="33" t="str">
        <f t="shared" si="12"/>
        <v xml:space="preserve"> </v>
      </c>
      <c r="U46" s="33" t="str">
        <f t="shared" si="12"/>
        <v xml:space="preserve"> </v>
      </c>
      <c r="V46" s="33" t="str">
        <f t="shared" si="12"/>
        <v xml:space="preserve"> </v>
      </c>
      <c r="W46" s="33" t="str">
        <f t="shared" si="12"/>
        <v xml:space="preserve"> </v>
      </c>
      <c r="X46" s="33" t="str">
        <f t="shared" si="12"/>
        <v xml:space="preserve"> </v>
      </c>
      <c r="Y46" s="33" t="str">
        <f t="shared" si="12"/>
        <v xml:space="preserve"> </v>
      </c>
      <c r="Z46" s="33" t="str">
        <f t="shared" si="12"/>
        <v xml:space="preserve"> </v>
      </c>
      <c r="AA46" s="33" t="str">
        <f t="shared" si="12"/>
        <v xml:space="preserve"> </v>
      </c>
      <c r="AB46" s="33" t="str">
        <f t="shared" si="12"/>
        <v xml:space="preserve"> </v>
      </c>
      <c r="AC46" s="33" t="str">
        <f t="shared" si="12"/>
        <v xml:space="preserve"> </v>
      </c>
      <c r="AD46" s="33" t="str">
        <f t="shared" si="12"/>
        <v xml:space="preserve"> </v>
      </c>
      <c r="AE46" s="33" t="str">
        <f t="shared" si="12"/>
        <v xml:space="preserve"> </v>
      </c>
      <c r="AF46" s="33" t="str">
        <f t="shared" si="12"/>
        <v xml:space="preserve"> </v>
      </c>
    </row>
    <row r="47" spans="2:32" x14ac:dyDescent="0.25">
      <c r="B47" s="6"/>
      <c r="C47" s="3" t="str">
        <f>C$14</f>
        <v xml:space="preserve">Evaluator 1 </v>
      </c>
      <c r="D47" s="11">
        <v>4</v>
      </c>
      <c r="E47" s="11">
        <v>3</v>
      </c>
      <c r="F47" s="11">
        <v>4</v>
      </c>
      <c r="G47" s="11">
        <v>4</v>
      </c>
      <c r="H47" s="11">
        <v>4</v>
      </c>
      <c r="I47" s="11">
        <v>3</v>
      </c>
      <c r="J47" s="11">
        <v>2</v>
      </c>
      <c r="K47" s="11">
        <v>4</v>
      </c>
      <c r="L47" s="11">
        <v>3</v>
      </c>
      <c r="M47" s="11">
        <v>4</v>
      </c>
      <c r="N47" s="11">
        <v>4</v>
      </c>
      <c r="O47" s="11">
        <v>2</v>
      </c>
      <c r="P47" s="11">
        <v>4</v>
      </c>
      <c r="Q47" s="11">
        <v>3</v>
      </c>
      <c r="R47" s="11">
        <v>4</v>
      </c>
      <c r="S47" s="11">
        <v>4</v>
      </c>
      <c r="T47" s="11">
        <v>4</v>
      </c>
      <c r="U47" s="11">
        <v>4</v>
      </c>
      <c r="V47" s="11">
        <v>4</v>
      </c>
      <c r="W47" s="11">
        <v>4</v>
      </c>
      <c r="X47" s="11">
        <v>3</v>
      </c>
      <c r="Y47" s="11">
        <v>4</v>
      </c>
      <c r="Z47" s="11">
        <v>3</v>
      </c>
      <c r="AA47" s="11">
        <v>4</v>
      </c>
      <c r="AB47" s="11">
        <v>4</v>
      </c>
      <c r="AC47" s="11">
        <v>3</v>
      </c>
      <c r="AD47" s="11">
        <v>3</v>
      </c>
      <c r="AE47" s="11">
        <v>4</v>
      </c>
      <c r="AF47" s="11">
        <v>3</v>
      </c>
    </row>
    <row r="48" spans="2:32" x14ac:dyDescent="0.25">
      <c r="B48" s="6"/>
      <c r="C48" s="3" t="str">
        <f>C$15</f>
        <v>Evaluator 2</v>
      </c>
      <c r="D48" s="11">
        <v>3</v>
      </c>
      <c r="E48" s="11">
        <v>4</v>
      </c>
      <c r="F48" s="11">
        <v>3</v>
      </c>
      <c r="G48" s="11">
        <v>4</v>
      </c>
      <c r="H48" s="11">
        <v>5</v>
      </c>
      <c r="I48" s="11">
        <v>2</v>
      </c>
      <c r="J48" s="11">
        <v>3</v>
      </c>
      <c r="K48" s="11">
        <v>4</v>
      </c>
      <c r="L48" s="11">
        <v>3</v>
      </c>
      <c r="M48" s="11">
        <v>4</v>
      </c>
      <c r="N48" s="11">
        <v>4</v>
      </c>
      <c r="O48" s="11">
        <v>2</v>
      </c>
      <c r="P48" s="11">
        <v>4</v>
      </c>
      <c r="Q48" s="11">
        <v>3</v>
      </c>
      <c r="R48" s="11">
        <v>4</v>
      </c>
      <c r="S48" s="11">
        <v>3</v>
      </c>
      <c r="T48" s="11">
        <v>3</v>
      </c>
      <c r="U48" s="11">
        <v>3</v>
      </c>
      <c r="V48" s="11">
        <v>3</v>
      </c>
      <c r="W48" s="11">
        <v>3</v>
      </c>
      <c r="X48" s="11">
        <v>3</v>
      </c>
      <c r="Y48" s="11">
        <v>4</v>
      </c>
      <c r="Z48" s="11">
        <v>1</v>
      </c>
      <c r="AA48" s="11">
        <v>3</v>
      </c>
      <c r="AB48" s="11">
        <v>3</v>
      </c>
      <c r="AC48" s="11">
        <v>3</v>
      </c>
      <c r="AD48" s="11">
        <v>2</v>
      </c>
      <c r="AE48" s="11">
        <v>4</v>
      </c>
      <c r="AF48" s="11">
        <v>3</v>
      </c>
    </row>
    <row r="49" spans="2:32" x14ac:dyDescent="0.25">
      <c r="B49" s="6"/>
      <c r="C49" s="3" t="str">
        <f>C$16</f>
        <v>Evaluator 3</v>
      </c>
      <c r="D49" s="11">
        <v>3</v>
      </c>
      <c r="E49" s="11">
        <v>3</v>
      </c>
      <c r="F49" s="11">
        <v>3</v>
      </c>
      <c r="G49" s="11">
        <v>5</v>
      </c>
      <c r="H49" s="11">
        <v>5</v>
      </c>
      <c r="I49" s="11">
        <v>3</v>
      </c>
      <c r="J49" s="11">
        <v>2</v>
      </c>
      <c r="K49" s="11">
        <v>5</v>
      </c>
      <c r="L49" s="11">
        <v>3</v>
      </c>
      <c r="M49" s="11">
        <v>5</v>
      </c>
      <c r="N49" s="11">
        <v>5</v>
      </c>
      <c r="O49" s="11">
        <v>2</v>
      </c>
      <c r="P49" s="11">
        <v>5</v>
      </c>
      <c r="Q49" s="11">
        <v>2</v>
      </c>
      <c r="R49" s="11">
        <v>5</v>
      </c>
      <c r="S49" s="11">
        <v>4</v>
      </c>
      <c r="T49" s="11">
        <v>4</v>
      </c>
      <c r="U49" s="11">
        <v>4</v>
      </c>
      <c r="V49" s="11">
        <v>5</v>
      </c>
      <c r="W49" s="11">
        <v>4</v>
      </c>
      <c r="X49" s="11">
        <v>3</v>
      </c>
      <c r="Y49" s="11">
        <v>4</v>
      </c>
      <c r="Z49" s="11">
        <v>2</v>
      </c>
      <c r="AA49" s="11">
        <v>5</v>
      </c>
      <c r="AB49" s="11">
        <v>4</v>
      </c>
      <c r="AC49" s="11">
        <v>3</v>
      </c>
      <c r="AD49" s="11">
        <v>3</v>
      </c>
      <c r="AE49" s="11">
        <v>3</v>
      </c>
      <c r="AF49" s="11">
        <v>3</v>
      </c>
    </row>
    <row r="50" spans="2:32" x14ac:dyDescent="0.25">
      <c r="B50" s="6"/>
      <c r="C50" s="3" t="str">
        <f>C$17</f>
        <v>Evaluator 4</v>
      </c>
      <c r="D50" s="11">
        <v>3</v>
      </c>
      <c r="E50" s="11">
        <v>3</v>
      </c>
      <c r="F50" s="11">
        <v>3</v>
      </c>
      <c r="G50" s="11">
        <v>3</v>
      </c>
      <c r="H50" s="11">
        <v>3</v>
      </c>
      <c r="I50" s="11">
        <v>2</v>
      </c>
      <c r="J50" s="11">
        <v>2</v>
      </c>
      <c r="K50" s="11">
        <v>3</v>
      </c>
      <c r="L50" s="11">
        <v>3</v>
      </c>
      <c r="M50" s="11">
        <v>3</v>
      </c>
      <c r="N50" s="11">
        <v>3</v>
      </c>
      <c r="O50" s="11">
        <v>3</v>
      </c>
      <c r="P50" s="11">
        <v>3</v>
      </c>
      <c r="Q50" s="11">
        <v>2</v>
      </c>
      <c r="R50" s="11">
        <v>3</v>
      </c>
      <c r="S50" s="11">
        <v>2</v>
      </c>
      <c r="T50" s="11">
        <v>3</v>
      </c>
      <c r="U50" s="11">
        <v>3</v>
      </c>
      <c r="V50" s="11">
        <v>3</v>
      </c>
      <c r="W50" s="11">
        <v>3</v>
      </c>
      <c r="X50" s="11">
        <v>3</v>
      </c>
      <c r="Y50" s="11">
        <v>3</v>
      </c>
      <c r="Z50" s="11">
        <v>2</v>
      </c>
      <c r="AA50" s="11">
        <v>3</v>
      </c>
      <c r="AB50" s="11">
        <v>3</v>
      </c>
      <c r="AC50" s="11">
        <v>2</v>
      </c>
      <c r="AD50" s="11">
        <v>3</v>
      </c>
      <c r="AE50" s="11">
        <v>3</v>
      </c>
      <c r="AF50" s="11">
        <v>3</v>
      </c>
    </row>
    <row r="51" spans="2:32" x14ac:dyDescent="0.25">
      <c r="B51" s="6"/>
      <c r="C51" s="3" t="str">
        <f>C40</f>
        <v>Evaluator 5</v>
      </c>
      <c r="D51" s="14">
        <v>4</v>
      </c>
      <c r="E51" s="14">
        <v>4</v>
      </c>
      <c r="F51" s="14">
        <v>3</v>
      </c>
      <c r="G51" s="14">
        <v>3</v>
      </c>
      <c r="H51" s="14">
        <v>4</v>
      </c>
      <c r="I51" s="14">
        <v>2</v>
      </c>
      <c r="J51" s="14">
        <v>3</v>
      </c>
      <c r="K51" s="14">
        <v>4</v>
      </c>
      <c r="L51" s="14">
        <v>4</v>
      </c>
      <c r="M51" s="14">
        <v>4</v>
      </c>
      <c r="N51" s="14">
        <v>4</v>
      </c>
      <c r="O51" s="14">
        <v>3</v>
      </c>
      <c r="P51" s="14">
        <v>4</v>
      </c>
      <c r="Q51" s="14">
        <v>4</v>
      </c>
      <c r="R51" s="14">
        <v>4</v>
      </c>
      <c r="S51" s="14">
        <v>3</v>
      </c>
      <c r="T51" s="14">
        <v>3</v>
      </c>
      <c r="U51" s="14">
        <v>3</v>
      </c>
      <c r="V51" s="14">
        <v>4</v>
      </c>
      <c r="W51" s="14">
        <v>4</v>
      </c>
      <c r="X51" s="14">
        <v>3</v>
      </c>
      <c r="Y51" s="14">
        <v>3</v>
      </c>
      <c r="Z51" s="14">
        <v>2</v>
      </c>
      <c r="AA51" s="14">
        <v>4</v>
      </c>
      <c r="AB51" s="14">
        <v>3</v>
      </c>
      <c r="AC51" s="14">
        <v>3</v>
      </c>
      <c r="AD51" s="14">
        <v>3</v>
      </c>
      <c r="AE51" s="14">
        <v>4</v>
      </c>
      <c r="AF51" s="14">
        <v>3</v>
      </c>
    </row>
    <row r="52" spans="2:32" x14ac:dyDescent="0.25">
      <c r="B52" s="6"/>
      <c r="C52" s="3" t="str">
        <f>C41</f>
        <v>Evaluator 6</v>
      </c>
      <c r="D52" s="14">
        <v>3</v>
      </c>
      <c r="E52" s="14">
        <v>3</v>
      </c>
      <c r="F52" s="14">
        <v>4</v>
      </c>
      <c r="G52" s="14">
        <v>4</v>
      </c>
      <c r="H52" s="14">
        <v>3</v>
      </c>
      <c r="I52" s="14">
        <v>3</v>
      </c>
      <c r="J52" s="14">
        <v>2</v>
      </c>
      <c r="K52" s="14">
        <v>5</v>
      </c>
      <c r="L52" s="14">
        <v>3</v>
      </c>
      <c r="M52" s="14">
        <v>4</v>
      </c>
      <c r="N52" s="14">
        <v>4</v>
      </c>
      <c r="O52" s="14">
        <v>2</v>
      </c>
      <c r="P52" s="14">
        <v>4</v>
      </c>
      <c r="Q52" s="14">
        <v>3</v>
      </c>
      <c r="R52" s="14">
        <v>3</v>
      </c>
      <c r="S52" s="14">
        <v>4</v>
      </c>
      <c r="T52" s="14">
        <v>3</v>
      </c>
      <c r="U52" s="14">
        <v>3</v>
      </c>
      <c r="V52" s="14">
        <v>3</v>
      </c>
      <c r="W52" s="14">
        <v>3</v>
      </c>
      <c r="X52" s="14">
        <v>3</v>
      </c>
      <c r="Y52" s="14">
        <v>4</v>
      </c>
      <c r="Z52" s="14">
        <v>2</v>
      </c>
      <c r="AA52" s="14">
        <v>3</v>
      </c>
      <c r="AB52" s="14">
        <v>3</v>
      </c>
      <c r="AC52" s="14">
        <v>3</v>
      </c>
      <c r="AD52" s="14">
        <v>3</v>
      </c>
      <c r="AE52" s="14">
        <v>3</v>
      </c>
      <c r="AF52" s="14">
        <v>2</v>
      </c>
    </row>
    <row r="53" spans="2:32" x14ac:dyDescent="0.25">
      <c r="B53" s="6"/>
      <c r="C53" s="3" t="str">
        <f>C42</f>
        <v>Evaluator 7</v>
      </c>
      <c r="D53" s="14">
        <v>2</v>
      </c>
      <c r="E53" s="14">
        <v>2</v>
      </c>
      <c r="F53" s="14">
        <v>2</v>
      </c>
      <c r="G53" s="14">
        <v>4</v>
      </c>
      <c r="H53" s="14">
        <v>5</v>
      </c>
      <c r="I53" s="14">
        <v>1</v>
      </c>
      <c r="J53" s="14">
        <v>2</v>
      </c>
      <c r="K53" s="14">
        <v>4</v>
      </c>
      <c r="L53" s="14">
        <v>2</v>
      </c>
      <c r="M53" s="14">
        <v>4</v>
      </c>
      <c r="N53" s="14">
        <v>4</v>
      </c>
      <c r="O53" s="14">
        <v>1</v>
      </c>
      <c r="P53" s="14">
        <v>5</v>
      </c>
      <c r="Q53" s="14">
        <v>2</v>
      </c>
      <c r="R53" s="14">
        <v>4</v>
      </c>
      <c r="S53" s="14">
        <v>2</v>
      </c>
      <c r="T53" s="14">
        <v>2</v>
      </c>
      <c r="U53" s="14">
        <v>2</v>
      </c>
      <c r="V53" s="14">
        <v>4</v>
      </c>
      <c r="W53" s="14">
        <v>4</v>
      </c>
      <c r="X53" s="14">
        <v>2</v>
      </c>
      <c r="Y53" s="14">
        <v>3</v>
      </c>
      <c r="Z53" s="14">
        <v>1</v>
      </c>
      <c r="AA53" s="14">
        <v>3</v>
      </c>
      <c r="AB53" s="14">
        <v>4</v>
      </c>
      <c r="AC53" s="14">
        <v>4</v>
      </c>
      <c r="AD53" s="14">
        <v>2</v>
      </c>
      <c r="AE53" s="14">
        <v>3</v>
      </c>
      <c r="AF53" s="14">
        <v>4</v>
      </c>
    </row>
    <row r="54" spans="2:32" x14ac:dyDescent="0.25">
      <c r="B54" s="6"/>
      <c r="C54" s="3" t="str">
        <f>C$21</f>
        <v>Evaluator 8</v>
      </c>
      <c r="D54" s="11">
        <v>3</v>
      </c>
      <c r="E54" s="11">
        <v>3</v>
      </c>
      <c r="F54" s="11">
        <v>3</v>
      </c>
      <c r="G54" s="11">
        <v>3</v>
      </c>
      <c r="H54" s="11">
        <v>4</v>
      </c>
      <c r="I54" s="11">
        <v>1</v>
      </c>
      <c r="J54" s="11">
        <v>1</v>
      </c>
      <c r="K54" s="11">
        <v>4</v>
      </c>
      <c r="L54" s="11">
        <v>3</v>
      </c>
      <c r="M54" s="11">
        <v>4</v>
      </c>
      <c r="N54" s="11">
        <v>3</v>
      </c>
      <c r="O54" s="11">
        <v>2</v>
      </c>
      <c r="P54" s="11">
        <v>3</v>
      </c>
      <c r="Q54" s="11">
        <v>3</v>
      </c>
      <c r="R54" s="11">
        <v>4</v>
      </c>
      <c r="S54" s="11">
        <v>4</v>
      </c>
      <c r="T54" s="11">
        <v>3</v>
      </c>
      <c r="U54" s="11">
        <v>3</v>
      </c>
      <c r="V54" s="11">
        <v>3</v>
      </c>
      <c r="W54" s="11">
        <v>3</v>
      </c>
      <c r="X54" s="11">
        <v>3</v>
      </c>
      <c r="Y54" s="11">
        <v>4</v>
      </c>
      <c r="Z54" s="11">
        <v>1</v>
      </c>
      <c r="AA54" s="11">
        <v>3</v>
      </c>
      <c r="AB54" s="11">
        <v>2</v>
      </c>
      <c r="AC54" s="11">
        <v>3</v>
      </c>
      <c r="AD54" s="11">
        <v>3</v>
      </c>
      <c r="AE54" s="11">
        <v>3</v>
      </c>
      <c r="AF54" s="11">
        <v>2</v>
      </c>
    </row>
    <row r="55" spans="2:32" x14ac:dyDescent="0.25">
      <c r="B55" s="6"/>
      <c r="C55" s="3" t="s">
        <v>6</v>
      </c>
      <c r="D55" s="12">
        <f>IF(SUM(D47:D54)=0,0,AVERAGE(D47:D54))</f>
        <v>3.125</v>
      </c>
      <c r="E55" s="12">
        <f>IF(SUM(E47:E54)=0,0,AVERAGE(E47:E54))</f>
        <v>3.125</v>
      </c>
      <c r="F55" s="12">
        <f t="shared" ref="F55:AF55" si="13">IF(SUM(F47:F54)=0,0,AVERAGE(F47:F54))</f>
        <v>3.125</v>
      </c>
      <c r="G55" s="12">
        <f t="shared" si="13"/>
        <v>3.75</v>
      </c>
      <c r="H55" s="12">
        <f t="shared" si="13"/>
        <v>4.125</v>
      </c>
      <c r="I55" s="12">
        <f t="shared" si="13"/>
        <v>2.125</v>
      </c>
      <c r="J55" s="12">
        <f t="shared" si="13"/>
        <v>2.125</v>
      </c>
      <c r="K55" s="12">
        <f t="shared" si="13"/>
        <v>4.125</v>
      </c>
      <c r="L55" s="12">
        <f t="shared" si="13"/>
        <v>3</v>
      </c>
      <c r="M55" s="12">
        <f t="shared" si="13"/>
        <v>4</v>
      </c>
      <c r="N55" s="12">
        <f t="shared" si="13"/>
        <v>3.875</v>
      </c>
      <c r="O55" s="12">
        <f t="shared" si="13"/>
        <v>2.125</v>
      </c>
      <c r="P55" s="12">
        <f t="shared" si="13"/>
        <v>4</v>
      </c>
      <c r="Q55" s="12">
        <f t="shared" si="13"/>
        <v>2.75</v>
      </c>
      <c r="R55" s="12">
        <f t="shared" si="13"/>
        <v>3.875</v>
      </c>
      <c r="S55" s="12">
        <f t="shared" si="13"/>
        <v>3.25</v>
      </c>
      <c r="T55" s="12">
        <f t="shared" si="13"/>
        <v>3.125</v>
      </c>
      <c r="U55" s="12">
        <f t="shared" si="13"/>
        <v>3.125</v>
      </c>
      <c r="V55" s="12">
        <f t="shared" si="13"/>
        <v>3.625</v>
      </c>
      <c r="W55" s="12">
        <f t="shared" si="13"/>
        <v>3.5</v>
      </c>
      <c r="X55" s="12">
        <f t="shared" si="13"/>
        <v>2.875</v>
      </c>
      <c r="Y55" s="12">
        <f t="shared" si="13"/>
        <v>3.625</v>
      </c>
      <c r="Z55" s="12">
        <f t="shared" si="13"/>
        <v>1.75</v>
      </c>
      <c r="AA55" s="12">
        <f t="shared" si="13"/>
        <v>3.5</v>
      </c>
      <c r="AB55" s="12">
        <f t="shared" si="13"/>
        <v>3.25</v>
      </c>
      <c r="AC55" s="12">
        <f t="shared" si="13"/>
        <v>3</v>
      </c>
      <c r="AD55" s="12">
        <f t="shared" si="13"/>
        <v>2.75</v>
      </c>
      <c r="AE55" s="12">
        <f t="shared" si="13"/>
        <v>3.375</v>
      </c>
      <c r="AF55" s="12">
        <f t="shared" si="13"/>
        <v>2.875</v>
      </c>
    </row>
    <row r="56" spans="2:32" ht="31.5" x14ac:dyDescent="0.25">
      <c r="B56" s="31">
        <v>5</v>
      </c>
      <c r="C56" s="32" t="s">
        <v>25</v>
      </c>
      <c r="D56" s="15">
        <f>SUM($B56*D55)</f>
        <v>15.625</v>
      </c>
      <c r="E56" s="15">
        <f>SUM($B56*E55)</f>
        <v>15.625</v>
      </c>
      <c r="F56" s="15">
        <f t="shared" ref="F56:AF56" si="14">SUM($B56*F55)</f>
        <v>15.625</v>
      </c>
      <c r="G56" s="15">
        <f t="shared" si="14"/>
        <v>18.75</v>
      </c>
      <c r="H56" s="15">
        <f t="shared" si="14"/>
        <v>20.625</v>
      </c>
      <c r="I56" s="15">
        <f t="shared" si="14"/>
        <v>10.625</v>
      </c>
      <c r="J56" s="15">
        <f t="shared" si="14"/>
        <v>10.625</v>
      </c>
      <c r="K56" s="15">
        <f t="shared" si="14"/>
        <v>20.625</v>
      </c>
      <c r="L56" s="15">
        <f t="shared" si="14"/>
        <v>15</v>
      </c>
      <c r="M56" s="15">
        <f t="shared" si="14"/>
        <v>20</v>
      </c>
      <c r="N56" s="15">
        <f t="shared" si="14"/>
        <v>19.375</v>
      </c>
      <c r="O56" s="15">
        <f t="shared" si="14"/>
        <v>10.625</v>
      </c>
      <c r="P56" s="15">
        <f t="shared" si="14"/>
        <v>20</v>
      </c>
      <c r="Q56" s="15">
        <f t="shared" si="14"/>
        <v>13.75</v>
      </c>
      <c r="R56" s="15">
        <f t="shared" si="14"/>
        <v>19.375</v>
      </c>
      <c r="S56" s="15">
        <f t="shared" si="14"/>
        <v>16.25</v>
      </c>
      <c r="T56" s="15">
        <f t="shared" si="14"/>
        <v>15.625</v>
      </c>
      <c r="U56" s="15">
        <f t="shared" si="14"/>
        <v>15.625</v>
      </c>
      <c r="V56" s="15">
        <f t="shared" si="14"/>
        <v>18.125</v>
      </c>
      <c r="W56" s="15">
        <f t="shared" si="14"/>
        <v>17.5</v>
      </c>
      <c r="X56" s="15">
        <f t="shared" si="14"/>
        <v>14.375</v>
      </c>
      <c r="Y56" s="15">
        <f t="shared" si="14"/>
        <v>18.125</v>
      </c>
      <c r="Z56" s="15">
        <f t="shared" si="14"/>
        <v>8.75</v>
      </c>
      <c r="AA56" s="15">
        <f t="shared" si="14"/>
        <v>17.5</v>
      </c>
      <c r="AB56" s="15">
        <f t="shared" si="14"/>
        <v>16.25</v>
      </c>
      <c r="AC56" s="15">
        <f t="shared" si="14"/>
        <v>15</v>
      </c>
      <c r="AD56" s="15">
        <f t="shared" si="14"/>
        <v>13.75</v>
      </c>
      <c r="AE56" s="15">
        <f t="shared" si="14"/>
        <v>16.875</v>
      </c>
      <c r="AF56" s="15">
        <f t="shared" si="14"/>
        <v>14.375</v>
      </c>
    </row>
    <row r="57" spans="2:32" ht="15.75" x14ac:dyDescent="0.25">
      <c r="B57" s="6"/>
      <c r="C57" s="30" t="s">
        <v>21</v>
      </c>
      <c r="D57" s="33" t="str">
        <f t="shared" ref="D57:AF57" si="15">IF((MAX(D58:D65)-MIN(D58:D65))&gt;=3,"FIX"," ")</f>
        <v xml:space="preserve"> </v>
      </c>
      <c r="E57" s="33" t="str">
        <f t="shared" si="15"/>
        <v xml:space="preserve"> </v>
      </c>
      <c r="F57" s="33" t="str">
        <f t="shared" si="15"/>
        <v xml:space="preserve"> </v>
      </c>
      <c r="G57" s="33" t="str">
        <f t="shared" si="15"/>
        <v xml:space="preserve"> </v>
      </c>
      <c r="H57" s="33" t="str">
        <f t="shared" si="15"/>
        <v xml:space="preserve"> </v>
      </c>
      <c r="I57" s="33" t="str">
        <f t="shared" si="15"/>
        <v xml:space="preserve"> </v>
      </c>
      <c r="J57" s="33" t="str">
        <f t="shared" si="15"/>
        <v xml:space="preserve"> </v>
      </c>
      <c r="K57" s="33" t="str">
        <f t="shared" si="15"/>
        <v xml:space="preserve"> </v>
      </c>
      <c r="L57" s="33" t="str">
        <f t="shared" si="15"/>
        <v xml:space="preserve"> </v>
      </c>
      <c r="M57" s="33" t="str">
        <f t="shared" si="15"/>
        <v xml:space="preserve"> </v>
      </c>
      <c r="N57" s="33" t="str">
        <f t="shared" si="15"/>
        <v xml:space="preserve"> </v>
      </c>
      <c r="O57" s="33" t="str">
        <f t="shared" si="15"/>
        <v xml:space="preserve"> </v>
      </c>
      <c r="P57" s="33" t="str">
        <f t="shared" si="15"/>
        <v xml:space="preserve"> </v>
      </c>
      <c r="Q57" s="33" t="str">
        <f t="shared" si="15"/>
        <v xml:space="preserve"> </v>
      </c>
      <c r="R57" s="33" t="str">
        <f t="shared" si="15"/>
        <v xml:space="preserve"> </v>
      </c>
      <c r="S57" s="33" t="str">
        <f t="shared" si="15"/>
        <v xml:space="preserve"> </v>
      </c>
      <c r="T57" s="33" t="str">
        <f t="shared" si="15"/>
        <v xml:space="preserve"> </v>
      </c>
      <c r="U57" s="33" t="str">
        <f t="shared" si="15"/>
        <v xml:space="preserve"> </v>
      </c>
      <c r="V57" s="33" t="str">
        <f t="shared" si="15"/>
        <v xml:space="preserve"> </v>
      </c>
      <c r="W57" s="33" t="str">
        <f t="shared" si="15"/>
        <v xml:space="preserve"> </v>
      </c>
      <c r="X57" s="33" t="str">
        <f t="shared" si="15"/>
        <v xml:space="preserve"> </v>
      </c>
      <c r="Y57" s="33" t="str">
        <f t="shared" si="15"/>
        <v xml:space="preserve"> </v>
      </c>
      <c r="Z57" s="33" t="str">
        <f t="shared" si="15"/>
        <v xml:space="preserve"> </v>
      </c>
      <c r="AA57" s="33" t="str">
        <f t="shared" si="15"/>
        <v xml:space="preserve"> </v>
      </c>
      <c r="AB57" s="33" t="str">
        <f t="shared" si="15"/>
        <v xml:space="preserve"> </v>
      </c>
      <c r="AC57" s="33" t="str">
        <f t="shared" si="15"/>
        <v xml:space="preserve"> </v>
      </c>
      <c r="AD57" s="33" t="str">
        <f t="shared" si="15"/>
        <v xml:space="preserve"> </v>
      </c>
      <c r="AE57" s="33" t="str">
        <f t="shared" si="15"/>
        <v xml:space="preserve"> </v>
      </c>
      <c r="AF57" s="33" t="str">
        <f t="shared" si="15"/>
        <v xml:space="preserve"> </v>
      </c>
    </row>
    <row r="58" spans="2:32" x14ac:dyDescent="0.25">
      <c r="B58" s="6"/>
      <c r="C58" s="3" t="str">
        <f>C$14</f>
        <v xml:space="preserve">Evaluator 1 </v>
      </c>
      <c r="D58" s="11">
        <v>4</v>
      </c>
      <c r="E58" s="11">
        <v>4</v>
      </c>
      <c r="F58" s="11">
        <v>3</v>
      </c>
      <c r="G58" s="11">
        <v>4</v>
      </c>
      <c r="H58" s="11">
        <v>4</v>
      </c>
      <c r="I58" s="11">
        <v>4</v>
      </c>
      <c r="J58" s="11">
        <v>4</v>
      </c>
      <c r="K58" s="11">
        <v>4</v>
      </c>
      <c r="L58" s="11">
        <v>4</v>
      </c>
      <c r="M58" s="11">
        <v>4</v>
      </c>
      <c r="N58" s="11">
        <v>4</v>
      </c>
      <c r="O58" s="11">
        <v>3</v>
      </c>
      <c r="P58" s="11">
        <v>3</v>
      </c>
      <c r="Q58" s="11">
        <v>4</v>
      </c>
      <c r="R58" s="11">
        <v>3</v>
      </c>
      <c r="S58" s="11">
        <v>3</v>
      </c>
      <c r="T58" s="11">
        <v>3</v>
      </c>
      <c r="U58" s="11">
        <v>3</v>
      </c>
      <c r="V58" s="11">
        <v>3</v>
      </c>
      <c r="W58" s="11">
        <v>4</v>
      </c>
      <c r="X58" s="11">
        <v>3</v>
      </c>
      <c r="Y58" s="11">
        <v>4</v>
      </c>
      <c r="Z58" s="11">
        <v>3</v>
      </c>
      <c r="AA58" s="11">
        <v>4</v>
      </c>
      <c r="AB58" s="11">
        <v>4</v>
      </c>
      <c r="AC58" s="11">
        <v>3</v>
      </c>
      <c r="AD58" s="11">
        <v>4</v>
      </c>
      <c r="AE58" s="11">
        <v>3</v>
      </c>
      <c r="AF58" s="11">
        <v>3</v>
      </c>
    </row>
    <row r="59" spans="2:32" x14ac:dyDescent="0.25">
      <c r="B59" s="6"/>
      <c r="C59" s="3" t="str">
        <f>C$15</f>
        <v>Evaluator 2</v>
      </c>
      <c r="D59" s="11">
        <v>2</v>
      </c>
      <c r="E59" s="11">
        <v>4</v>
      </c>
      <c r="F59" s="11">
        <v>4</v>
      </c>
      <c r="G59" s="11">
        <v>4</v>
      </c>
      <c r="H59" s="11">
        <v>4</v>
      </c>
      <c r="I59" s="11">
        <v>3</v>
      </c>
      <c r="J59" s="11">
        <v>4</v>
      </c>
      <c r="K59" s="11">
        <v>3</v>
      </c>
      <c r="L59" s="11">
        <v>3</v>
      </c>
      <c r="M59" s="11">
        <v>3</v>
      </c>
      <c r="N59" s="11">
        <v>3</v>
      </c>
      <c r="O59" s="11">
        <v>3</v>
      </c>
      <c r="P59" s="11">
        <v>3</v>
      </c>
      <c r="Q59" s="11">
        <v>3</v>
      </c>
      <c r="R59" s="11">
        <v>4</v>
      </c>
      <c r="S59" s="11">
        <v>3</v>
      </c>
      <c r="T59" s="11">
        <v>3</v>
      </c>
      <c r="U59" s="11">
        <v>3</v>
      </c>
      <c r="V59" s="11">
        <v>3</v>
      </c>
      <c r="W59" s="11">
        <v>5</v>
      </c>
      <c r="X59" s="11">
        <v>3</v>
      </c>
      <c r="Y59" s="11">
        <v>3</v>
      </c>
      <c r="Z59" s="11">
        <v>2</v>
      </c>
      <c r="AA59" s="11">
        <v>4</v>
      </c>
      <c r="AB59" s="11">
        <v>4</v>
      </c>
      <c r="AC59" s="11">
        <v>3</v>
      </c>
      <c r="AD59" s="11">
        <v>4</v>
      </c>
      <c r="AE59" s="11">
        <v>3</v>
      </c>
      <c r="AF59" s="11">
        <v>3</v>
      </c>
    </row>
    <row r="60" spans="2:32" x14ac:dyDescent="0.25">
      <c r="B60" s="6"/>
      <c r="C60" s="3" t="str">
        <f>C$16</f>
        <v>Evaluator 3</v>
      </c>
      <c r="D60" s="11">
        <v>4</v>
      </c>
      <c r="E60" s="11">
        <v>4</v>
      </c>
      <c r="F60" s="11">
        <v>4</v>
      </c>
      <c r="G60" s="11">
        <v>5</v>
      </c>
      <c r="H60" s="11">
        <v>5</v>
      </c>
      <c r="I60" s="11">
        <v>4</v>
      </c>
      <c r="J60" s="11">
        <v>4</v>
      </c>
      <c r="K60" s="11">
        <v>5</v>
      </c>
      <c r="L60" s="11">
        <v>3</v>
      </c>
      <c r="M60" s="11">
        <v>4</v>
      </c>
      <c r="N60" s="11">
        <v>4</v>
      </c>
      <c r="O60" s="11">
        <v>4</v>
      </c>
      <c r="P60" s="11">
        <v>4</v>
      </c>
      <c r="Q60" s="11">
        <v>4</v>
      </c>
      <c r="R60" s="11">
        <v>4</v>
      </c>
      <c r="S60" s="11">
        <v>4</v>
      </c>
      <c r="T60" s="11">
        <v>5</v>
      </c>
      <c r="U60" s="11">
        <v>5</v>
      </c>
      <c r="V60" s="11">
        <v>3</v>
      </c>
      <c r="W60" s="11">
        <v>5</v>
      </c>
      <c r="X60" s="11">
        <v>4</v>
      </c>
      <c r="Y60" s="11">
        <v>5</v>
      </c>
      <c r="Z60" s="11">
        <v>3</v>
      </c>
      <c r="AA60" s="11">
        <v>5</v>
      </c>
      <c r="AB60" s="11">
        <v>5</v>
      </c>
      <c r="AC60" s="11">
        <v>3</v>
      </c>
      <c r="AD60" s="11">
        <v>5</v>
      </c>
      <c r="AE60" s="11">
        <v>4</v>
      </c>
      <c r="AF60" s="11">
        <v>4</v>
      </c>
    </row>
    <row r="61" spans="2:32" x14ac:dyDescent="0.25">
      <c r="B61" s="6"/>
      <c r="C61" s="3" t="str">
        <f>C$17</f>
        <v>Evaluator 4</v>
      </c>
      <c r="D61" s="11">
        <v>3</v>
      </c>
      <c r="E61" s="11">
        <v>3</v>
      </c>
      <c r="F61" s="11">
        <v>4</v>
      </c>
      <c r="G61" s="11">
        <v>4</v>
      </c>
      <c r="H61" s="11">
        <v>4</v>
      </c>
      <c r="I61" s="11">
        <v>3</v>
      </c>
      <c r="J61" s="11">
        <v>4</v>
      </c>
      <c r="K61" s="11">
        <v>4</v>
      </c>
      <c r="L61" s="11">
        <v>3</v>
      </c>
      <c r="M61" s="11">
        <v>4</v>
      </c>
      <c r="N61" s="11">
        <v>3</v>
      </c>
      <c r="O61" s="11">
        <v>3</v>
      </c>
      <c r="P61" s="11">
        <v>3</v>
      </c>
      <c r="Q61" s="11">
        <v>3</v>
      </c>
      <c r="R61" s="11">
        <v>3</v>
      </c>
      <c r="S61" s="11">
        <v>3</v>
      </c>
      <c r="T61" s="11">
        <v>4</v>
      </c>
      <c r="U61" s="11">
        <v>4</v>
      </c>
      <c r="V61" s="11">
        <v>3</v>
      </c>
      <c r="W61" s="11">
        <v>4</v>
      </c>
      <c r="X61" s="11">
        <v>3</v>
      </c>
      <c r="Y61" s="11">
        <v>4</v>
      </c>
      <c r="Z61" s="11">
        <v>3</v>
      </c>
      <c r="AA61" s="11">
        <v>4</v>
      </c>
      <c r="AB61" s="11">
        <v>4</v>
      </c>
      <c r="AC61" s="11">
        <v>3</v>
      </c>
      <c r="AD61" s="11">
        <v>4</v>
      </c>
      <c r="AE61" s="11">
        <v>3</v>
      </c>
      <c r="AF61" s="11">
        <v>3</v>
      </c>
    </row>
    <row r="62" spans="2:32" x14ac:dyDescent="0.25">
      <c r="B62" s="6"/>
      <c r="C62" s="3" t="str">
        <f>C51</f>
        <v>Evaluator 5</v>
      </c>
      <c r="D62" s="14">
        <v>4</v>
      </c>
      <c r="E62" s="14">
        <v>3</v>
      </c>
      <c r="F62" s="14">
        <v>4</v>
      </c>
      <c r="G62" s="14">
        <v>4</v>
      </c>
      <c r="H62" s="14">
        <v>3</v>
      </c>
      <c r="I62" s="14">
        <v>2</v>
      </c>
      <c r="J62" s="14">
        <v>2</v>
      </c>
      <c r="K62" s="14">
        <v>3</v>
      </c>
      <c r="L62" s="14">
        <v>3</v>
      </c>
      <c r="M62" s="14">
        <v>2</v>
      </c>
      <c r="N62" s="14">
        <v>3</v>
      </c>
      <c r="O62" s="14">
        <v>3</v>
      </c>
      <c r="P62" s="14">
        <v>2</v>
      </c>
      <c r="Q62" s="14">
        <v>3</v>
      </c>
      <c r="R62" s="14">
        <v>2</v>
      </c>
      <c r="S62" s="14">
        <v>3</v>
      </c>
      <c r="T62" s="14">
        <v>3</v>
      </c>
      <c r="U62" s="14">
        <v>3</v>
      </c>
      <c r="V62" s="14">
        <v>4</v>
      </c>
      <c r="W62" s="14">
        <v>4</v>
      </c>
      <c r="X62" s="14">
        <v>4</v>
      </c>
      <c r="Y62" s="14">
        <v>4</v>
      </c>
      <c r="Z62" s="14">
        <v>3</v>
      </c>
      <c r="AA62" s="14">
        <v>3</v>
      </c>
      <c r="AB62" s="14">
        <v>4</v>
      </c>
      <c r="AC62" s="14">
        <v>2</v>
      </c>
      <c r="AD62" s="14">
        <v>4</v>
      </c>
      <c r="AE62" s="14">
        <v>3</v>
      </c>
      <c r="AF62" s="14">
        <v>3</v>
      </c>
    </row>
    <row r="63" spans="2:32" x14ac:dyDescent="0.25">
      <c r="B63" s="6"/>
      <c r="C63" s="3" t="str">
        <f>C52</f>
        <v>Evaluator 6</v>
      </c>
      <c r="D63" s="14">
        <v>3</v>
      </c>
      <c r="E63" s="14">
        <v>5</v>
      </c>
      <c r="F63" s="14">
        <v>4</v>
      </c>
      <c r="G63" s="14">
        <v>4</v>
      </c>
      <c r="H63" s="14">
        <v>5</v>
      </c>
      <c r="I63" s="14">
        <v>4</v>
      </c>
      <c r="J63" s="14">
        <v>3</v>
      </c>
      <c r="K63" s="14">
        <v>4</v>
      </c>
      <c r="L63" s="14">
        <v>3</v>
      </c>
      <c r="M63" s="14">
        <v>3</v>
      </c>
      <c r="N63" s="14">
        <v>3</v>
      </c>
      <c r="O63" s="14">
        <v>4</v>
      </c>
      <c r="P63" s="14">
        <v>2</v>
      </c>
      <c r="Q63" s="14">
        <v>3</v>
      </c>
      <c r="R63" s="14">
        <v>3</v>
      </c>
      <c r="S63" s="14">
        <v>3</v>
      </c>
      <c r="T63" s="14">
        <v>4</v>
      </c>
      <c r="U63" s="14">
        <v>4</v>
      </c>
      <c r="V63" s="14">
        <v>3</v>
      </c>
      <c r="W63" s="14">
        <v>4</v>
      </c>
      <c r="X63" s="14">
        <v>3</v>
      </c>
      <c r="Y63" s="14">
        <v>5</v>
      </c>
      <c r="Z63" s="14">
        <v>3</v>
      </c>
      <c r="AA63" s="14">
        <v>4</v>
      </c>
      <c r="AB63" s="14">
        <v>4</v>
      </c>
      <c r="AC63" s="14">
        <v>2</v>
      </c>
      <c r="AD63" s="14">
        <v>3</v>
      </c>
      <c r="AE63" s="14">
        <v>2</v>
      </c>
      <c r="AF63" s="14">
        <v>2</v>
      </c>
    </row>
    <row r="64" spans="2:32" x14ac:dyDescent="0.25">
      <c r="B64" s="6"/>
      <c r="C64" s="3" t="str">
        <f>C53</f>
        <v>Evaluator 7</v>
      </c>
      <c r="D64" s="14">
        <v>2</v>
      </c>
      <c r="E64" s="14">
        <v>3</v>
      </c>
      <c r="F64" s="14">
        <v>2</v>
      </c>
      <c r="G64" s="14">
        <v>5</v>
      </c>
      <c r="H64" s="14">
        <v>5</v>
      </c>
      <c r="I64" s="14">
        <v>2</v>
      </c>
      <c r="J64" s="14">
        <v>2</v>
      </c>
      <c r="K64" s="14">
        <v>3</v>
      </c>
      <c r="L64" s="14">
        <v>2</v>
      </c>
      <c r="M64" s="14">
        <v>2</v>
      </c>
      <c r="N64" s="14">
        <v>4</v>
      </c>
      <c r="O64" s="14">
        <v>3</v>
      </c>
      <c r="P64" s="14">
        <v>2</v>
      </c>
      <c r="Q64" s="14">
        <v>2</v>
      </c>
      <c r="R64" s="14">
        <v>2</v>
      </c>
      <c r="S64" s="14">
        <v>3</v>
      </c>
      <c r="T64" s="14">
        <v>4</v>
      </c>
      <c r="U64" s="14">
        <v>4</v>
      </c>
      <c r="V64" s="14">
        <v>3</v>
      </c>
      <c r="W64" s="14">
        <v>5</v>
      </c>
      <c r="X64" s="14">
        <v>2</v>
      </c>
      <c r="Y64" s="14">
        <v>4</v>
      </c>
      <c r="Z64" s="14">
        <v>2</v>
      </c>
      <c r="AA64" s="14">
        <v>4</v>
      </c>
      <c r="AB64" s="14">
        <v>5</v>
      </c>
      <c r="AC64" s="14">
        <v>3</v>
      </c>
      <c r="AD64" s="14">
        <v>3</v>
      </c>
      <c r="AE64" s="14">
        <v>3</v>
      </c>
      <c r="AF64" s="14">
        <v>2</v>
      </c>
    </row>
    <row r="65" spans="2:32" x14ac:dyDescent="0.25">
      <c r="B65" s="6"/>
      <c r="C65" s="3" t="str">
        <f>C$21</f>
        <v>Evaluator 8</v>
      </c>
      <c r="D65" s="11">
        <v>2</v>
      </c>
      <c r="E65" s="11">
        <v>4</v>
      </c>
      <c r="F65" s="11">
        <v>4</v>
      </c>
      <c r="G65" s="11">
        <v>4</v>
      </c>
      <c r="H65" s="11">
        <v>4</v>
      </c>
      <c r="I65" s="11">
        <v>4</v>
      </c>
      <c r="J65" s="11">
        <v>4</v>
      </c>
      <c r="K65" s="11">
        <v>4</v>
      </c>
      <c r="L65" s="11">
        <v>3</v>
      </c>
      <c r="M65" s="11">
        <v>4</v>
      </c>
      <c r="N65" s="11">
        <v>4</v>
      </c>
      <c r="O65" s="11">
        <v>4</v>
      </c>
      <c r="P65" s="11">
        <v>2</v>
      </c>
      <c r="Q65" s="11">
        <v>4</v>
      </c>
      <c r="R65" s="11">
        <v>4</v>
      </c>
      <c r="S65" s="11">
        <v>4</v>
      </c>
      <c r="T65" s="11">
        <v>4</v>
      </c>
      <c r="U65" s="11">
        <v>4</v>
      </c>
      <c r="V65" s="11">
        <v>4</v>
      </c>
      <c r="W65" s="11">
        <v>4</v>
      </c>
      <c r="X65" s="11">
        <v>4</v>
      </c>
      <c r="Y65" s="11">
        <v>4</v>
      </c>
      <c r="Z65" s="11">
        <v>4</v>
      </c>
      <c r="AA65" s="11">
        <v>4</v>
      </c>
      <c r="AB65" s="11">
        <v>4</v>
      </c>
      <c r="AC65" s="11">
        <v>2</v>
      </c>
      <c r="AD65" s="11">
        <v>4</v>
      </c>
      <c r="AE65" s="11">
        <v>4</v>
      </c>
      <c r="AF65" s="11">
        <v>4</v>
      </c>
    </row>
    <row r="66" spans="2:32" x14ac:dyDescent="0.25">
      <c r="B66" s="6"/>
      <c r="C66" s="3" t="s">
        <v>6</v>
      </c>
      <c r="D66" s="12">
        <f>IF(SUM(D58:D65)=0,0,AVERAGE(D58:D65))</f>
        <v>3</v>
      </c>
      <c r="E66" s="12">
        <f>IF(SUM(E58:E65)=0,0,AVERAGE(E58:E65))</f>
        <v>3.75</v>
      </c>
      <c r="F66" s="12">
        <f t="shared" ref="F66:AF66" si="16">IF(SUM(F58:F65)=0,0,AVERAGE(F58:F65))</f>
        <v>3.625</v>
      </c>
      <c r="G66" s="12">
        <f t="shared" si="16"/>
        <v>4.25</v>
      </c>
      <c r="H66" s="12">
        <f t="shared" si="16"/>
        <v>4.25</v>
      </c>
      <c r="I66" s="12">
        <f t="shared" si="16"/>
        <v>3.25</v>
      </c>
      <c r="J66" s="12">
        <f t="shared" si="16"/>
        <v>3.375</v>
      </c>
      <c r="K66" s="12">
        <f t="shared" si="16"/>
        <v>3.75</v>
      </c>
      <c r="L66" s="12">
        <f t="shared" si="16"/>
        <v>3</v>
      </c>
      <c r="M66" s="12">
        <f t="shared" si="16"/>
        <v>3.25</v>
      </c>
      <c r="N66" s="12">
        <f t="shared" si="16"/>
        <v>3.5</v>
      </c>
      <c r="O66" s="12">
        <f t="shared" si="16"/>
        <v>3.375</v>
      </c>
      <c r="P66" s="12">
        <f t="shared" si="16"/>
        <v>2.625</v>
      </c>
      <c r="Q66" s="12">
        <f t="shared" si="16"/>
        <v>3.25</v>
      </c>
      <c r="R66" s="12">
        <f t="shared" si="16"/>
        <v>3.125</v>
      </c>
      <c r="S66" s="12">
        <f t="shared" si="16"/>
        <v>3.25</v>
      </c>
      <c r="T66" s="12">
        <f t="shared" si="16"/>
        <v>3.75</v>
      </c>
      <c r="U66" s="12">
        <f t="shared" si="16"/>
        <v>3.75</v>
      </c>
      <c r="V66" s="12">
        <f t="shared" si="16"/>
        <v>3.25</v>
      </c>
      <c r="W66" s="12">
        <f t="shared" si="16"/>
        <v>4.375</v>
      </c>
      <c r="X66" s="12">
        <f t="shared" si="16"/>
        <v>3.25</v>
      </c>
      <c r="Y66" s="12">
        <f t="shared" si="16"/>
        <v>4.125</v>
      </c>
      <c r="Z66" s="12">
        <f t="shared" si="16"/>
        <v>2.875</v>
      </c>
      <c r="AA66" s="12">
        <f t="shared" si="16"/>
        <v>4</v>
      </c>
      <c r="AB66" s="12">
        <f t="shared" si="16"/>
        <v>4.25</v>
      </c>
      <c r="AC66" s="12">
        <f t="shared" si="16"/>
        <v>2.625</v>
      </c>
      <c r="AD66" s="12">
        <f t="shared" si="16"/>
        <v>3.875</v>
      </c>
      <c r="AE66" s="12">
        <f t="shared" si="16"/>
        <v>3.125</v>
      </c>
      <c r="AF66" s="12">
        <f t="shared" si="16"/>
        <v>3</v>
      </c>
    </row>
    <row r="67" spans="2:32" ht="31.5" x14ac:dyDescent="0.25">
      <c r="B67" s="31">
        <v>10</v>
      </c>
      <c r="C67" s="32" t="s">
        <v>24</v>
      </c>
      <c r="D67" s="15">
        <f>SUM($B67*D66)</f>
        <v>30</v>
      </c>
      <c r="E67" s="15">
        <f>SUM($B67*E66)</f>
        <v>37.5</v>
      </c>
      <c r="F67" s="15">
        <f t="shared" ref="F67:AF67" si="17">SUM($B67*F66)</f>
        <v>36.25</v>
      </c>
      <c r="G67" s="15">
        <f t="shared" si="17"/>
        <v>42.5</v>
      </c>
      <c r="H67" s="15">
        <f t="shared" si="17"/>
        <v>42.5</v>
      </c>
      <c r="I67" s="15">
        <f t="shared" si="17"/>
        <v>32.5</v>
      </c>
      <c r="J67" s="15">
        <f t="shared" si="17"/>
        <v>33.75</v>
      </c>
      <c r="K67" s="15">
        <f t="shared" si="17"/>
        <v>37.5</v>
      </c>
      <c r="L67" s="15">
        <f t="shared" si="17"/>
        <v>30</v>
      </c>
      <c r="M67" s="15">
        <f t="shared" si="17"/>
        <v>32.5</v>
      </c>
      <c r="N67" s="15">
        <f t="shared" si="17"/>
        <v>35</v>
      </c>
      <c r="O67" s="15">
        <f t="shared" si="17"/>
        <v>33.75</v>
      </c>
      <c r="P67" s="15">
        <f t="shared" si="17"/>
        <v>26.25</v>
      </c>
      <c r="Q67" s="15">
        <f t="shared" si="17"/>
        <v>32.5</v>
      </c>
      <c r="R67" s="15">
        <f t="shared" si="17"/>
        <v>31.25</v>
      </c>
      <c r="S67" s="15">
        <f t="shared" si="17"/>
        <v>32.5</v>
      </c>
      <c r="T67" s="15">
        <f t="shared" si="17"/>
        <v>37.5</v>
      </c>
      <c r="U67" s="15">
        <f t="shared" si="17"/>
        <v>37.5</v>
      </c>
      <c r="V67" s="15">
        <f t="shared" si="17"/>
        <v>32.5</v>
      </c>
      <c r="W67" s="15">
        <f t="shared" si="17"/>
        <v>43.75</v>
      </c>
      <c r="X67" s="15">
        <f t="shared" si="17"/>
        <v>32.5</v>
      </c>
      <c r="Y67" s="15">
        <f t="shared" si="17"/>
        <v>41.25</v>
      </c>
      <c r="Z67" s="15">
        <f t="shared" si="17"/>
        <v>28.75</v>
      </c>
      <c r="AA67" s="15">
        <f t="shared" si="17"/>
        <v>40</v>
      </c>
      <c r="AB67" s="15">
        <f t="shared" si="17"/>
        <v>42.5</v>
      </c>
      <c r="AC67" s="15">
        <f t="shared" si="17"/>
        <v>26.25</v>
      </c>
      <c r="AD67" s="15">
        <f t="shared" si="17"/>
        <v>38.75</v>
      </c>
      <c r="AE67" s="15">
        <f t="shared" si="17"/>
        <v>31.25</v>
      </c>
      <c r="AF67" s="15">
        <f t="shared" si="17"/>
        <v>30</v>
      </c>
    </row>
    <row r="68" spans="2:32" ht="15.75" x14ac:dyDescent="0.25">
      <c r="B68" s="6"/>
      <c r="C68" s="30" t="s">
        <v>22</v>
      </c>
      <c r="D68" s="33" t="str">
        <f>IF((MAX(D69:D76)-MIN(D69:D76))&gt;=3,"FIX"," ")</f>
        <v xml:space="preserve"> </v>
      </c>
      <c r="E68" s="33" t="str">
        <f t="shared" ref="E68:AF68" si="18">IF((MAX(E69:E76)-MIN(E69:E76))&gt;=3,"FIX"," ")</f>
        <v xml:space="preserve"> </v>
      </c>
      <c r="F68" s="33" t="str">
        <f t="shared" si="18"/>
        <v xml:space="preserve"> </v>
      </c>
      <c r="G68" s="33" t="str">
        <f t="shared" si="18"/>
        <v xml:space="preserve"> </v>
      </c>
      <c r="H68" s="33" t="str">
        <f t="shared" si="18"/>
        <v xml:space="preserve"> </v>
      </c>
      <c r="I68" s="33" t="str">
        <f t="shared" si="18"/>
        <v xml:space="preserve"> </v>
      </c>
      <c r="J68" s="33" t="str">
        <f t="shared" si="18"/>
        <v xml:space="preserve"> </v>
      </c>
      <c r="K68" s="33" t="str">
        <f t="shared" si="18"/>
        <v xml:space="preserve"> </v>
      </c>
      <c r="L68" s="33" t="str">
        <f t="shared" si="18"/>
        <v xml:space="preserve"> </v>
      </c>
      <c r="M68" s="33" t="str">
        <f t="shared" si="18"/>
        <v xml:space="preserve"> </v>
      </c>
      <c r="N68" s="33" t="str">
        <f t="shared" si="18"/>
        <v xml:space="preserve"> </v>
      </c>
      <c r="O68" s="33" t="str">
        <f t="shared" si="18"/>
        <v xml:space="preserve"> </v>
      </c>
      <c r="P68" s="33" t="str">
        <f t="shared" si="18"/>
        <v xml:space="preserve"> </v>
      </c>
      <c r="Q68" s="33" t="str">
        <f t="shared" si="18"/>
        <v xml:space="preserve"> </v>
      </c>
      <c r="R68" s="33" t="str">
        <f t="shared" si="18"/>
        <v xml:space="preserve"> </v>
      </c>
      <c r="S68" s="33" t="str">
        <f t="shared" si="18"/>
        <v xml:space="preserve"> </v>
      </c>
      <c r="T68" s="33" t="str">
        <f t="shared" si="18"/>
        <v xml:space="preserve"> </v>
      </c>
      <c r="U68" s="33" t="str">
        <f t="shared" si="18"/>
        <v xml:space="preserve"> </v>
      </c>
      <c r="V68" s="33" t="str">
        <f t="shared" si="18"/>
        <v xml:space="preserve"> </v>
      </c>
      <c r="W68" s="33" t="str">
        <f t="shared" si="18"/>
        <v xml:space="preserve"> </v>
      </c>
      <c r="X68" s="33" t="str">
        <f t="shared" si="18"/>
        <v xml:space="preserve"> </v>
      </c>
      <c r="Y68" s="33" t="str">
        <f t="shared" si="18"/>
        <v xml:space="preserve"> </v>
      </c>
      <c r="Z68" s="33" t="str">
        <f t="shared" si="18"/>
        <v xml:space="preserve"> </v>
      </c>
      <c r="AA68" s="33" t="str">
        <f t="shared" si="18"/>
        <v xml:space="preserve"> </v>
      </c>
      <c r="AB68" s="33" t="str">
        <f t="shared" si="18"/>
        <v xml:space="preserve"> </v>
      </c>
      <c r="AC68" s="33" t="str">
        <f t="shared" si="18"/>
        <v xml:space="preserve"> </v>
      </c>
      <c r="AD68" s="33" t="str">
        <f t="shared" si="18"/>
        <v xml:space="preserve"> </v>
      </c>
      <c r="AE68" s="33" t="str">
        <f t="shared" si="18"/>
        <v xml:space="preserve"> </v>
      </c>
      <c r="AF68" s="33" t="str">
        <f t="shared" si="18"/>
        <v xml:space="preserve"> </v>
      </c>
    </row>
    <row r="69" spans="2:32" x14ac:dyDescent="0.25">
      <c r="B69" s="6"/>
      <c r="C69" s="3" t="str">
        <f>C$14</f>
        <v xml:space="preserve">Evaluator 1 </v>
      </c>
      <c r="D69" s="11">
        <v>3</v>
      </c>
      <c r="E69" s="11">
        <v>4</v>
      </c>
      <c r="F69" s="11">
        <v>4</v>
      </c>
      <c r="G69" s="11">
        <v>4</v>
      </c>
      <c r="H69" s="11">
        <v>4</v>
      </c>
      <c r="I69" s="11">
        <v>3</v>
      </c>
      <c r="J69" s="11">
        <v>4</v>
      </c>
      <c r="K69" s="11">
        <v>4</v>
      </c>
      <c r="L69" s="11">
        <v>3</v>
      </c>
      <c r="M69" s="11">
        <v>4</v>
      </c>
      <c r="N69" s="11">
        <v>4</v>
      </c>
      <c r="O69" s="11">
        <v>3</v>
      </c>
      <c r="P69" s="11">
        <v>4</v>
      </c>
      <c r="Q69" s="11">
        <v>2</v>
      </c>
      <c r="R69" s="11">
        <v>4</v>
      </c>
      <c r="S69" s="11">
        <v>3</v>
      </c>
      <c r="T69" s="11">
        <v>3</v>
      </c>
      <c r="U69" s="11">
        <v>3</v>
      </c>
      <c r="V69" s="11">
        <v>4</v>
      </c>
      <c r="W69" s="11">
        <v>4</v>
      </c>
      <c r="X69" s="11">
        <v>3</v>
      </c>
      <c r="Y69" s="11">
        <v>3</v>
      </c>
      <c r="Z69" s="11">
        <v>4</v>
      </c>
      <c r="AA69" s="11">
        <v>3</v>
      </c>
      <c r="AB69" s="11">
        <v>4</v>
      </c>
      <c r="AC69" s="11">
        <v>4</v>
      </c>
      <c r="AD69" s="11">
        <v>3</v>
      </c>
      <c r="AE69" s="11">
        <v>3</v>
      </c>
      <c r="AF69" s="11">
        <v>2</v>
      </c>
    </row>
    <row r="70" spans="2:32" x14ac:dyDescent="0.25">
      <c r="B70" s="6"/>
      <c r="C70" s="3" t="str">
        <f>C$15</f>
        <v>Evaluator 2</v>
      </c>
      <c r="D70" s="11">
        <v>2</v>
      </c>
      <c r="E70" s="11">
        <v>4</v>
      </c>
      <c r="F70" s="11">
        <v>3</v>
      </c>
      <c r="G70" s="11">
        <v>4</v>
      </c>
      <c r="H70" s="11">
        <v>3</v>
      </c>
      <c r="I70" s="11">
        <v>3</v>
      </c>
      <c r="J70" s="11">
        <v>3</v>
      </c>
      <c r="K70" s="11">
        <v>3</v>
      </c>
      <c r="L70" s="11">
        <v>3</v>
      </c>
      <c r="M70" s="11">
        <v>3</v>
      </c>
      <c r="N70" s="11">
        <v>3</v>
      </c>
      <c r="O70" s="11">
        <v>2</v>
      </c>
      <c r="P70" s="11">
        <v>3</v>
      </c>
      <c r="Q70" s="11">
        <v>3</v>
      </c>
      <c r="R70" s="11">
        <v>4</v>
      </c>
      <c r="S70" s="11">
        <v>3</v>
      </c>
      <c r="T70" s="11">
        <v>3</v>
      </c>
      <c r="U70" s="11">
        <v>3</v>
      </c>
      <c r="V70" s="11">
        <v>3</v>
      </c>
      <c r="W70" s="11">
        <v>4</v>
      </c>
      <c r="X70" s="11">
        <v>3</v>
      </c>
      <c r="Y70" s="11">
        <v>3</v>
      </c>
      <c r="Z70" s="11">
        <v>3</v>
      </c>
      <c r="AA70" s="11">
        <v>4</v>
      </c>
      <c r="AB70" s="11">
        <v>3</v>
      </c>
      <c r="AC70" s="11">
        <v>3</v>
      </c>
      <c r="AD70" s="11">
        <v>3</v>
      </c>
      <c r="AE70" s="11">
        <v>3</v>
      </c>
      <c r="AF70" s="11">
        <v>2</v>
      </c>
    </row>
    <row r="71" spans="2:32" x14ac:dyDescent="0.25">
      <c r="B71" s="6"/>
      <c r="C71" s="3" t="str">
        <f>C$16</f>
        <v>Evaluator 3</v>
      </c>
      <c r="D71" s="11">
        <v>4</v>
      </c>
      <c r="E71" s="11">
        <v>4</v>
      </c>
      <c r="F71" s="11">
        <v>5</v>
      </c>
      <c r="G71" s="11">
        <v>5</v>
      </c>
      <c r="H71" s="11">
        <v>5</v>
      </c>
      <c r="I71" s="11">
        <v>3</v>
      </c>
      <c r="J71" s="11">
        <v>5</v>
      </c>
      <c r="K71" s="11">
        <v>4</v>
      </c>
      <c r="L71" s="11">
        <v>3</v>
      </c>
      <c r="M71" s="11">
        <v>5</v>
      </c>
      <c r="N71" s="11">
        <v>5</v>
      </c>
      <c r="O71" s="11">
        <v>3</v>
      </c>
      <c r="P71" s="11">
        <v>5</v>
      </c>
      <c r="Q71" s="11">
        <v>2</v>
      </c>
      <c r="R71" s="11">
        <v>5</v>
      </c>
      <c r="S71" s="11">
        <v>5</v>
      </c>
      <c r="T71" s="11">
        <v>5</v>
      </c>
      <c r="U71" s="11">
        <v>5</v>
      </c>
      <c r="V71" s="11">
        <v>5</v>
      </c>
      <c r="W71" s="11">
        <v>5</v>
      </c>
      <c r="X71" s="11">
        <v>3</v>
      </c>
      <c r="Y71" s="11">
        <v>4</v>
      </c>
      <c r="Z71" s="11">
        <v>4</v>
      </c>
      <c r="AA71" s="11">
        <v>4</v>
      </c>
      <c r="AB71" s="11">
        <v>3</v>
      </c>
      <c r="AC71" s="11">
        <v>5</v>
      </c>
      <c r="AD71" s="11">
        <v>4</v>
      </c>
      <c r="AE71" s="11">
        <v>3</v>
      </c>
      <c r="AF71" s="11">
        <v>3</v>
      </c>
    </row>
    <row r="72" spans="2:32" x14ac:dyDescent="0.25">
      <c r="B72" s="6"/>
      <c r="C72" s="3" t="str">
        <f>C$17</f>
        <v>Evaluator 4</v>
      </c>
      <c r="D72" s="11">
        <v>2</v>
      </c>
      <c r="E72" s="11">
        <v>4</v>
      </c>
      <c r="F72" s="11">
        <v>4</v>
      </c>
      <c r="G72" s="11">
        <v>4</v>
      </c>
      <c r="H72" s="11">
        <v>4</v>
      </c>
      <c r="I72" s="11">
        <v>2</v>
      </c>
      <c r="J72" s="11">
        <v>4</v>
      </c>
      <c r="K72" s="11">
        <v>4</v>
      </c>
      <c r="L72" s="11">
        <v>3</v>
      </c>
      <c r="M72" s="11">
        <v>4</v>
      </c>
      <c r="N72" s="11">
        <v>4</v>
      </c>
      <c r="O72" s="11">
        <v>4</v>
      </c>
      <c r="P72" s="11">
        <v>4</v>
      </c>
      <c r="Q72" s="11">
        <v>1</v>
      </c>
      <c r="R72" s="11">
        <v>4</v>
      </c>
      <c r="S72" s="11">
        <v>4</v>
      </c>
      <c r="T72" s="11">
        <v>4</v>
      </c>
      <c r="U72" s="11">
        <v>4</v>
      </c>
      <c r="V72" s="11">
        <v>4</v>
      </c>
      <c r="W72" s="11">
        <v>4</v>
      </c>
      <c r="X72" s="11">
        <v>3</v>
      </c>
      <c r="Y72" s="11">
        <v>3</v>
      </c>
      <c r="Z72" s="11">
        <v>3</v>
      </c>
      <c r="AA72" s="11">
        <v>4</v>
      </c>
      <c r="AB72" s="11">
        <v>4</v>
      </c>
      <c r="AC72" s="11">
        <v>4</v>
      </c>
      <c r="AD72" s="11">
        <v>3</v>
      </c>
      <c r="AE72" s="11">
        <v>1</v>
      </c>
      <c r="AF72" s="11">
        <v>3</v>
      </c>
    </row>
    <row r="73" spans="2:32" x14ac:dyDescent="0.25">
      <c r="B73" s="6"/>
      <c r="C73" s="3" t="str">
        <f>C62</f>
        <v>Evaluator 5</v>
      </c>
      <c r="D73" s="14">
        <v>3</v>
      </c>
      <c r="E73" s="14">
        <v>3</v>
      </c>
      <c r="F73" s="14">
        <v>4</v>
      </c>
      <c r="G73" s="14">
        <v>4</v>
      </c>
      <c r="H73" s="14">
        <v>3</v>
      </c>
      <c r="I73" s="14">
        <v>3</v>
      </c>
      <c r="J73" s="14">
        <v>4</v>
      </c>
      <c r="K73" s="14">
        <v>3</v>
      </c>
      <c r="L73" s="14">
        <v>3</v>
      </c>
      <c r="M73" s="14">
        <v>4</v>
      </c>
      <c r="N73" s="14">
        <v>3</v>
      </c>
      <c r="O73" s="14">
        <v>3</v>
      </c>
      <c r="P73" s="14">
        <v>3</v>
      </c>
      <c r="Q73" s="14">
        <v>1</v>
      </c>
      <c r="R73" s="14">
        <v>4</v>
      </c>
      <c r="S73" s="14">
        <v>3</v>
      </c>
      <c r="T73" s="14">
        <v>4</v>
      </c>
      <c r="U73" s="14">
        <v>4</v>
      </c>
      <c r="V73" s="14">
        <v>4</v>
      </c>
      <c r="W73" s="14">
        <v>4</v>
      </c>
      <c r="X73" s="14">
        <v>2</v>
      </c>
      <c r="Y73" s="14">
        <v>3</v>
      </c>
      <c r="Z73" s="14">
        <v>3</v>
      </c>
      <c r="AA73" s="14">
        <v>3</v>
      </c>
      <c r="AB73" s="14">
        <v>4</v>
      </c>
      <c r="AC73" s="14">
        <v>4</v>
      </c>
      <c r="AD73" s="14">
        <v>3</v>
      </c>
      <c r="AE73" s="14">
        <v>3</v>
      </c>
      <c r="AF73" s="14">
        <v>3</v>
      </c>
    </row>
    <row r="74" spans="2:32" x14ac:dyDescent="0.25">
      <c r="B74" s="6"/>
      <c r="C74" s="3" t="str">
        <f>C63</f>
        <v>Evaluator 6</v>
      </c>
      <c r="D74" s="14">
        <v>4</v>
      </c>
      <c r="E74" s="14">
        <v>4</v>
      </c>
      <c r="F74" s="14">
        <v>4</v>
      </c>
      <c r="G74" s="14">
        <v>4</v>
      </c>
      <c r="H74" s="14">
        <v>5</v>
      </c>
      <c r="I74" s="14">
        <v>2</v>
      </c>
      <c r="J74" s="14">
        <v>5</v>
      </c>
      <c r="K74" s="14">
        <v>4</v>
      </c>
      <c r="L74" s="14">
        <v>2</v>
      </c>
      <c r="M74" s="14">
        <v>5</v>
      </c>
      <c r="N74" s="14">
        <v>4</v>
      </c>
      <c r="O74" s="14">
        <v>3</v>
      </c>
      <c r="P74" s="14">
        <v>4</v>
      </c>
      <c r="Q74" s="14">
        <v>2</v>
      </c>
      <c r="R74" s="14">
        <v>4</v>
      </c>
      <c r="S74" s="14">
        <v>3</v>
      </c>
      <c r="T74" s="14">
        <v>4</v>
      </c>
      <c r="U74" s="14">
        <v>4</v>
      </c>
      <c r="V74" s="14">
        <v>4</v>
      </c>
      <c r="W74" s="14">
        <v>4</v>
      </c>
      <c r="X74" s="14">
        <v>2</v>
      </c>
      <c r="Y74" s="14">
        <v>4</v>
      </c>
      <c r="Z74" s="14">
        <v>2</v>
      </c>
      <c r="AA74" s="14">
        <v>3</v>
      </c>
      <c r="AB74" s="14">
        <v>3</v>
      </c>
      <c r="AC74" s="14">
        <v>5</v>
      </c>
      <c r="AD74" s="14">
        <v>3</v>
      </c>
      <c r="AE74" s="14">
        <v>3</v>
      </c>
      <c r="AF74" s="14">
        <v>2</v>
      </c>
    </row>
    <row r="75" spans="2:32" x14ac:dyDescent="0.25">
      <c r="B75" s="6"/>
      <c r="C75" s="3" t="str">
        <f>C64</f>
        <v>Evaluator 7</v>
      </c>
      <c r="D75" s="14">
        <v>2</v>
      </c>
      <c r="E75" s="14">
        <v>2</v>
      </c>
      <c r="F75" s="14">
        <v>4</v>
      </c>
      <c r="G75" s="14">
        <v>3</v>
      </c>
      <c r="H75" s="14">
        <v>3</v>
      </c>
      <c r="I75" s="14">
        <v>1</v>
      </c>
      <c r="J75" s="14">
        <v>5</v>
      </c>
      <c r="K75" s="14">
        <v>3</v>
      </c>
      <c r="L75" s="14">
        <v>1</v>
      </c>
      <c r="M75" s="14">
        <v>5</v>
      </c>
      <c r="N75" s="14">
        <v>3</v>
      </c>
      <c r="O75" s="14">
        <v>3</v>
      </c>
      <c r="P75" s="14">
        <v>4</v>
      </c>
      <c r="Q75" s="14">
        <v>2</v>
      </c>
      <c r="R75" s="14">
        <v>5</v>
      </c>
      <c r="S75" s="14">
        <v>4</v>
      </c>
      <c r="T75" s="14">
        <v>3</v>
      </c>
      <c r="U75" s="14">
        <v>3</v>
      </c>
      <c r="V75" s="14">
        <v>5</v>
      </c>
      <c r="W75" s="14">
        <v>3</v>
      </c>
      <c r="X75" s="14">
        <v>1</v>
      </c>
      <c r="Y75" s="14">
        <v>3</v>
      </c>
      <c r="Z75" s="14">
        <v>3</v>
      </c>
      <c r="AA75" s="14">
        <v>2</v>
      </c>
      <c r="AB75" s="14">
        <v>3</v>
      </c>
      <c r="AC75" s="14">
        <v>5</v>
      </c>
      <c r="AD75" s="14">
        <v>2</v>
      </c>
      <c r="AE75" s="14">
        <v>3</v>
      </c>
      <c r="AF75" s="14">
        <v>2</v>
      </c>
    </row>
    <row r="76" spans="2:32" x14ac:dyDescent="0.25">
      <c r="B76" s="6"/>
      <c r="C76" s="3" t="str">
        <f>C$21</f>
        <v>Evaluator 8</v>
      </c>
      <c r="D76" s="11">
        <v>2</v>
      </c>
      <c r="E76" s="11">
        <v>2</v>
      </c>
      <c r="F76" s="11">
        <v>4</v>
      </c>
      <c r="G76" s="11">
        <v>3</v>
      </c>
      <c r="H76" s="11">
        <v>4</v>
      </c>
      <c r="I76" s="11">
        <v>1</v>
      </c>
      <c r="J76" s="11">
        <v>4</v>
      </c>
      <c r="K76" s="11">
        <v>2</v>
      </c>
      <c r="L76" s="11">
        <v>3</v>
      </c>
      <c r="M76" s="11">
        <v>4</v>
      </c>
      <c r="N76" s="11">
        <v>4</v>
      </c>
      <c r="O76" s="11">
        <v>4</v>
      </c>
      <c r="P76" s="11">
        <v>4</v>
      </c>
      <c r="Q76" s="11">
        <v>2</v>
      </c>
      <c r="R76" s="11">
        <v>4</v>
      </c>
      <c r="S76" s="11">
        <v>3</v>
      </c>
      <c r="T76" s="11">
        <v>4</v>
      </c>
      <c r="U76" s="11">
        <v>4</v>
      </c>
      <c r="V76" s="11">
        <v>4</v>
      </c>
      <c r="W76" s="11">
        <v>4</v>
      </c>
      <c r="X76" s="11">
        <v>2</v>
      </c>
      <c r="Y76" s="11">
        <v>2</v>
      </c>
      <c r="Z76" s="11">
        <v>2</v>
      </c>
      <c r="AA76" s="11">
        <v>4</v>
      </c>
      <c r="AB76" s="11">
        <v>3</v>
      </c>
      <c r="AC76" s="11">
        <v>4</v>
      </c>
      <c r="AD76" s="11">
        <v>4</v>
      </c>
      <c r="AE76" s="11">
        <v>2</v>
      </c>
      <c r="AF76" s="11">
        <v>2</v>
      </c>
    </row>
    <row r="77" spans="2:32" x14ac:dyDescent="0.25">
      <c r="B77" s="6"/>
      <c r="C77" s="3" t="s">
        <v>6</v>
      </c>
      <c r="D77" s="12">
        <f>IF(SUM(D69:D76)=0,0,AVERAGE(D69:D76))</f>
        <v>2.75</v>
      </c>
      <c r="E77" s="12">
        <f>IF(SUM(E69:E76)=0,0,AVERAGE(E69:E76))</f>
        <v>3.375</v>
      </c>
      <c r="F77" s="12">
        <f t="shared" ref="F77:AF77" si="19">IF(SUM(F69:F76)=0,0,AVERAGE(F69:F76))</f>
        <v>4</v>
      </c>
      <c r="G77" s="12">
        <f t="shared" si="19"/>
        <v>3.875</v>
      </c>
      <c r="H77" s="12">
        <f t="shared" si="19"/>
        <v>3.875</v>
      </c>
      <c r="I77" s="12">
        <f t="shared" si="19"/>
        <v>2.25</v>
      </c>
      <c r="J77" s="12">
        <f t="shared" si="19"/>
        <v>4.25</v>
      </c>
      <c r="K77" s="12">
        <f t="shared" si="19"/>
        <v>3.375</v>
      </c>
      <c r="L77" s="12">
        <f t="shared" si="19"/>
        <v>2.625</v>
      </c>
      <c r="M77" s="12">
        <f t="shared" si="19"/>
        <v>4.25</v>
      </c>
      <c r="N77" s="12">
        <f t="shared" si="19"/>
        <v>3.75</v>
      </c>
      <c r="O77" s="12">
        <f t="shared" si="19"/>
        <v>3.125</v>
      </c>
      <c r="P77" s="12">
        <f t="shared" si="19"/>
        <v>3.875</v>
      </c>
      <c r="Q77" s="12">
        <f t="shared" si="19"/>
        <v>1.875</v>
      </c>
      <c r="R77" s="12">
        <f t="shared" si="19"/>
        <v>4.25</v>
      </c>
      <c r="S77" s="12">
        <f t="shared" si="19"/>
        <v>3.5</v>
      </c>
      <c r="T77" s="12">
        <f t="shared" si="19"/>
        <v>3.75</v>
      </c>
      <c r="U77" s="12">
        <f t="shared" si="19"/>
        <v>3.75</v>
      </c>
      <c r="V77" s="12">
        <f t="shared" si="19"/>
        <v>4.125</v>
      </c>
      <c r="W77" s="12">
        <f t="shared" si="19"/>
        <v>4</v>
      </c>
      <c r="X77" s="12">
        <f t="shared" si="19"/>
        <v>2.375</v>
      </c>
      <c r="Y77" s="12">
        <f t="shared" si="19"/>
        <v>3.125</v>
      </c>
      <c r="Z77" s="12">
        <f t="shared" si="19"/>
        <v>3</v>
      </c>
      <c r="AA77" s="12">
        <f t="shared" si="19"/>
        <v>3.375</v>
      </c>
      <c r="AB77" s="12">
        <f t="shared" si="19"/>
        <v>3.375</v>
      </c>
      <c r="AC77" s="12">
        <f t="shared" si="19"/>
        <v>4.25</v>
      </c>
      <c r="AD77" s="12">
        <f t="shared" si="19"/>
        <v>3.125</v>
      </c>
      <c r="AE77" s="12">
        <f t="shared" si="19"/>
        <v>2.625</v>
      </c>
      <c r="AF77" s="12">
        <f t="shared" si="19"/>
        <v>2.375</v>
      </c>
    </row>
    <row r="78" spans="2:32" ht="32.25" thickBot="1" x14ac:dyDescent="0.3">
      <c r="B78" s="31">
        <v>5</v>
      </c>
      <c r="C78" s="32" t="s">
        <v>23</v>
      </c>
      <c r="D78" s="15">
        <f>SUM($B78*D77)</f>
        <v>13.75</v>
      </c>
      <c r="E78" s="15">
        <f>SUM($B78*E77)</f>
        <v>16.875</v>
      </c>
      <c r="F78" s="15">
        <f t="shared" ref="F78:AF78" si="20">SUM($B78*F77)</f>
        <v>20</v>
      </c>
      <c r="G78" s="15">
        <f t="shared" si="20"/>
        <v>19.375</v>
      </c>
      <c r="H78" s="15">
        <f t="shared" si="20"/>
        <v>19.375</v>
      </c>
      <c r="I78" s="15">
        <f t="shared" si="20"/>
        <v>11.25</v>
      </c>
      <c r="J78" s="15">
        <f t="shared" si="20"/>
        <v>21.25</v>
      </c>
      <c r="K78" s="15">
        <f t="shared" si="20"/>
        <v>16.875</v>
      </c>
      <c r="L78" s="15">
        <f t="shared" si="20"/>
        <v>13.125</v>
      </c>
      <c r="M78" s="15">
        <f t="shared" si="20"/>
        <v>21.25</v>
      </c>
      <c r="N78" s="15">
        <f t="shared" si="20"/>
        <v>18.75</v>
      </c>
      <c r="O78" s="15">
        <f t="shared" si="20"/>
        <v>15.625</v>
      </c>
      <c r="P78" s="15">
        <f t="shared" si="20"/>
        <v>19.375</v>
      </c>
      <c r="Q78" s="15">
        <f t="shared" si="20"/>
        <v>9.375</v>
      </c>
      <c r="R78" s="15">
        <f t="shared" si="20"/>
        <v>21.25</v>
      </c>
      <c r="S78" s="15">
        <f t="shared" si="20"/>
        <v>17.5</v>
      </c>
      <c r="T78" s="15">
        <f t="shared" si="20"/>
        <v>18.75</v>
      </c>
      <c r="U78" s="15">
        <f t="shared" si="20"/>
        <v>18.75</v>
      </c>
      <c r="V78" s="15">
        <f t="shared" si="20"/>
        <v>20.625</v>
      </c>
      <c r="W78" s="15">
        <f t="shared" si="20"/>
        <v>20</v>
      </c>
      <c r="X78" s="15">
        <f t="shared" si="20"/>
        <v>11.875</v>
      </c>
      <c r="Y78" s="15">
        <f t="shared" si="20"/>
        <v>15.625</v>
      </c>
      <c r="Z78" s="15">
        <f t="shared" si="20"/>
        <v>15</v>
      </c>
      <c r="AA78" s="15">
        <f t="shared" si="20"/>
        <v>16.875</v>
      </c>
      <c r="AB78" s="15">
        <f t="shared" si="20"/>
        <v>16.875</v>
      </c>
      <c r="AC78" s="15">
        <f t="shared" si="20"/>
        <v>21.25</v>
      </c>
      <c r="AD78" s="15">
        <f t="shared" si="20"/>
        <v>15.625</v>
      </c>
      <c r="AE78" s="15">
        <f t="shared" si="20"/>
        <v>13.125</v>
      </c>
      <c r="AF78" s="15">
        <f t="shared" si="20"/>
        <v>11.875</v>
      </c>
    </row>
    <row r="79" spans="2:32" ht="44.45" customHeight="1" thickTop="1" x14ac:dyDescent="0.25">
      <c r="B79" s="21" t="s">
        <v>5</v>
      </c>
      <c r="C79" s="20" t="s">
        <v>8</v>
      </c>
      <c r="D79" s="28" t="str">
        <f>D12</f>
        <v>Vendor 1</v>
      </c>
      <c r="E79" s="28" t="str">
        <f t="shared" ref="E79:AF79" si="21">E12</f>
        <v>Vendor 2</v>
      </c>
      <c r="F79" s="28" t="str">
        <f t="shared" si="21"/>
        <v>AT&amp;T</v>
      </c>
      <c r="G79" s="28" t="str">
        <f t="shared" si="21"/>
        <v>ATOS</v>
      </c>
      <c r="H79" s="28" t="str">
        <f t="shared" si="21"/>
        <v>Vendor 3</v>
      </c>
      <c r="I79" s="28" t="str">
        <f t="shared" si="21"/>
        <v>Vendor 4</v>
      </c>
      <c r="J79" s="28" t="str">
        <f t="shared" si="21"/>
        <v>Cisco</v>
      </c>
      <c r="K79" s="28" t="str">
        <f t="shared" si="21"/>
        <v>Cradlepoint</v>
      </c>
      <c r="L79" s="28" t="str">
        <f t="shared" si="21"/>
        <v>Vendor 5</v>
      </c>
      <c r="M79" s="28" t="str">
        <f t="shared" si="21"/>
        <v>Vendor 6</v>
      </c>
      <c r="N79" s="28" t="str">
        <f t="shared" si="21"/>
        <v>Extreme Networks</v>
      </c>
      <c r="O79" s="28" t="str">
        <f t="shared" si="21"/>
        <v>Vendor 7</v>
      </c>
      <c r="P79" s="28" t="str">
        <f t="shared" si="21"/>
        <v>Hewlett Packard Enterprise</v>
      </c>
      <c r="Q79" s="28" t="str">
        <f t="shared" si="21"/>
        <v>Vendor 8</v>
      </c>
      <c r="R79" s="28" t="str">
        <f t="shared" si="21"/>
        <v>Juniper Networks</v>
      </c>
      <c r="S79" s="28" t="str">
        <f t="shared" si="21"/>
        <v>Vendor 9</v>
      </c>
      <c r="T79" s="28" t="str">
        <f t="shared" si="21"/>
        <v>Vendor 10</v>
      </c>
      <c r="U79" s="28" t="str">
        <f t="shared" si="21"/>
        <v>Vendor 11</v>
      </c>
      <c r="V79" s="28" t="str">
        <f t="shared" si="21"/>
        <v>NEC</v>
      </c>
      <c r="W79" s="28" t="str">
        <f t="shared" si="21"/>
        <v>Palo Alto Networks</v>
      </c>
      <c r="X79" s="28" t="str">
        <f t="shared" si="21"/>
        <v>Vendor 12</v>
      </c>
      <c r="Y79" s="28" t="str">
        <f t="shared" si="21"/>
        <v>Vendor 13</v>
      </c>
      <c r="Z79" s="28" t="str">
        <f t="shared" si="21"/>
        <v>Vendor 14</v>
      </c>
      <c r="AA79" s="28" t="str">
        <f t="shared" si="21"/>
        <v>Vendor 15</v>
      </c>
      <c r="AB79" s="28" t="str">
        <f t="shared" si="21"/>
        <v>Vendor 16</v>
      </c>
      <c r="AC79" s="28" t="str">
        <f t="shared" si="21"/>
        <v>Vendor 17</v>
      </c>
      <c r="AD79" s="28" t="str">
        <f t="shared" si="21"/>
        <v>Vendor 18</v>
      </c>
      <c r="AE79" s="28" t="str">
        <f t="shared" si="21"/>
        <v>Vendor 19</v>
      </c>
      <c r="AF79" s="28" t="str">
        <f t="shared" si="21"/>
        <v>Vendor 20</v>
      </c>
    </row>
    <row r="80" spans="2:32" ht="49.5" customHeight="1" x14ac:dyDescent="0.25">
      <c r="B80" s="10"/>
      <c r="C80" s="16" t="s">
        <v>29</v>
      </c>
      <c r="D80" s="15">
        <f>SUM(D78+D67+D56+D45+D34+D23)</f>
        <v>141.875</v>
      </c>
      <c r="E80" s="15">
        <f t="shared" ref="E80:W80" si="22">SUM(E78+E67+E56+E45+E34+E23)</f>
        <v>182.5</v>
      </c>
      <c r="F80" s="15">
        <f t="shared" si="22"/>
        <v>170.625</v>
      </c>
      <c r="G80" s="15">
        <f t="shared" si="22"/>
        <v>209.375</v>
      </c>
      <c r="H80" s="15">
        <f t="shared" si="22"/>
        <v>193.75</v>
      </c>
      <c r="I80" s="15">
        <f t="shared" si="22"/>
        <v>129.375</v>
      </c>
      <c r="J80" s="15">
        <f t="shared" si="22"/>
        <v>179.375</v>
      </c>
      <c r="K80" s="15">
        <f t="shared" si="22"/>
        <v>188.75</v>
      </c>
      <c r="L80" s="15">
        <f t="shared" si="22"/>
        <v>145.625</v>
      </c>
      <c r="M80" s="15">
        <f t="shared" si="22"/>
        <v>185</v>
      </c>
      <c r="N80" s="15">
        <f t="shared" si="22"/>
        <v>186.875</v>
      </c>
      <c r="O80" s="15">
        <f t="shared" si="22"/>
        <v>180</v>
      </c>
      <c r="P80" s="15">
        <f t="shared" si="22"/>
        <v>181.875</v>
      </c>
      <c r="Q80" s="15">
        <f t="shared" si="22"/>
        <v>135.625</v>
      </c>
      <c r="R80" s="15">
        <f t="shared" si="22"/>
        <v>183.125</v>
      </c>
      <c r="S80" s="15">
        <f t="shared" si="22"/>
        <v>178.75</v>
      </c>
      <c r="T80" s="15">
        <f t="shared" si="22"/>
        <v>181.875</v>
      </c>
      <c r="U80" s="15">
        <f t="shared" si="22"/>
        <v>179.375</v>
      </c>
      <c r="V80" s="15">
        <f t="shared" si="22"/>
        <v>175</v>
      </c>
      <c r="W80" s="15">
        <f t="shared" si="22"/>
        <v>186.25</v>
      </c>
      <c r="X80" s="15">
        <f t="shared" ref="X80:AF80" si="23">SUM(X78+X67+X56+X45+X34+X23)</f>
        <v>128.75</v>
      </c>
      <c r="Y80" s="15">
        <f t="shared" si="23"/>
        <v>181.25</v>
      </c>
      <c r="Z80" s="15">
        <f t="shared" si="23"/>
        <v>138.75</v>
      </c>
      <c r="AA80" s="15">
        <f t="shared" si="23"/>
        <v>189.375</v>
      </c>
      <c r="AB80" s="15">
        <f t="shared" si="23"/>
        <v>183.125</v>
      </c>
      <c r="AC80" s="15">
        <f t="shared" si="23"/>
        <v>152.5</v>
      </c>
      <c r="AD80" s="15">
        <f t="shared" si="23"/>
        <v>168.125</v>
      </c>
      <c r="AE80" s="15">
        <f t="shared" si="23"/>
        <v>158.75</v>
      </c>
      <c r="AF80" s="15">
        <f t="shared" si="23"/>
        <v>150</v>
      </c>
    </row>
    <row r="81" spans="2:32" s="9" customFormat="1" ht="15.75" x14ac:dyDescent="0.25">
      <c r="B81" s="22"/>
      <c r="C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</row>
    <row r="82" spans="2:32" s="9" customFormat="1" ht="30" customHeight="1" x14ac:dyDescent="0.25">
      <c r="B82" s="25"/>
      <c r="C82" s="26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</row>
  </sheetData>
  <conditionalFormatting sqref="D5:AF11">
    <cfRule type="cellIs" dxfId="54" priority="14" stopIfTrue="1" operator="equal">
      <formula>"Fail"</formula>
    </cfRule>
    <cfRule type="cellIs" dxfId="53" priority="15" stopIfTrue="1" operator="equal">
      <formula>"Pass"</formula>
    </cfRule>
  </conditionalFormatting>
  <conditionalFormatting sqref="D80:AF80">
    <cfRule type="cellIs" dxfId="52" priority="12" stopIfTrue="1" operator="greaterThanOrEqual">
      <formula>162.5</formula>
    </cfRule>
    <cfRule type="cellIs" dxfId="51" priority="13" stopIfTrue="1" operator="lessThan">
      <formula>162.5</formula>
    </cfRule>
  </conditionalFormatting>
  <conditionalFormatting sqref="D68:AF68">
    <cfRule type="cellIs" dxfId="50" priority="6" stopIfTrue="1" operator="equal">
      <formula>"Fix"</formula>
    </cfRule>
  </conditionalFormatting>
  <conditionalFormatting sqref="D46:AF46">
    <cfRule type="cellIs" dxfId="49" priority="4" stopIfTrue="1" operator="equal">
      <formula>"Fix"</formula>
    </cfRule>
  </conditionalFormatting>
  <conditionalFormatting sqref="D24:AF24">
    <cfRule type="cellIs" dxfId="48" priority="2" stopIfTrue="1" operator="equal">
      <formula>"Fix"</formula>
    </cfRule>
  </conditionalFormatting>
  <conditionalFormatting sqref="D57:AF57">
    <cfRule type="cellIs" dxfId="47" priority="5" stopIfTrue="1" operator="equal">
      <formula>"Fix"</formula>
    </cfRule>
  </conditionalFormatting>
  <conditionalFormatting sqref="D35:AF35">
    <cfRule type="cellIs" dxfId="46" priority="3" stopIfTrue="1" operator="equal">
      <formula>"Fix"</formula>
    </cfRule>
  </conditionalFormatting>
  <conditionalFormatting sqref="D13:AF13">
    <cfRule type="cellIs" dxfId="45" priority="1" stopIfTrue="1" operator="equal">
      <formula>"Fix"</formula>
    </cfRule>
  </conditionalFormatting>
  <pageMargins left="0.7" right="0.7" top="0.75" bottom="0.75" header="0.3" footer="0.3"/>
  <pageSetup paperSize="5" scale="32" fitToHeight="6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2:W299"/>
  <sheetViews>
    <sheetView showGridLines="0" view="pageBreakPreview" zoomScale="126" zoomScaleNormal="140" zoomScaleSheetLayoutView="126" workbookViewId="0">
      <pane xSplit="3" ySplit="4" topLeftCell="M5" activePane="bottomRight" state="frozen"/>
      <selection pane="topRight" activeCell="D1" sqref="D1"/>
      <selection pane="bottomLeft" activeCell="A15" sqref="A15"/>
      <selection pane="bottomRight"/>
    </sheetView>
  </sheetViews>
  <sheetFormatPr defaultRowHeight="15" x14ac:dyDescent="0.25"/>
  <cols>
    <col min="1" max="1" width="2.85546875" customWidth="1"/>
    <col min="3" max="3" width="49" customWidth="1"/>
    <col min="4" max="13" width="15" customWidth="1"/>
    <col min="14" max="14" width="16.140625" customWidth="1"/>
    <col min="15" max="22" width="15" customWidth="1"/>
    <col min="23" max="23" width="18.5703125" customWidth="1"/>
    <col min="24" max="24" width="15" customWidth="1"/>
  </cols>
  <sheetData>
    <row r="2" spans="2:23" ht="20.25" customHeight="1" x14ac:dyDescent="0.25">
      <c r="B2" s="1"/>
      <c r="C2" s="39" t="s">
        <v>63</v>
      </c>
      <c r="D2" s="39"/>
      <c r="E2" s="39"/>
      <c r="F2" s="40"/>
      <c r="G2" s="40"/>
      <c r="H2" s="40"/>
    </row>
    <row r="3" spans="2:23" ht="15.75" thickBot="1" x14ac:dyDescent="0.3">
      <c r="B3" s="1"/>
      <c r="C3" s="7"/>
      <c r="D3" s="7"/>
      <c r="E3" s="7"/>
    </row>
    <row r="4" spans="2:23" ht="48" thickTop="1" x14ac:dyDescent="0.25">
      <c r="B4" s="21" t="s">
        <v>5</v>
      </c>
      <c r="C4" s="34" t="s">
        <v>47</v>
      </c>
      <c r="D4" s="28" t="s">
        <v>95</v>
      </c>
      <c r="E4" s="28" t="s">
        <v>30</v>
      </c>
      <c r="F4" s="28" t="s">
        <v>31</v>
      </c>
      <c r="G4" s="28" t="s">
        <v>101</v>
      </c>
      <c r="H4" s="28" t="s">
        <v>32</v>
      </c>
      <c r="I4" s="28" t="s">
        <v>33</v>
      </c>
      <c r="J4" s="28" t="s">
        <v>102</v>
      </c>
      <c r="K4" s="28" t="s">
        <v>34</v>
      </c>
      <c r="L4" s="28" t="s">
        <v>103</v>
      </c>
      <c r="M4" s="28" t="s">
        <v>35</v>
      </c>
      <c r="N4" s="28" t="s">
        <v>36</v>
      </c>
      <c r="O4" s="28" t="s">
        <v>104</v>
      </c>
      <c r="P4" s="28" t="s">
        <v>96</v>
      </c>
      <c r="Q4" s="28" t="s">
        <v>97</v>
      </c>
      <c r="R4" s="28" t="s">
        <v>37</v>
      </c>
      <c r="S4" s="29" t="s">
        <v>38</v>
      </c>
      <c r="T4" s="29" t="s">
        <v>105</v>
      </c>
      <c r="U4" s="29" t="s">
        <v>98</v>
      </c>
      <c r="V4" s="29" t="s">
        <v>99</v>
      </c>
      <c r="W4" s="29" t="s">
        <v>100</v>
      </c>
    </row>
    <row r="5" spans="2:23" ht="20.25" x14ac:dyDescent="0.25">
      <c r="B5" s="38" t="s">
        <v>58</v>
      </c>
      <c r="C5" s="35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7"/>
      <c r="T5" s="37"/>
      <c r="U5" s="37"/>
      <c r="V5" s="37"/>
      <c r="W5" s="37"/>
    </row>
    <row r="6" spans="2:23" ht="31.5" x14ac:dyDescent="0.25">
      <c r="B6" s="5"/>
      <c r="C6" s="32" t="s">
        <v>48</v>
      </c>
      <c r="D6" s="33" t="str">
        <f t="shared" ref="D6:W6" si="0">IF((MAX(D7:D14)-MIN(D7:D14))&gt;=3,"FIX"," ")</f>
        <v xml:space="preserve"> </v>
      </c>
      <c r="E6" s="33" t="str">
        <f t="shared" si="0"/>
        <v xml:space="preserve"> </v>
      </c>
      <c r="F6" s="33" t="str">
        <f t="shared" si="0"/>
        <v xml:space="preserve"> </v>
      </c>
      <c r="G6" s="33" t="str">
        <f t="shared" si="0"/>
        <v xml:space="preserve"> </v>
      </c>
      <c r="H6" s="33" t="str">
        <f t="shared" si="0"/>
        <v xml:space="preserve"> </v>
      </c>
      <c r="I6" s="41" t="str">
        <f t="shared" si="0"/>
        <v xml:space="preserve"> </v>
      </c>
      <c r="J6" s="41" t="str">
        <f t="shared" si="0"/>
        <v xml:space="preserve"> </v>
      </c>
      <c r="K6" s="41" t="str">
        <f t="shared" si="0"/>
        <v xml:space="preserve"> </v>
      </c>
      <c r="L6" s="41" t="str">
        <f t="shared" si="0"/>
        <v xml:space="preserve"> </v>
      </c>
      <c r="M6" s="41" t="str">
        <f t="shared" si="0"/>
        <v xml:space="preserve"> </v>
      </c>
      <c r="N6" s="41" t="str">
        <f t="shared" si="0"/>
        <v xml:space="preserve"> </v>
      </c>
      <c r="O6" s="41" t="str">
        <f t="shared" si="0"/>
        <v xml:space="preserve"> </v>
      </c>
      <c r="P6" s="33" t="str">
        <f t="shared" si="0"/>
        <v xml:space="preserve"> </v>
      </c>
      <c r="Q6" s="33" t="str">
        <f t="shared" si="0"/>
        <v xml:space="preserve"> </v>
      </c>
      <c r="R6" s="33" t="str">
        <f t="shared" si="0"/>
        <v xml:space="preserve"> </v>
      </c>
      <c r="S6" s="41" t="str">
        <f t="shared" si="0"/>
        <v xml:space="preserve"> </v>
      </c>
      <c r="T6" s="33" t="str">
        <f t="shared" si="0"/>
        <v xml:space="preserve"> </v>
      </c>
      <c r="U6" s="41" t="str">
        <f t="shared" si="0"/>
        <v xml:space="preserve"> </v>
      </c>
      <c r="V6" s="41" t="str">
        <f t="shared" si="0"/>
        <v xml:space="preserve"> </v>
      </c>
      <c r="W6" s="33" t="str">
        <f t="shared" si="0"/>
        <v xml:space="preserve"> </v>
      </c>
    </row>
    <row r="7" spans="2:23" x14ac:dyDescent="0.25">
      <c r="B7" s="5"/>
      <c r="C7" s="17" t="s">
        <v>0</v>
      </c>
      <c r="D7" s="13">
        <v>2</v>
      </c>
      <c r="E7" s="13">
        <v>4</v>
      </c>
      <c r="F7" s="13">
        <v>4</v>
      </c>
      <c r="G7" s="13">
        <v>4</v>
      </c>
      <c r="H7" s="13">
        <v>4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13">
        <v>4</v>
      </c>
      <c r="Q7" s="13">
        <v>4</v>
      </c>
      <c r="R7" s="13">
        <v>4</v>
      </c>
      <c r="S7" s="42">
        <v>0</v>
      </c>
      <c r="T7" s="13">
        <v>4</v>
      </c>
      <c r="U7" s="42">
        <v>0</v>
      </c>
      <c r="V7" s="42">
        <v>0</v>
      </c>
      <c r="W7" s="13">
        <v>4</v>
      </c>
    </row>
    <row r="8" spans="2:23" x14ac:dyDescent="0.25">
      <c r="B8" s="5"/>
      <c r="C8" s="17" t="s">
        <v>1</v>
      </c>
      <c r="D8" s="13">
        <v>1</v>
      </c>
      <c r="E8" s="13">
        <v>4</v>
      </c>
      <c r="F8" s="13">
        <v>5</v>
      </c>
      <c r="G8" s="13">
        <v>4</v>
      </c>
      <c r="H8" s="13">
        <v>4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13">
        <v>3</v>
      </c>
      <c r="Q8" s="13">
        <v>3</v>
      </c>
      <c r="R8" s="13">
        <v>3</v>
      </c>
      <c r="S8" s="42">
        <v>0</v>
      </c>
      <c r="T8" s="13">
        <v>4</v>
      </c>
      <c r="U8" s="42">
        <v>0</v>
      </c>
      <c r="V8" s="42">
        <v>0</v>
      </c>
      <c r="W8" s="13">
        <v>3</v>
      </c>
    </row>
    <row r="9" spans="2:23" x14ac:dyDescent="0.25">
      <c r="B9" s="5"/>
      <c r="C9" s="17" t="s">
        <v>2</v>
      </c>
      <c r="D9" s="13">
        <v>2</v>
      </c>
      <c r="E9" s="13">
        <v>4</v>
      </c>
      <c r="F9" s="13">
        <v>4</v>
      </c>
      <c r="G9" s="13">
        <v>4</v>
      </c>
      <c r="H9" s="13">
        <v>3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13">
        <v>4</v>
      </c>
      <c r="Q9" s="13">
        <v>4</v>
      </c>
      <c r="R9" s="13">
        <v>4</v>
      </c>
      <c r="S9" s="42">
        <v>0</v>
      </c>
      <c r="T9" s="13">
        <v>4</v>
      </c>
      <c r="U9" s="42">
        <v>0</v>
      </c>
      <c r="V9" s="42">
        <v>0</v>
      </c>
      <c r="W9" s="13">
        <v>4</v>
      </c>
    </row>
    <row r="10" spans="2:23" x14ac:dyDescent="0.25">
      <c r="B10" s="5"/>
      <c r="C10" s="17" t="s">
        <v>3</v>
      </c>
      <c r="D10" s="13">
        <v>3</v>
      </c>
      <c r="E10" s="13">
        <v>4</v>
      </c>
      <c r="F10" s="13">
        <v>4</v>
      </c>
      <c r="G10" s="13">
        <v>4</v>
      </c>
      <c r="H10" s="13">
        <v>4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13">
        <v>4</v>
      </c>
      <c r="Q10" s="13">
        <v>3</v>
      </c>
      <c r="R10" s="13">
        <v>4</v>
      </c>
      <c r="S10" s="42">
        <v>0</v>
      </c>
      <c r="T10" s="13">
        <v>4</v>
      </c>
      <c r="U10" s="42">
        <v>0</v>
      </c>
      <c r="V10" s="42">
        <v>0</v>
      </c>
      <c r="W10" s="13">
        <v>3</v>
      </c>
    </row>
    <row r="11" spans="2:23" x14ac:dyDescent="0.25">
      <c r="B11" s="5"/>
      <c r="C11" s="17" t="s">
        <v>4</v>
      </c>
      <c r="D11" s="13">
        <v>3</v>
      </c>
      <c r="E11" s="13">
        <v>4</v>
      </c>
      <c r="F11" s="13">
        <v>5</v>
      </c>
      <c r="G11" s="13">
        <v>4</v>
      </c>
      <c r="H11" s="13">
        <v>5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13">
        <v>4</v>
      </c>
      <c r="Q11" s="13">
        <v>4</v>
      </c>
      <c r="R11" s="13">
        <v>5</v>
      </c>
      <c r="S11" s="42">
        <v>0</v>
      </c>
      <c r="T11" s="13">
        <v>4</v>
      </c>
      <c r="U11" s="42">
        <v>0</v>
      </c>
      <c r="V11" s="42">
        <v>0</v>
      </c>
      <c r="W11" s="13">
        <v>4</v>
      </c>
    </row>
    <row r="12" spans="2:23" x14ac:dyDescent="0.25">
      <c r="B12" s="5"/>
      <c r="C12" s="17" t="s">
        <v>44</v>
      </c>
      <c r="D12" s="13">
        <v>2</v>
      </c>
      <c r="E12" s="13">
        <v>3</v>
      </c>
      <c r="F12" s="13">
        <v>4</v>
      </c>
      <c r="G12" s="13">
        <v>4</v>
      </c>
      <c r="H12" s="13">
        <v>4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13">
        <v>3</v>
      </c>
      <c r="Q12" s="13">
        <v>3</v>
      </c>
      <c r="R12" s="13">
        <v>3</v>
      </c>
      <c r="S12" s="42">
        <v>0</v>
      </c>
      <c r="T12" s="13">
        <v>4</v>
      </c>
      <c r="U12" s="42">
        <v>0</v>
      </c>
      <c r="V12" s="42">
        <v>0</v>
      </c>
      <c r="W12" s="13">
        <v>3</v>
      </c>
    </row>
    <row r="13" spans="2:23" x14ac:dyDescent="0.25">
      <c r="B13" s="5"/>
      <c r="C13" s="17" t="s">
        <v>45</v>
      </c>
      <c r="D13" s="13">
        <v>1</v>
      </c>
      <c r="E13" s="13">
        <v>4</v>
      </c>
      <c r="F13" s="13">
        <v>5</v>
      </c>
      <c r="G13" s="13">
        <v>5</v>
      </c>
      <c r="H13" s="13">
        <v>4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4</v>
      </c>
      <c r="Q13" s="13">
        <v>4</v>
      </c>
      <c r="R13" s="13">
        <v>5</v>
      </c>
      <c r="S13" s="13">
        <v>0</v>
      </c>
      <c r="T13" s="13">
        <v>5</v>
      </c>
      <c r="U13" s="13">
        <v>0</v>
      </c>
      <c r="V13" s="13">
        <v>0</v>
      </c>
      <c r="W13" s="13">
        <v>3</v>
      </c>
    </row>
    <row r="14" spans="2:23" x14ac:dyDescent="0.25">
      <c r="B14" s="5"/>
      <c r="C14" s="17" t="s">
        <v>46</v>
      </c>
      <c r="D14" s="13">
        <v>3</v>
      </c>
      <c r="E14" s="13">
        <v>4</v>
      </c>
      <c r="F14" s="13">
        <v>4</v>
      </c>
      <c r="G14" s="13">
        <v>4</v>
      </c>
      <c r="H14" s="13">
        <v>4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13">
        <v>3</v>
      </c>
      <c r="Q14" s="13">
        <v>3</v>
      </c>
      <c r="R14" s="13">
        <v>4</v>
      </c>
      <c r="S14" s="42">
        <v>0</v>
      </c>
      <c r="T14" s="13">
        <v>4</v>
      </c>
      <c r="U14" s="42">
        <v>0</v>
      </c>
      <c r="V14" s="42">
        <v>0</v>
      </c>
      <c r="W14" s="13">
        <v>3</v>
      </c>
    </row>
    <row r="15" spans="2:23" x14ac:dyDescent="0.25">
      <c r="B15" s="5"/>
      <c r="C15" s="3" t="s">
        <v>6</v>
      </c>
      <c r="D15" s="12">
        <f>IF(SUM(D7:D14)=0,0,AVERAGE(D7:D14))</f>
        <v>2.125</v>
      </c>
      <c r="E15" s="12">
        <f t="shared" ref="E15:W15" si="1">IF(SUM(E7:E14)=0,0,AVERAGE(E7:E14))</f>
        <v>3.875</v>
      </c>
      <c r="F15" s="12">
        <f t="shared" si="1"/>
        <v>4.375</v>
      </c>
      <c r="G15" s="12">
        <f t="shared" si="1"/>
        <v>4.125</v>
      </c>
      <c r="H15" s="12">
        <f t="shared" si="1"/>
        <v>4</v>
      </c>
      <c r="I15" s="43">
        <f t="shared" si="1"/>
        <v>0</v>
      </c>
      <c r="J15" s="43">
        <f t="shared" si="1"/>
        <v>0</v>
      </c>
      <c r="K15" s="43">
        <f t="shared" si="1"/>
        <v>0</v>
      </c>
      <c r="L15" s="43">
        <f t="shared" si="1"/>
        <v>0</v>
      </c>
      <c r="M15" s="43">
        <f t="shared" si="1"/>
        <v>0</v>
      </c>
      <c r="N15" s="43">
        <f t="shared" si="1"/>
        <v>0</v>
      </c>
      <c r="O15" s="43">
        <f t="shared" si="1"/>
        <v>0</v>
      </c>
      <c r="P15" s="12">
        <f t="shared" si="1"/>
        <v>3.625</v>
      </c>
      <c r="Q15" s="12">
        <f t="shared" si="1"/>
        <v>3.5</v>
      </c>
      <c r="R15" s="12">
        <f t="shared" si="1"/>
        <v>4</v>
      </c>
      <c r="S15" s="43">
        <f t="shared" si="1"/>
        <v>0</v>
      </c>
      <c r="T15" s="12">
        <f t="shared" si="1"/>
        <v>4.125</v>
      </c>
      <c r="U15" s="43">
        <f t="shared" si="1"/>
        <v>0</v>
      </c>
      <c r="V15" s="43">
        <f t="shared" si="1"/>
        <v>0</v>
      </c>
      <c r="W15" s="12">
        <f t="shared" si="1"/>
        <v>3.375</v>
      </c>
    </row>
    <row r="16" spans="2:23" ht="31.5" x14ac:dyDescent="0.25">
      <c r="B16" s="31">
        <v>20</v>
      </c>
      <c r="C16" s="32" t="s">
        <v>49</v>
      </c>
      <c r="D16" s="15">
        <f>SUM($B16*D15)</f>
        <v>42.5</v>
      </c>
      <c r="E16" s="15">
        <f t="shared" ref="E16:W16" si="2">SUM($B16*E15)</f>
        <v>77.5</v>
      </c>
      <c r="F16" s="15">
        <f t="shared" si="2"/>
        <v>87.5</v>
      </c>
      <c r="G16" s="15">
        <f t="shared" si="2"/>
        <v>82.5</v>
      </c>
      <c r="H16" s="15">
        <f t="shared" si="2"/>
        <v>80</v>
      </c>
      <c r="I16" s="43">
        <f t="shared" si="2"/>
        <v>0</v>
      </c>
      <c r="J16" s="43">
        <f t="shared" si="2"/>
        <v>0</v>
      </c>
      <c r="K16" s="43">
        <f t="shared" si="2"/>
        <v>0</v>
      </c>
      <c r="L16" s="43">
        <f t="shared" si="2"/>
        <v>0</v>
      </c>
      <c r="M16" s="43">
        <f t="shared" si="2"/>
        <v>0</v>
      </c>
      <c r="N16" s="43">
        <f t="shared" si="2"/>
        <v>0</v>
      </c>
      <c r="O16" s="43">
        <f t="shared" si="2"/>
        <v>0</v>
      </c>
      <c r="P16" s="15">
        <f t="shared" si="2"/>
        <v>72.5</v>
      </c>
      <c r="Q16" s="15">
        <f t="shared" si="2"/>
        <v>70</v>
      </c>
      <c r="R16" s="15">
        <f t="shared" si="2"/>
        <v>80</v>
      </c>
      <c r="S16" s="43">
        <f t="shared" si="2"/>
        <v>0</v>
      </c>
      <c r="T16" s="15">
        <f t="shared" si="2"/>
        <v>82.5</v>
      </c>
      <c r="U16" s="43">
        <f t="shared" si="2"/>
        <v>0</v>
      </c>
      <c r="V16" s="43">
        <f t="shared" si="2"/>
        <v>0</v>
      </c>
      <c r="W16" s="15">
        <f t="shared" si="2"/>
        <v>67.5</v>
      </c>
    </row>
    <row r="17" spans="2:23" ht="15.75" x14ac:dyDescent="0.25">
      <c r="B17" s="6"/>
      <c r="C17" s="32" t="s">
        <v>50</v>
      </c>
      <c r="D17" s="33" t="str">
        <f t="shared" ref="D17:W17" si="3">IF((MAX(D18:D25)-MIN(D18:D25))&gt;=3,"FIX"," ")</f>
        <v xml:space="preserve"> </v>
      </c>
      <c r="E17" s="33" t="str">
        <f t="shared" si="3"/>
        <v xml:space="preserve"> </v>
      </c>
      <c r="F17" s="33" t="str">
        <f t="shared" si="3"/>
        <v xml:space="preserve"> </v>
      </c>
      <c r="G17" s="33" t="str">
        <f t="shared" si="3"/>
        <v xml:space="preserve"> </v>
      </c>
      <c r="H17" s="33" t="str">
        <f t="shared" si="3"/>
        <v xml:space="preserve"> </v>
      </c>
      <c r="I17" s="41" t="str">
        <f t="shared" si="3"/>
        <v xml:space="preserve"> </v>
      </c>
      <c r="J17" s="41" t="str">
        <f t="shared" si="3"/>
        <v xml:space="preserve"> </v>
      </c>
      <c r="K17" s="41" t="str">
        <f t="shared" si="3"/>
        <v xml:space="preserve"> </v>
      </c>
      <c r="L17" s="41" t="str">
        <f t="shared" si="3"/>
        <v xml:space="preserve"> </v>
      </c>
      <c r="M17" s="41" t="str">
        <f t="shared" si="3"/>
        <v xml:space="preserve"> </v>
      </c>
      <c r="N17" s="41" t="str">
        <f t="shared" si="3"/>
        <v xml:space="preserve"> </v>
      </c>
      <c r="O17" s="41" t="str">
        <f t="shared" si="3"/>
        <v xml:space="preserve"> </v>
      </c>
      <c r="P17" s="33" t="str">
        <f t="shared" si="3"/>
        <v xml:space="preserve"> </v>
      </c>
      <c r="Q17" s="33" t="str">
        <f t="shared" si="3"/>
        <v xml:space="preserve"> </v>
      </c>
      <c r="R17" s="33" t="str">
        <f t="shared" si="3"/>
        <v xml:space="preserve"> </v>
      </c>
      <c r="S17" s="41" t="str">
        <f t="shared" si="3"/>
        <v xml:space="preserve"> </v>
      </c>
      <c r="T17" s="33" t="str">
        <f t="shared" si="3"/>
        <v xml:space="preserve"> </v>
      </c>
      <c r="U17" s="41" t="str">
        <f t="shared" si="3"/>
        <v xml:space="preserve"> </v>
      </c>
      <c r="V17" s="41" t="str">
        <f t="shared" si="3"/>
        <v xml:space="preserve"> </v>
      </c>
      <c r="W17" s="33" t="str">
        <f t="shared" si="3"/>
        <v xml:space="preserve"> </v>
      </c>
    </row>
    <row r="18" spans="2:23" x14ac:dyDescent="0.25">
      <c r="B18" s="6"/>
      <c r="C18" s="3" t="str">
        <f>C$7</f>
        <v>Evaluator 1</v>
      </c>
      <c r="D18" s="13">
        <v>2</v>
      </c>
      <c r="E18" s="13">
        <v>4</v>
      </c>
      <c r="F18" s="13">
        <v>4</v>
      </c>
      <c r="G18" s="13">
        <v>4</v>
      </c>
      <c r="H18" s="13">
        <v>4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13">
        <v>4</v>
      </c>
      <c r="Q18" s="13">
        <v>3</v>
      </c>
      <c r="R18" s="13">
        <v>4</v>
      </c>
      <c r="S18" s="42">
        <v>0</v>
      </c>
      <c r="T18" s="13">
        <v>3</v>
      </c>
      <c r="U18" s="42">
        <v>0</v>
      </c>
      <c r="V18" s="42">
        <v>0</v>
      </c>
      <c r="W18" s="13">
        <v>4</v>
      </c>
    </row>
    <row r="19" spans="2:23" x14ac:dyDescent="0.25">
      <c r="B19" s="6"/>
      <c r="C19" s="3" t="str">
        <f>C$8</f>
        <v>Evaluator 2</v>
      </c>
      <c r="D19" s="13">
        <v>1</v>
      </c>
      <c r="E19" s="13">
        <v>4</v>
      </c>
      <c r="F19" s="13">
        <v>4</v>
      </c>
      <c r="G19" s="13">
        <v>3</v>
      </c>
      <c r="H19" s="13">
        <v>4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13">
        <v>3</v>
      </c>
      <c r="Q19" s="13">
        <v>3</v>
      </c>
      <c r="R19" s="13">
        <v>3</v>
      </c>
      <c r="S19" s="42">
        <v>0</v>
      </c>
      <c r="T19" s="13">
        <v>3</v>
      </c>
      <c r="U19" s="42">
        <v>0</v>
      </c>
      <c r="V19" s="42">
        <v>0</v>
      </c>
      <c r="W19" s="13">
        <v>3</v>
      </c>
    </row>
    <row r="20" spans="2:23" x14ac:dyDescent="0.25">
      <c r="B20" s="6"/>
      <c r="C20" s="3" t="str">
        <f>C$9</f>
        <v>Evaluator 3</v>
      </c>
      <c r="D20" s="13">
        <v>2</v>
      </c>
      <c r="E20" s="13">
        <v>4</v>
      </c>
      <c r="F20" s="13">
        <v>4</v>
      </c>
      <c r="G20" s="13">
        <v>4</v>
      </c>
      <c r="H20" s="13">
        <v>3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13">
        <v>4</v>
      </c>
      <c r="Q20" s="13">
        <v>3</v>
      </c>
      <c r="R20" s="13">
        <v>3</v>
      </c>
      <c r="S20" s="42">
        <v>0</v>
      </c>
      <c r="T20" s="13">
        <v>3</v>
      </c>
      <c r="U20" s="42">
        <v>0</v>
      </c>
      <c r="V20" s="42">
        <v>0</v>
      </c>
      <c r="W20" s="13">
        <v>3</v>
      </c>
    </row>
    <row r="21" spans="2:23" x14ac:dyDescent="0.25">
      <c r="B21" s="6"/>
      <c r="C21" s="3" t="str">
        <f>C$10</f>
        <v>Evaluator 4</v>
      </c>
      <c r="D21" s="13">
        <v>3</v>
      </c>
      <c r="E21" s="13">
        <v>4</v>
      </c>
      <c r="F21" s="13">
        <v>4</v>
      </c>
      <c r="G21" s="13">
        <v>4</v>
      </c>
      <c r="H21" s="13">
        <v>5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13">
        <v>3</v>
      </c>
      <c r="Q21" s="13">
        <v>3</v>
      </c>
      <c r="R21" s="13">
        <v>3</v>
      </c>
      <c r="S21" s="42">
        <v>0</v>
      </c>
      <c r="T21" s="13">
        <v>3</v>
      </c>
      <c r="U21" s="42">
        <v>0</v>
      </c>
      <c r="V21" s="42">
        <v>0</v>
      </c>
      <c r="W21" s="13">
        <v>3</v>
      </c>
    </row>
    <row r="22" spans="2:23" x14ac:dyDescent="0.25">
      <c r="B22" s="6"/>
      <c r="C22" s="3" t="str">
        <f>C11</f>
        <v>Evaluator 5</v>
      </c>
      <c r="D22" s="13">
        <v>3</v>
      </c>
      <c r="E22" s="13">
        <v>4</v>
      </c>
      <c r="F22" s="13">
        <v>4</v>
      </c>
      <c r="G22" s="13">
        <v>4</v>
      </c>
      <c r="H22" s="13">
        <v>4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13">
        <v>3</v>
      </c>
      <c r="Q22" s="13">
        <v>3</v>
      </c>
      <c r="R22" s="13">
        <v>4</v>
      </c>
      <c r="S22" s="42">
        <v>0</v>
      </c>
      <c r="T22" s="13">
        <v>4</v>
      </c>
      <c r="U22" s="42">
        <v>0</v>
      </c>
      <c r="V22" s="42">
        <v>0</v>
      </c>
      <c r="W22" s="13">
        <v>3</v>
      </c>
    </row>
    <row r="23" spans="2:23" x14ac:dyDescent="0.25">
      <c r="B23" s="6"/>
      <c r="C23" s="3" t="str">
        <f>C12</f>
        <v>Evaluator 6</v>
      </c>
      <c r="D23" s="13">
        <v>3</v>
      </c>
      <c r="E23" s="13">
        <v>4</v>
      </c>
      <c r="F23" s="13">
        <v>5</v>
      </c>
      <c r="G23" s="13">
        <v>4</v>
      </c>
      <c r="H23" s="13">
        <v>4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13">
        <v>4</v>
      </c>
      <c r="Q23" s="13">
        <v>4</v>
      </c>
      <c r="R23" s="13">
        <v>4</v>
      </c>
      <c r="S23" s="42">
        <v>0</v>
      </c>
      <c r="T23" s="13">
        <v>4</v>
      </c>
      <c r="U23" s="42">
        <v>0</v>
      </c>
      <c r="V23" s="42">
        <v>0</v>
      </c>
      <c r="W23" s="13">
        <v>4</v>
      </c>
    </row>
    <row r="24" spans="2:23" x14ac:dyDescent="0.25">
      <c r="B24" s="6"/>
      <c r="C24" s="3" t="str">
        <f>C13</f>
        <v>Evaluator 7</v>
      </c>
      <c r="D24" s="13">
        <v>3</v>
      </c>
      <c r="E24" s="13">
        <v>4</v>
      </c>
      <c r="F24" s="13">
        <v>5</v>
      </c>
      <c r="G24" s="13">
        <v>5</v>
      </c>
      <c r="H24" s="13">
        <v>4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3</v>
      </c>
      <c r="Q24" s="13">
        <v>3</v>
      </c>
      <c r="R24" s="13">
        <v>4</v>
      </c>
      <c r="S24" s="13">
        <v>0</v>
      </c>
      <c r="T24" s="13">
        <v>3</v>
      </c>
      <c r="U24" s="13">
        <v>0</v>
      </c>
      <c r="V24" s="13">
        <v>0</v>
      </c>
      <c r="W24" s="13">
        <v>3</v>
      </c>
    </row>
    <row r="25" spans="2:23" x14ac:dyDescent="0.25">
      <c r="B25" s="6"/>
      <c r="C25" s="3" t="str">
        <f>C14</f>
        <v>Evaluator 8</v>
      </c>
      <c r="D25" s="13">
        <v>3</v>
      </c>
      <c r="E25" s="13">
        <v>3</v>
      </c>
      <c r="F25" s="13">
        <v>4</v>
      </c>
      <c r="G25" s="13">
        <v>4</v>
      </c>
      <c r="H25" s="13">
        <v>4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13">
        <v>3</v>
      </c>
      <c r="Q25" s="13">
        <v>3</v>
      </c>
      <c r="R25" s="13">
        <v>3</v>
      </c>
      <c r="S25" s="42">
        <v>0</v>
      </c>
      <c r="T25" s="13">
        <v>3</v>
      </c>
      <c r="U25" s="42">
        <v>0</v>
      </c>
      <c r="V25" s="42">
        <v>0</v>
      </c>
      <c r="W25" s="13">
        <v>4</v>
      </c>
    </row>
    <row r="26" spans="2:23" x14ac:dyDescent="0.25">
      <c r="B26" s="6"/>
      <c r="C26" s="3" t="s">
        <v>6</v>
      </c>
      <c r="D26" s="12">
        <f>IF(SUM(D18:D25)=0,0,AVERAGE(D18:D25))</f>
        <v>2.5</v>
      </c>
      <c r="E26" s="12">
        <f t="shared" ref="E26:W26" si="4">IF(SUM(E18:E25)=0,0,AVERAGE(E18:E25))</f>
        <v>3.875</v>
      </c>
      <c r="F26" s="12">
        <f t="shared" si="4"/>
        <v>4.25</v>
      </c>
      <c r="G26" s="12">
        <f t="shared" si="4"/>
        <v>4</v>
      </c>
      <c r="H26" s="12">
        <f t="shared" si="4"/>
        <v>4</v>
      </c>
      <c r="I26" s="43">
        <f t="shared" si="4"/>
        <v>0</v>
      </c>
      <c r="J26" s="43">
        <f t="shared" si="4"/>
        <v>0</v>
      </c>
      <c r="K26" s="43">
        <f t="shared" si="4"/>
        <v>0</v>
      </c>
      <c r="L26" s="43">
        <f t="shared" si="4"/>
        <v>0</v>
      </c>
      <c r="M26" s="43">
        <f t="shared" si="4"/>
        <v>0</v>
      </c>
      <c r="N26" s="43">
        <f t="shared" si="4"/>
        <v>0</v>
      </c>
      <c r="O26" s="43">
        <f t="shared" si="4"/>
        <v>0</v>
      </c>
      <c r="P26" s="12">
        <f t="shared" si="4"/>
        <v>3.375</v>
      </c>
      <c r="Q26" s="12">
        <f t="shared" si="4"/>
        <v>3.125</v>
      </c>
      <c r="R26" s="12">
        <f t="shared" si="4"/>
        <v>3.5</v>
      </c>
      <c r="S26" s="43">
        <f t="shared" si="4"/>
        <v>0</v>
      </c>
      <c r="T26" s="12">
        <f t="shared" si="4"/>
        <v>3.25</v>
      </c>
      <c r="U26" s="43">
        <f t="shared" si="4"/>
        <v>0</v>
      </c>
      <c r="V26" s="43">
        <f t="shared" si="4"/>
        <v>0</v>
      </c>
      <c r="W26" s="12">
        <f t="shared" si="4"/>
        <v>3.375</v>
      </c>
    </row>
    <row r="27" spans="2:23" ht="31.5" x14ac:dyDescent="0.25">
      <c r="B27" s="31">
        <v>5</v>
      </c>
      <c r="C27" s="32" t="s">
        <v>51</v>
      </c>
      <c r="D27" s="15">
        <f>SUM($B27*D26)</f>
        <v>12.5</v>
      </c>
      <c r="E27" s="15">
        <f t="shared" ref="E27:W27" si="5">SUM($B27*E26)</f>
        <v>19.375</v>
      </c>
      <c r="F27" s="15">
        <f t="shared" si="5"/>
        <v>21.25</v>
      </c>
      <c r="G27" s="15">
        <f t="shared" si="5"/>
        <v>20</v>
      </c>
      <c r="H27" s="15">
        <f t="shared" si="5"/>
        <v>20</v>
      </c>
      <c r="I27" s="43">
        <f t="shared" si="5"/>
        <v>0</v>
      </c>
      <c r="J27" s="43">
        <f t="shared" si="5"/>
        <v>0</v>
      </c>
      <c r="K27" s="43">
        <f t="shared" si="5"/>
        <v>0</v>
      </c>
      <c r="L27" s="43">
        <f t="shared" si="5"/>
        <v>0</v>
      </c>
      <c r="M27" s="43">
        <f t="shared" si="5"/>
        <v>0</v>
      </c>
      <c r="N27" s="43">
        <f t="shared" si="5"/>
        <v>0</v>
      </c>
      <c r="O27" s="43">
        <f t="shared" si="5"/>
        <v>0</v>
      </c>
      <c r="P27" s="15">
        <f t="shared" si="5"/>
        <v>16.875</v>
      </c>
      <c r="Q27" s="15">
        <f t="shared" si="5"/>
        <v>15.625</v>
      </c>
      <c r="R27" s="15">
        <f t="shared" si="5"/>
        <v>17.5</v>
      </c>
      <c r="S27" s="43">
        <f t="shared" si="5"/>
        <v>0</v>
      </c>
      <c r="T27" s="15">
        <f t="shared" si="5"/>
        <v>16.25</v>
      </c>
      <c r="U27" s="43">
        <f t="shared" si="5"/>
        <v>0</v>
      </c>
      <c r="V27" s="43">
        <f t="shared" si="5"/>
        <v>0</v>
      </c>
      <c r="W27" s="15">
        <f t="shared" si="5"/>
        <v>16.875</v>
      </c>
    </row>
    <row r="28" spans="2:23" ht="15.75" x14ac:dyDescent="0.25">
      <c r="B28" s="6"/>
      <c r="C28" s="32" t="s">
        <v>52</v>
      </c>
      <c r="D28" s="33" t="str">
        <f t="shared" ref="D28:W28" si="6">IF((MAX(D29:D36)-MIN(D29:D36))&gt;=3,"FIX"," ")</f>
        <v xml:space="preserve"> </v>
      </c>
      <c r="E28" s="33" t="str">
        <f t="shared" si="6"/>
        <v xml:space="preserve"> </v>
      </c>
      <c r="F28" s="33" t="str">
        <f t="shared" si="6"/>
        <v xml:space="preserve"> </v>
      </c>
      <c r="G28" s="33" t="str">
        <f t="shared" si="6"/>
        <v xml:space="preserve"> </v>
      </c>
      <c r="H28" s="33" t="str">
        <f t="shared" si="6"/>
        <v xml:space="preserve"> </v>
      </c>
      <c r="I28" s="41" t="str">
        <f t="shared" si="6"/>
        <v xml:space="preserve"> </v>
      </c>
      <c r="J28" s="41" t="str">
        <f t="shared" si="6"/>
        <v xml:space="preserve"> </v>
      </c>
      <c r="K28" s="41" t="str">
        <f t="shared" si="6"/>
        <v xml:space="preserve"> </v>
      </c>
      <c r="L28" s="41" t="str">
        <f t="shared" si="6"/>
        <v xml:space="preserve"> </v>
      </c>
      <c r="M28" s="41" t="str">
        <f t="shared" si="6"/>
        <v xml:space="preserve"> </v>
      </c>
      <c r="N28" s="41" t="str">
        <f t="shared" si="6"/>
        <v xml:space="preserve"> </v>
      </c>
      <c r="O28" s="41" t="str">
        <f t="shared" si="6"/>
        <v xml:space="preserve"> </v>
      </c>
      <c r="P28" s="33" t="str">
        <f t="shared" si="6"/>
        <v xml:space="preserve"> </v>
      </c>
      <c r="Q28" s="33" t="str">
        <f t="shared" si="6"/>
        <v xml:space="preserve"> </v>
      </c>
      <c r="R28" s="33" t="str">
        <f t="shared" si="6"/>
        <v xml:space="preserve"> </v>
      </c>
      <c r="S28" s="41" t="str">
        <f t="shared" si="6"/>
        <v xml:space="preserve"> </v>
      </c>
      <c r="T28" s="33" t="str">
        <f t="shared" si="6"/>
        <v xml:space="preserve"> </v>
      </c>
      <c r="U28" s="41" t="str">
        <f t="shared" si="6"/>
        <v xml:space="preserve"> </v>
      </c>
      <c r="V28" s="41" t="str">
        <f t="shared" si="6"/>
        <v xml:space="preserve"> </v>
      </c>
      <c r="W28" s="33" t="str">
        <f t="shared" si="6"/>
        <v xml:space="preserve"> </v>
      </c>
    </row>
    <row r="29" spans="2:23" x14ac:dyDescent="0.25">
      <c r="B29" s="6"/>
      <c r="C29" s="3" t="str">
        <f>C$7</f>
        <v>Evaluator 1</v>
      </c>
      <c r="D29" s="13">
        <v>3</v>
      </c>
      <c r="E29" s="13">
        <v>4</v>
      </c>
      <c r="F29" s="13">
        <v>4</v>
      </c>
      <c r="G29" s="13">
        <v>4</v>
      </c>
      <c r="H29" s="13">
        <v>4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13">
        <v>3</v>
      </c>
      <c r="Q29" s="13">
        <v>3</v>
      </c>
      <c r="R29" s="13">
        <v>4</v>
      </c>
      <c r="S29" s="42">
        <v>0</v>
      </c>
      <c r="T29" s="13">
        <v>4</v>
      </c>
      <c r="U29" s="42">
        <v>0</v>
      </c>
      <c r="V29" s="42">
        <v>0</v>
      </c>
      <c r="W29" s="13">
        <v>4</v>
      </c>
    </row>
    <row r="30" spans="2:23" x14ac:dyDescent="0.25">
      <c r="B30" s="6"/>
      <c r="C30" s="3" t="str">
        <f>C$8</f>
        <v>Evaluator 2</v>
      </c>
      <c r="D30" s="13">
        <v>2</v>
      </c>
      <c r="E30" s="13">
        <v>3</v>
      </c>
      <c r="F30" s="13">
        <v>4</v>
      </c>
      <c r="G30" s="13">
        <v>4</v>
      </c>
      <c r="H30" s="13">
        <v>3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13">
        <v>3</v>
      </c>
      <c r="Q30" s="13">
        <v>3</v>
      </c>
      <c r="R30" s="13">
        <v>3</v>
      </c>
      <c r="S30" s="42">
        <v>0</v>
      </c>
      <c r="T30" s="13">
        <v>4</v>
      </c>
      <c r="U30" s="42">
        <v>0</v>
      </c>
      <c r="V30" s="42">
        <v>0</v>
      </c>
      <c r="W30" s="13">
        <v>3</v>
      </c>
    </row>
    <row r="31" spans="2:23" x14ac:dyDescent="0.25">
      <c r="B31" s="6"/>
      <c r="C31" s="3" t="str">
        <f>C$9</f>
        <v>Evaluator 3</v>
      </c>
      <c r="D31" s="13">
        <v>2</v>
      </c>
      <c r="E31" s="13">
        <v>4</v>
      </c>
      <c r="F31" s="13">
        <v>4</v>
      </c>
      <c r="G31" s="13">
        <v>4</v>
      </c>
      <c r="H31" s="13">
        <v>4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13">
        <v>3</v>
      </c>
      <c r="Q31" s="13">
        <v>4</v>
      </c>
      <c r="R31" s="13">
        <v>4</v>
      </c>
      <c r="S31" s="42">
        <v>0</v>
      </c>
      <c r="T31" s="13">
        <v>4</v>
      </c>
      <c r="U31" s="42">
        <v>0</v>
      </c>
      <c r="V31" s="42">
        <v>0</v>
      </c>
      <c r="W31" s="13">
        <v>4</v>
      </c>
    </row>
    <row r="32" spans="2:23" x14ac:dyDescent="0.25">
      <c r="B32" s="6"/>
      <c r="C32" s="3" t="str">
        <f>C$10</f>
        <v>Evaluator 4</v>
      </c>
      <c r="D32" s="13">
        <v>3</v>
      </c>
      <c r="E32" s="13">
        <v>4</v>
      </c>
      <c r="F32" s="13">
        <v>5</v>
      </c>
      <c r="G32" s="13">
        <v>4</v>
      </c>
      <c r="H32" s="13">
        <v>5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13">
        <v>3</v>
      </c>
      <c r="Q32" s="13">
        <v>4</v>
      </c>
      <c r="R32" s="13">
        <v>4</v>
      </c>
      <c r="S32" s="42">
        <v>0</v>
      </c>
      <c r="T32" s="13">
        <v>4</v>
      </c>
      <c r="U32" s="42">
        <v>0</v>
      </c>
      <c r="V32" s="42">
        <v>0</v>
      </c>
      <c r="W32" s="13">
        <v>4</v>
      </c>
    </row>
    <row r="33" spans="2:23" x14ac:dyDescent="0.25">
      <c r="B33" s="6"/>
      <c r="C33" s="3" t="str">
        <f>C22</f>
        <v>Evaluator 5</v>
      </c>
      <c r="D33" s="13">
        <v>3</v>
      </c>
      <c r="E33" s="13">
        <v>4</v>
      </c>
      <c r="F33" s="13">
        <v>5</v>
      </c>
      <c r="G33" s="13">
        <v>3</v>
      </c>
      <c r="H33" s="13">
        <v>5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13">
        <v>2</v>
      </c>
      <c r="Q33" s="13">
        <v>4</v>
      </c>
      <c r="R33" s="13">
        <v>4</v>
      </c>
      <c r="S33" s="42">
        <v>0</v>
      </c>
      <c r="T33" s="13">
        <v>5</v>
      </c>
      <c r="U33" s="42">
        <v>0</v>
      </c>
      <c r="V33" s="42">
        <v>0</v>
      </c>
      <c r="W33" s="13">
        <v>4</v>
      </c>
    </row>
    <row r="34" spans="2:23" x14ac:dyDescent="0.25">
      <c r="B34" s="6"/>
      <c r="C34" s="3" t="str">
        <f>C23</f>
        <v>Evaluator 6</v>
      </c>
      <c r="D34" s="13">
        <v>3</v>
      </c>
      <c r="E34" s="13">
        <v>3</v>
      </c>
      <c r="F34" s="13">
        <v>5</v>
      </c>
      <c r="G34" s="13">
        <v>2</v>
      </c>
      <c r="H34" s="13">
        <v>4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13">
        <v>2</v>
      </c>
      <c r="Q34" s="13">
        <v>4</v>
      </c>
      <c r="R34" s="13">
        <v>4</v>
      </c>
      <c r="S34" s="42">
        <v>0</v>
      </c>
      <c r="T34" s="13">
        <v>3</v>
      </c>
      <c r="U34" s="42">
        <v>0</v>
      </c>
      <c r="V34" s="42">
        <v>0</v>
      </c>
      <c r="W34" s="13">
        <v>4</v>
      </c>
    </row>
    <row r="35" spans="2:23" x14ac:dyDescent="0.25">
      <c r="B35" s="6"/>
      <c r="C35" s="3" t="str">
        <f>C24</f>
        <v>Evaluator 7</v>
      </c>
      <c r="D35" s="13">
        <v>2</v>
      </c>
      <c r="E35" s="13">
        <v>2</v>
      </c>
      <c r="F35" s="13">
        <v>5</v>
      </c>
      <c r="G35" s="13">
        <v>3</v>
      </c>
      <c r="H35" s="13">
        <v>4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1</v>
      </c>
      <c r="Q35" s="13">
        <v>2</v>
      </c>
      <c r="R35" s="13">
        <v>4</v>
      </c>
      <c r="S35" s="13">
        <v>0</v>
      </c>
      <c r="T35" s="13">
        <v>4</v>
      </c>
      <c r="U35" s="13">
        <v>0</v>
      </c>
      <c r="V35" s="13">
        <v>0</v>
      </c>
      <c r="W35" s="13">
        <v>4</v>
      </c>
    </row>
    <row r="36" spans="2:23" x14ac:dyDescent="0.25">
      <c r="B36" s="6"/>
      <c r="C36" s="3" t="str">
        <f>C$14</f>
        <v>Evaluator 8</v>
      </c>
      <c r="D36" s="13">
        <v>3</v>
      </c>
      <c r="E36" s="13">
        <v>3</v>
      </c>
      <c r="F36" s="13">
        <v>4</v>
      </c>
      <c r="G36" s="13">
        <v>4</v>
      </c>
      <c r="H36" s="13">
        <v>4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13">
        <v>3</v>
      </c>
      <c r="Q36" s="13">
        <v>3</v>
      </c>
      <c r="R36" s="13">
        <v>4</v>
      </c>
      <c r="S36" s="42">
        <v>0</v>
      </c>
      <c r="T36" s="13">
        <v>4</v>
      </c>
      <c r="U36" s="42">
        <v>0</v>
      </c>
      <c r="V36" s="42">
        <v>0</v>
      </c>
      <c r="W36" s="13">
        <v>4</v>
      </c>
    </row>
    <row r="37" spans="2:23" x14ac:dyDescent="0.25">
      <c r="B37" s="6"/>
      <c r="C37" s="3" t="s">
        <v>6</v>
      </c>
      <c r="D37" s="12">
        <f>IF(SUM(D29:D36)=0,0,AVERAGE(D29:D36))</f>
        <v>2.625</v>
      </c>
      <c r="E37" s="12">
        <f t="shared" ref="E37:W37" si="7">IF(SUM(E29:E36)=0,0,AVERAGE(E29:E36))</f>
        <v>3.375</v>
      </c>
      <c r="F37" s="12">
        <f t="shared" si="7"/>
        <v>4.5</v>
      </c>
      <c r="G37" s="12">
        <f t="shared" si="7"/>
        <v>3.5</v>
      </c>
      <c r="H37" s="12">
        <f t="shared" si="7"/>
        <v>4.125</v>
      </c>
      <c r="I37" s="43">
        <f t="shared" si="7"/>
        <v>0</v>
      </c>
      <c r="J37" s="43">
        <f t="shared" si="7"/>
        <v>0</v>
      </c>
      <c r="K37" s="43">
        <f t="shared" si="7"/>
        <v>0</v>
      </c>
      <c r="L37" s="43">
        <f t="shared" si="7"/>
        <v>0</v>
      </c>
      <c r="M37" s="43">
        <f t="shared" si="7"/>
        <v>0</v>
      </c>
      <c r="N37" s="43">
        <f t="shared" si="7"/>
        <v>0</v>
      </c>
      <c r="O37" s="43">
        <f t="shared" si="7"/>
        <v>0</v>
      </c>
      <c r="P37" s="12">
        <f t="shared" si="7"/>
        <v>2.5</v>
      </c>
      <c r="Q37" s="12">
        <f t="shared" si="7"/>
        <v>3.375</v>
      </c>
      <c r="R37" s="12">
        <f t="shared" si="7"/>
        <v>3.875</v>
      </c>
      <c r="S37" s="43">
        <f t="shared" si="7"/>
        <v>0</v>
      </c>
      <c r="T37" s="12">
        <f t="shared" si="7"/>
        <v>4</v>
      </c>
      <c r="U37" s="43">
        <f t="shared" si="7"/>
        <v>0</v>
      </c>
      <c r="V37" s="43">
        <f t="shared" si="7"/>
        <v>0</v>
      </c>
      <c r="W37" s="12">
        <f t="shared" si="7"/>
        <v>3.875</v>
      </c>
    </row>
    <row r="38" spans="2:23" ht="31.5" x14ac:dyDescent="0.25">
      <c r="B38" s="31">
        <v>10</v>
      </c>
      <c r="C38" s="32" t="s">
        <v>26</v>
      </c>
      <c r="D38" s="15">
        <f>SUM($B38*D37)</f>
        <v>26.25</v>
      </c>
      <c r="E38" s="15">
        <f t="shared" ref="E38:W38" si="8">SUM($B38*E37)</f>
        <v>33.75</v>
      </c>
      <c r="F38" s="15">
        <f t="shared" si="8"/>
        <v>45</v>
      </c>
      <c r="G38" s="15">
        <f t="shared" si="8"/>
        <v>35</v>
      </c>
      <c r="H38" s="15">
        <f t="shared" si="8"/>
        <v>41.25</v>
      </c>
      <c r="I38" s="43">
        <f t="shared" si="8"/>
        <v>0</v>
      </c>
      <c r="J38" s="43">
        <f t="shared" si="8"/>
        <v>0</v>
      </c>
      <c r="K38" s="43">
        <f t="shared" si="8"/>
        <v>0</v>
      </c>
      <c r="L38" s="43">
        <f t="shared" si="8"/>
        <v>0</v>
      </c>
      <c r="M38" s="43">
        <f t="shared" si="8"/>
        <v>0</v>
      </c>
      <c r="N38" s="43">
        <f t="shared" si="8"/>
        <v>0</v>
      </c>
      <c r="O38" s="43">
        <f t="shared" si="8"/>
        <v>0</v>
      </c>
      <c r="P38" s="15">
        <f t="shared" si="8"/>
        <v>25</v>
      </c>
      <c r="Q38" s="15">
        <f t="shared" si="8"/>
        <v>33.75</v>
      </c>
      <c r="R38" s="15">
        <f t="shared" si="8"/>
        <v>38.75</v>
      </c>
      <c r="S38" s="43">
        <f t="shared" si="8"/>
        <v>0</v>
      </c>
      <c r="T38" s="15">
        <f t="shared" si="8"/>
        <v>40</v>
      </c>
      <c r="U38" s="43">
        <f t="shared" si="8"/>
        <v>0</v>
      </c>
      <c r="V38" s="43">
        <f t="shared" si="8"/>
        <v>0</v>
      </c>
      <c r="W38" s="15">
        <f t="shared" si="8"/>
        <v>38.75</v>
      </c>
    </row>
    <row r="39" spans="2:23" ht="31.5" x14ac:dyDescent="0.25">
      <c r="B39" s="6"/>
      <c r="C39" s="32" t="s">
        <v>54</v>
      </c>
      <c r="D39" s="33" t="str">
        <f t="shared" ref="D39:W39" si="9">IF((MAX(D40:D47)-MIN(D40:D47))&gt;=3,"FIX"," ")</f>
        <v xml:space="preserve"> </v>
      </c>
      <c r="E39" s="33" t="str">
        <f t="shared" si="9"/>
        <v xml:space="preserve"> </v>
      </c>
      <c r="F39" s="33" t="str">
        <f t="shared" si="9"/>
        <v xml:space="preserve"> </v>
      </c>
      <c r="G39" s="33" t="str">
        <f t="shared" si="9"/>
        <v xml:space="preserve"> </v>
      </c>
      <c r="H39" s="33" t="str">
        <f t="shared" si="9"/>
        <v xml:space="preserve"> </v>
      </c>
      <c r="I39" s="41" t="str">
        <f t="shared" si="9"/>
        <v xml:space="preserve"> </v>
      </c>
      <c r="J39" s="41" t="str">
        <f t="shared" si="9"/>
        <v xml:space="preserve"> </v>
      </c>
      <c r="K39" s="41" t="str">
        <f t="shared" si="9"/>
        <v xml:space="preserve"> </v>
      </c>
      <c r="L39" s="41" t="str">
        <f t="shared" si="9"/>
        <v xml:space="preserve"> </v>
      </c>
      <c r="M39" s="41" t="str">
        <f t="shared" si="9"/>
        <v xml:space="preserve"> </v>
      </c>
      <c r="N39" s="41" t="str">
        <f t="shared" si="9"/>
        <v xml:space="preserve"> </v>
      </c>
      <c r="O39" s="41" t="str">
        <f t="shared" si="9"/>
        <v xml:space="preserve"> </v>
      </c>
      <c r="P39" s="33" t="str">
        <f t="shared" si="9"/>
        <v xml:space="preserve"> </v>
      </c>
      <c r="Q39" s="33" t="str">
        <f t="shared" si="9"/>
        <v xml:space="preserve"> </v>
      </c>
      <c r="R39" s="33" t="str">
        <f t="shared" si="9"/>
        <v xml:space="preserve"> </v>
      </c>
      <c r="S39" s="41" t="str">
        <f t="shared" si="9"/>
        <v xml:space="preserve"> </v>
      </c>
      <c r="T39" s="33" t="str">
        <f t="shared" si="9"/>
        <v xml:space="preserve"> </v>
      </c>
      <c r="U39" s="41" t="str">
        <f t="shared" si="9"/>
        <v xml:space="preserve"> </v>
      </c>
      <c r="V39" s="41" t="str">
        <f t="shared" si="9"/>
        <v xml:space="preserve"> </v>
      </c>
      <c r="W39" s="33" t="str">
        <f t="shared" si="9"/>
        <v xml:space="preserve"> </v>
      </c>
    </row>
    <row r="40" spans="2:23" x14ac:dyDescent="0.25">
      <c r="B40" s="6"/>
      <c r="C40" s="3" t="str">
        <f>C$7</f>
        <v>Evaluator 1</v>
      </c>
      <c r="D40" s="13">
        <v>3</v>
      </c>
      <c r="E40" s="13">
        <v>4</v>
      </c>
      <c r="F40" s="13">
        <v>4</v>
      </c>
      <c r="G40" s="13">
        <v>4</v>
      </c>
      <c r="H40" s="13">
        <v>4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13">
        <v>4</v>
      </c>
      <c r="Q40" s="13">
        <v>4</v>
      </c>
      <c r="R40" s="13">
        <v>4</v>
      </c>
      <c r="S40" s="42">
        <v>0</v>
      </c>
      <c r="T40" s="13">
        <v>3</v>
      </c>
      <c r="U40" s="42">
        <v>0</v>
      </c>
      <c r="V40" s="42">
        <v>0</v>
      </c>
      <c r="W40" s="13">
        <v>4</v>
      </c>
    </row>
    <row r="41" spans="2:23" x14ac:dyDescent="0.25">
      <c r="B41" s="6"/>
      <c r="C41" s="3" t="str">
        <f>C$8</f>
        <v>Evaluator 2</v>
      </c>
      <c r="D41" s="13">
        <v>2</v>
      </c>
      <c r="E41" s="13">
        <v>3</v>
      </c>
      <c r="F41" s="13">
        <v>4</v>
      </c>
      <c r="G41" s="13">
        <v>3</v>
      </c>
      <c r="H41" s="13">
        <v>3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13">
        <v>3</v>
      </c>
      <c r="Q41" s="13">
        <v>3</v>
      </c>
      <c r="R41" s="13">
        <v>3</v>
      </c>
      <c r="S41" s="42">
        <v>0</v>
      </c>
      <c r="T41" s="13">
        <v>3</v>
      </c>
      <c r="U41" s="42">
        <v>0</v>
      </c>
      <c r="V41" s="42">
        <v>0</v>
      </c>
      <c r="W41" s="13">
        <v>3</v>
      </c>
    </row>
    <row r="42" spans="2:23" x14ac:dyDescent="0.25">
      <c r="B42" s="6"/>
      <c r="C42" s="3" t="str">
        <f>C$9</f>
        <v>Evaluator 3</v>
      </c>
      <c r="D42" s="13">
        <v>2</v>
      </c>
      <c r="E42" s="13">
        <v>4</v>
      </c>
      <c r="F42" s="13">
        <v>3</v>
      </c>
      <c r="G42" s="13">
        <v>4</v>
      </c>
      <c r="H42" s="13">
        <v>3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13">
        <v>3</v>
      </c>
      <c r="Q42" s="13">
        <v>4</v>
      </c>
      <c r="R42" s="13">
        <v>3</v>
      </c>
      <c r="S42" s="42">
        <v>0</v>
      </c>
      <c r="T42" s="13">
        <v>3</v>
      </c>
      <c r="U42" s="42">
        <v>0</v>
      </c>
      <c r="V42" s="42">
        <v>0</v>
      </c>
      <c r="W42" s="13">
        <v>3</v>
      </c>
    </row>
    <row r="43" spans="2:23" x14ac:dyDescent="0.25">
      <c r="B43" s="6"/>
      <c r="C43" s="3" t="str">
        <f>C$10</f>
        <v>Evaluator 4</v>
      </c>
      <c r="D43" s="13">
        <v>2</v>
      </c>
      <c r="E43" s="13">
        <v>3</v>
      </c>
      <c r="F43" s="13">
        <v>4</v>
      </c>
      <c r="G43" s="13">
        <v>4</v>
      </c>
      <c r="H43" s="13">
        <v>3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13">
        <v>3</v>
      </c>
      <c r="Q43" s="13">
        <v>3</v>
      </c>
      <c r="R43" s="13">
        <v>3</v>
      </c>
      <c r="S43" s="42">
        <v>0</v>
      </c>
      <c r="T43" s="13">
        <v>4</v>
      </c>
      <c r="U43" s="42">
        <v>0</v>
      </c>
      <c r="V43" s="42">
        <v>0</v>
      </c>
      <c r="W43" s="13">
        <v>4</v>
      </c>
    </row>
    <row r="44" spans="2:23" x14ac:dyDescent="0.25">
      <c r="B44" s="6"/>
      <c r="C44" s="3" t="str">
        <f>C33</f>
        <v>Evaluator 5</v>
      </c>
      <c r="D44" s="13">
        <v>3</v>
      </c>
      <c r="E44" s="13">
        <v>4</v>
      </c>
      <c r="F44" s="13">
        <v>4</v>
      </c>
      <c r="G44" s="13">
        <v>4</v>
      </c>
      <c r="H44" s="13">
        <v>4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13">
        <v>3</v>
      </c>
      <c r="Q44" s="13">
        <v>2</v>
      </c>
      <c r="R44" s="13">
        <v>4</v>
      </c>
      <c r="S44" s="42">
        <v>0</v>
      </c>
      <c r="T44" s="13">
        <v>4</v>
      </c>
      <c r="U44" s="42">
        <v>0</v>
      </c>
      <c r="V44" s="42">
        <v>0</v>
      </c>
      <c r="W44" s="13">
        <v>4</v>
      </c>
    </row>
    <row r="45" spans="2:23" x14ac:dyDescent="0.25">
      <c r="B45" s="6"/>
      <c r="C45" s="3" t="str">
        <f>C34</f>
        <v>Evaluator 6</v>
      </c>
      <c r="D45" s="13">
        <v>3</v>
      </c>
      <c r="E45" s="13">
        <v>3</v>
      </c>
      <c r="F45" s="13">
        <v>4</v>
      </c>
      <c r="G45" s="13">
        <v>4</v>
      </c>
      <c r="H45" s="13">
        <v>3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13">
        <v>4</v>
      </c>
      <c r="Q45" s="13">
        <v>3</v>
      </c>
      <c r="R45" s="13">
        <v>4</v>
      </c>
      <c r="S45" s="42">
        <v>0</v>
      </c>
      <c r="T45" s="13">
        <v>4</v>
      </c>
      <c r="U45" s="42">
        <v>0</v>
      </c>
      <c r="V45" s="42">
        <v>0</v>
      </c>
      <c r="W45" s="13">
        <v>3</v>
      </c>
    </row>
    <row r="46" spans="2:23" x14ac:dyDescent="0.25">
      <c r="B46" s="6"/>
      <c r="C46" s="3" t="str">
        <f>C35</f>
        <v>Evaluator 7</v>
      </c>
      <c r="D46" s="13">
        <v>2</v>
      </c>
      <c r="E46" s="13">
        <v>4</v>
      </c>
      <c r="F46" s="13">
        <v>2</v>
      </c>
      <c r="G46" s="13">
        <v>4</v>
      </c>
      <c r="H46" s="13">
        <v>2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2</v>
      </c>
      <c r="Q46" s="13">
        <v>3</v>
      </c>
      <c r="R46" s="13">
        <v>3</v>
      </c>
      <c r="S46" s="13">
        <v>0</v>
      </c>
      <c r="T46" s="13">
        <v>4</v>
      </c>
      <c r="U46" s="13">
        <v>0</v>
      </c>
      <c r="V46" s="13">
        <v>0</v>
      </c>
      <c r="W46" s="13">
        <v>3</v>
      </c>
    </row>
    <row r="47" spans="2:23" x14ac:dyDescent="0.25">
      <c r="B47" s="6"/>
      <c r="C47" s="3" t="str">
        <f>C$14</f>
        <v>Evaluator 8</v>
      </c>
      <c r="D47" s="13">
        <v>3</v>
      </c>
      <c r="E47" s="13">
        <v>4</v>
      </c>
      <c r="F47" s="13">
        <v>3</v>
      </c>
      <c r="G47" s="13">
        <v>4</v>
      </c>
      <c r="H47" s="13">
        <v>4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13">
        <v>3</v>
      </c>
      <c r="Q47" s="13">
        <v>3</v>
      </c>
      <c r="R47" s="13">
        <v>3</v>
      </c>
      <c r="S47" s="42">
        <v>0</v>
      </c>
      <c r="T47" s="13">
        <v>4</v>
      </c>
      <c r="U47" s="42">
        <v>0</v>
      </c>
      <c r="V47" s="42">
        <v>0</v>
      </c>
      <c r="W47" s="13">
        <v>3</v>
      </c>
    </row>
    <row r="48" spans="2:23" x14ac:dyDescent="0.25">
      <c r="B48" s="6"/>
      <c r="C48" s="3" t="s">
        <v>6</v>
      </c>
      <c r="D48" s="12">
        <f>IF(SUM(D40:D47)=0,0,AVERAGE(D40:D47))</f>
        <v>2.5</v>
      </c>
      <c r="E48" s="12">
        <f t="shared" ref="E48:W48" si="10">IF(SUM(E40:E47)=0,0,AVERAGE(E40:E47))</f>
        <v>3.625</v>
      </c>
      <c r="F48" s="12">
        <f t="shared" si="10"/>
        <v>3.5</v>
      </c>
      <c r="G48" s="12">
        <f t="shared" si="10"/>
        <v>3.875</v>
      </c>
      <c r="H48" s="12">
        <f t="shared" si="10"/>
        <v>3.25</v>
      </c>
      <c r="I48" s="43">
        <f t="shared" si="10"/>
        <v>0</v>
      </c>
      <c r="J48" s="43">
        <f t="shared" si="10"/>
        <v>0</v>
      </c>
      <c r="K48" s="43">
        <f t="shared" si="10"/>
        <v>0</v>
      </c>
      <c r="L48" s="43">
        <f t="shared" si="10"/>
        <v>0</v>
      </c>
      <c r="M48" s="43">
        <f t="shared" si="10"/>
        <v>0</v>
      </c>
      <c r="N48" s="43">
        <f t="shared" si="10"/>
        <v>0</v>
      </c>
      <c r="O48" s="43">
        <f t="shared" si="10"/>
        <v>0</v>
      </c>
      <c r="P48" s="12">
        <f t="shared" si="10"/>
        <v>3.125</v>
      </c>
      <c r="Q48" s="12">
        <f t="shared" si="10"/>
        <v>3.125</v>
      </c>
      <c r="R48" s="12">
        <f t="shared" si="10"/>
        <v>3.375</v>
      </c>
      <c r="S48" s="43">
        <f t="shared" si="10"/>
        <v>0</v>
      </c>
      <c r="T48" s="12">
        <f t="shared" si="10"/>
        <v>3.625</v>
      </c>
      <c r="U48" s="43">
        <f t="shared" si="10"/>
        <v>0</v>
      </c>
      <c r="V48" s="43">
        <f t="shared" si="10"/>
        <v>0</v>
      </c>
      <c r="W48" s="12">
        <f t="shared" si="10"/>
        <v>3.375</v>
      </c>
    </row>
    <row r="49" spans="2:23" ht="31.5" x14ac:dyDescent="0.25">
      <c r="B49" s="31">
        <v>10</v>
      </c>
      <c r="C49" s="32" t="s">
        <v>53</v>
      </c>
      <c r="D49" s="15">
        <f>SUM($B49*D48)</f>
        <v>25</v>
      </c>
      <c r="E49" s="15">
        <f t="shared" ref="E49:W49" si="11">SUM($B49*E48)</f>
        <v>36.25</v>
      </c>
      <c r="F49" s="15">
        <f t="shared" si="11"/>
        <v>35</v>
      </c>
      <c r="G49" s="15">
        <f t="shared" si="11"/>
        <v>38.75</v>
      </c>
      <c r="H49" s="15">
        <f t="shared" si="11"/>
        <v>32.5</v>
      </c>
      <c r="I49" s="43">
        <f t="shared" si="11"/>
        <v>0</v>
      </c>
      <c r="J49" s="43">
        <f t="shared" si="11"/>
        <v>0</v>
      </c>
      <c r="K49" s="43">
        <f t="shared" si="11"/>
        <v>0</v>
      </c>
      <c r="L49" s="43">
        <f t="shared" si="11"/>
        <v>0</v>
      </c>
      <c r="M49" s="43">
        <f t="shared" si="11"/>
        <v>0</v>
      </c>
      <c r="N49" s="43">
        <f t="shared" si="11"/>
        <v>0</v>
      </c>
      <c r="O49" s="43">
        <f t="shared" si="11"/>
        <v>0</v>
      </c>
      <c r="P49" s="15">
        <f t="shared" si="11"/>
        <v>31.25</v>
      </c>
      <c r="Q49" s="15">
        <f t="shared" si="11"/>
        <v>31.25</v>
      </c>
      <c r="R49" s="15">
        <f t="shared" si="11"/>
        <v>33.75</v>
      </c>
      <c r="S49" s="43">
        <f t="shared" si="11"/>
        <v>0</v>
      </c>
      <c r="T49" s="15">
        <f t="shared" si="11"/>
        <v>36.25</v>
      </c>
      <c r="U49" s="43">
        <f t="shared" si="11"/>
        <v>0</v>
      </c>
      <c r="V49" s="43">
        <f t="shared" si="11"/>
        <v>0</v>
      </c>
      <c r="W49" s="15">
        <f t="shared" si="11"/>
        <v>33.75</v>
      </c>
    </row>
    <row r="50" spans="2:23" ht="15.75" x14ac:dyDescent="0.25">
      <c r="B50" s="6"/>
      <c r="C50" s="30" t="s">
        <v>55</v>
      </c>
      <c r="D50" s="33" t="str">
        <f t="shared" ref="D50:W50" si="12">IF((MAX(D51:D58)-MIN(D51:D58))&gt;=3,"FIX"," ")</f>
        <v xml:space="preserve"> </v>
      </c>
      <c r="E50" s="33" t="str">
        <f t="shared" si="12"/>
        <v xml:space="preserve"> </v>
      </c>
      <c r="F50" s="33" t="str">
        <f t="shared" si="12"/>
        <v xml:space="preserve"> </v>
      </c>
      <c r="G50" s="33" t="str">
        <f t="shared" si="12"/>
        <v xml:space="preserve"> </v>
      </c>
      <c r="H50" s="33" t="str">
        <f t="shared" si="12"/>
        <v xml:space="preserve"> </v>
      </c>
      <c r="I50" s="41" t="str">
        <f t="shared" si="12"/>
        <v xml:space="preserve"> </v>
      </c>
      <c r="J50" s="41" t="str">
        <f t="shared" si="12"/>
        <v xml:space="preserve"> </v>
      </c>
      <c r="K50" s="41" t="str">
        <f t="shared" si="12"/>
        <v xml:space="preserve"> </v>
      </c>
      <c r="L50" s="41" t="str">
        <f t="shared" si="12"/>
        <v xml:space="preserve"> </v>
      </c>
      <c r="M50" s="41" t="str">
        <f t="shared" si="12"/>
        <v xml:space="preserve"> </v>
      </c>
      <c r="N50" s="41" t="str">
        <f t="shared" si="12"/>
        <v xml:space="preserve"> </v>
      </c>
      <c r="O50" s="41" t="str">
        <f t="shared" si="12"/>
        <v xml:space="preserve"> </v>
      </c>
      <c r="P50" s="33" t="str">
        <f t="shared" si="12"/>
        <v xml:space="preserve"> </v>
      </c>
      <c r="Q50" s="33" t="str">
        <f t="shared" si="12"/>
        <v xml:space="preserve"> </v>
      </c>
      <c r="R50" s="33" t="str">
        <f t="shared" si="12"/>
        <v xml:space="preserve"> </v>
      </c>
      <c r="S50" s="41" t="str">
        <f t="shared" si="12"/>
        <v xml:space="preserve"> </v>
      </c>
      <c r="T50" s="33" t="str">
        <f t="shared" si="12"/>
        <v xml:space="preserve"> </v>
      </c>
      <c r="U50" s="41" t="str">
        <f t="shared" si="12"/>
        <v xml:space="preserve"> </v>
      </c>
      <c r="V50" s="41" t="str">
        <f t="shared" si="12"/>
        <v xml:space="preserve"> </v>
      </c>
      <c r="W50" s="33" t="str">
        <f t="shared" si="12"/>
        <v xml:space="preserve"> </v>
      </c>
    </row>
    <row r="51" spans="2:23" x14ac:dyDescent="0.25">
      <c r="B51" s="6"/>
      <c r="C51" s="3" t="str">
        <f>C$7</f>
        <v>Evaluator 1</v>
      </c>
      <c r="D51" s="13">
        <v>3</v>
      </c>
      <c r="E51" s="13">
        <v>4</v>
      </c>
      <c r="F51" s="13">
        <v>4</v>
      </c>
      <c r="G51" s="13">
        <v>4</v>
      </c>
      <c r="H51" s="13">
        <v>3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0</v>
      </c>
      <c r="O51" s="42">
        <v>0</v>
      </c>
      <c r="P51" s="13">
        <v>3</v>
      </c>
      <c r="Q51" s="13">
        <v>3</v>
      </c>
      <c r="R51" s="13">
        <v>4</v>
      </c>
      <c r="S51" s="42">
        <v>0</v>
      </c>
      <c r="T51" s="13">
        <v>4</v>
      </c>
      <c r="U51" s="42">
        <v>0</v>
      </c>
      <c r="V51" s="42">
        <v>0</v>
      </c>
      <c r="W51" s="13">
        <v>3</v>
      </c>
    </row>
    <row r="52" spans="2:23" x14ac:dyDescent="0.25">
      <c r="B52" s="6"/>
      <c r="C52" s="3" t="str">
        <f>C$8</f>
        <v>Evaluator 2</v>
      </c>
      <c r="D52" s="13">
        <v>2</v>
      </c>
      <c r="E52" s="13">
        <v>3</v>
      </c>
      <c r="F52" s="13">
        <v>4</v>
      </c>
      <c r="G52" s="13">
        <v>3</v>
      </c>
      <c r="H52" s="13">
        <v>3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13">
        <v>3</v>
      </c>
      <c r="Q52" s="13">
        <v>3</v>
      </c>
      <c r="R52" s="13">
        <v>4</v>
      </c>
      <c r="S52" s="42">
        <v>0</v>
      </c>
      <c r="T52" s="13">
        <v>4</v>
      </c>
      <c r="U52" s="42">
        <v>0</v>
      </c>
      <c r="V52" s="42">
        <v>0</v>
      </c>
      <c r="W52" s="13">
        <v>3</v>
      </c>
    </row>
    <row r="53" spans="2:23" x14ac:dyDescent="0.25">
      <c r="B53" s="6"/>
      <c r="C53" s="3" t="str">
        <f>C$9</f>
        <v>Evaluator 3</v>
      </c>
      <c r="D53" s="13">
        <v>2</v>
      </c>
      <c r="E53" s="13">
        <v>3</v>
      </c>
      <c r="F53" s="13">
        <v>4</v>
      </c>
      <c r="G53" s="13">
        <v>5</v>
      </c>
      <c r="H53" s="13">
        <v>4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0</v>
      </c>
      <c r="P53" s="13">
        <v>3</v>
      </c>
      <c r="Q53" s="13">
        <v>3</v>
      </c>
      <c r="R53" s="13">
        <v>4</v>
      </c>
      <c r="S53" s="42">
        <v>0</v>
      </c>
      <c r="T53" s="13">
        <v>4</v>
      </c>
      <c r="U53" s="42">
        <v>0</v>
      </c>
      <c r="V53" s="42">
        <v>0</v>
      </c>
      <c r="W53" s="13">
        <v>3</v>
      </c>
    </row>
    <row r="54" spans="2:23" x14ac:dyDescent="0.25">
      <c r="B54" s="6"/>
      <c r="C54" s="3" t="str">
        <f>C$10</f>
        <v>Evaluator 4</v>
      </c>
      <c r="D54" s="13">
        <v>3</v>
      </c>
      <c r="E54" s="13">
        <v>3</v>
      </c>
      <c r="F54" s="13">
        <v>4</v>
      </c>
      <c r="G54" s="13">
        <v>4</v>
      </c>
      <c r="H54" s="13">
        <v>4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13">
        <v>3</v>
      </c>
      <c r="Q54" s="13">
        <v>4</v>
      </c>
      <c r="R54" s="13">
        <v>4</v>
      </c>
      <c r="S54" s="42">
        <v>0</v>
      </c>
      <c r="T54" s="13">
        <v>4</v>
      </c>
      <c r="U54" s="42">
        <v>0</v>
      </c>
      <c r="V54" s="42">
        <v>0</v>
      </c>
      <c r="W54" s="13">
        <v>4</v>
      </c>
    </row>
    <row r="55" spans="2:23" x14ac:dyDescent="0.25">
      <c r="B55" s="6"/>
      <c r="C55" s="3" t="str">
        <f>C44</f>
        <v>Evaluator 5</v>
      </c>
      <c r="D55" s="13">
        <v>2</v>
      </c>
      <c r="E55" s="13">
        <v>3</v>
      </c>
      <c r="F55" s="13">
        <v>4</v>
      </c>
      <c r="G55" s="13">
        <v>4</v>
      </c>
      <c r="H55" s="13">
        <v>5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13">
        <v>3</v>
      </c>
      <c r="Q55" s="13">
        <v>3</v>
      </c>
      <c r="R55" s="13">
        <v>5</v>
      </c>
      <c r="S55" s="42">
        <v>0</v>
      </c>
      <c r="T55" s="13">
        <v>4</v>
      </c>
      <c r="U55" s="42">
        <v>0</v>
      </c>
      <c r="V55" s="42">
        <v>0</v>
      </c>
      <c r="W55" s="13">
        <v>4</v>
      </c>
    </row>
    <row r="56" spans="2:23" x14ac:dyDescent="0.25">
      <c r="B56" s="6"/>
      <c r="C56" s="3" t="str">
        <f>C45</f>
        <v>Evaluator 6</v>
      </c>
      <c r="D56" s="13">
        <v>3</v>
      </c>
      <c r="E56" s="13">
        <v>3</v>
      </c>
      <c r="F56" s="13">
        <v>4</v>
      </c>
      <c r="G56" s="13">
        <v>4</v>
      </c>
      <c r="H56" s="13">
        <v>3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13">
        <v>3</v>
      </c>
      <c r="Q56" s="13">
        <v>3</v>
      </c>
      <c r="R56" s="13">
        <v>3</v>
      </c>
      <c r="S56" s="42">
        <v>0</v>
      </c>
      <c r="T56" s="13">
        <v>4</v>
      </c>
      <c r="U56" s="42">
        <v>0</v>
      </c>
      <c r="V56" s="42">
        <v>0</v>
      </c>
      <c r="W56" s="13">
        <v>4</v>
      </c>
    </row>
    <row r="57" spans="2:23" x14ac:dyDescent="0.25">
      <c r="B57" s="6"/>
      <c r="C57" s="3" t="str">
        <f>C46</f>
        <v>Evaluator 7</v>
      </c>
      <c r="D57" s="13">
        <v>2</v>
      </c>
      <c r="E57" s="13">
        <v>3</v>
      </c>
      <c r="F57" s="13">
        <v>5</v>
      </c>
      <c r="G57" s="13">
        <v>5</v>
      </c>
      <c r="H57" s="13">
        <v>4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2</v>
      </c>
      <c r="Q57" s="13">
        <v>2</v>
      </c>
      <c r="R57" s="13">
        <v>5</v>
      </c>
      <c r="S57" s="13">
        <v>0</v>
      </c>
      <c r="T57" s="13">
        <v>5</v>
      </c>
      <c r="U57" s="13">
        <v>0</v>
      </c>
      <c r="V57" s="13">
        <v>0</v>
      </c>
      <c r="W57" s="13">
        <v>3</v>
      </c>
    </row>
    <row r="58" spans="2:23" x14ac:dyDescent="0.25">
      <c r="B58" s="6"/>
      <c r="C58" s="3" t="str">
        <f>C$14</f>
        <v>Evaluator 8</v>
      </c>
      <c r="D58" s="13">
        <v>3</v>
      </c>
      <c r="E58" s="13">
        <v>3</v>
      </c>
      <c r="F58" s="13">
        <v>3</v>
      </c>
      <c r="G58" s="13">
        <v>4</v>
      </c>
      <c r="H58" s="13">
        <v>3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13">
        <v>3</v>
      </c>
      <c r="Q58" s="13">
        <v>3</v>
      </c>
      <c r="R58" s="13">
        <v>4</v>
      </c>
      <c r="S58" s="42">
        <v>0</v>
      </c>
      <c r="T58" s="13">
        <v>3</v>
      </c>
      <c r="U58" s="42">
        <v>0</v>
      </c>
      <c r="V58" s="42">
        <v>0</v>
      </c>
      <c r="W58" s="13">
        <v>3</v>
      </c>
    </row>
    <row r="59" spans="2:23" x14ac:dyDescent="0.25">
      <c r="B59" s="6"/>
      <c r="C59" s="3" t="s">
        <v>6</v>
      </c>
      <c r="D59" s="12">
        <f>IF(SUM(D51:D58)=0,0,AVERAGE(D51:D58))</f>
        <v>2.5</v>
      </c>
      <c r="E59" s="12">
        <f t="shared" ref="E59:W59" si="13">IF(SUM(E51:E58)=0,0,AVERAGE(E51:E58))</f>
        <v>3.125</v>
      </c>
      <c r="F59" s="12">
        <f t="shared" si="13"/>
        <v>4</v>
      </c>
      <c r="G59" s="12">
        <f t="shared" si="13"/>
        <v>4.125</v>
      </c>
      <c r="H59" s="12">
        <f t="shared" si="13"/>
        <v>3.625</v>
      </c>
      <c r="I59" s="43">
        <f t="shared" si="13"/>
        <v>0</v>
      </c>
      <c r="J59" s="43">
        <f t="shared" si="13"/>
        <v>0</v>
      </c>
      <c r="K59" s="43">
        <f t="shared" si="13"/>
        <v>0</v>
      </c>
      <c r="L59" s="43">
        <f t="shared" si="13"/>
        <v>0</v>
      </c>
      <c r="M59" s="43">
        <f t="shared" si="13"/>
        <v>0</v>
      </c>
      <c r="N59" s="43">
        <f t="shared" si="13"/>
        <v>0</v>
      </c>
      <c r="O59" s="43">
        <f t="shared" si="13"/>
        <v>0</v>
      </c>
      <c r="P59" s="12">
        <f t="shared" si="13"/>
        <v>2.875</v>
      </c>
      <c r="Q59" s="12">
        <f t="shared" si="13"/>
        <v>3</v>
      </c>
      <c r="R59" s="12">
        <f t="shared" si="13"/>
        <v>4.125</v>
      </c>
      <c r="S59" s="43">
        <f t="shared" si="13"/>
        <v>0</v>
      </c>
      <c r="T59" s="12">
        <f t="shared" si="13"/>
        <v>4</v>
      </c>
      <c r="U59" s="43">
        <f t="shared" si="13"/>
        <v>0</v>
      </c>
      <c r="V59" s="43">
        <f t="shared" si="13"/>
        <v>0</v>
      </c>
      <c r="W59" s="12">
        <f t="shared" si="13"/>
        <v>3.375</v>
      </c>
    </row>
    <row r="60" spans="2:23" ht="32.25" thickBot="1" x14ac:dyDescent="0.3">
      <c r="B60" s="31">
        <v>5</v>
      </c>
      <c r="C60" s="32" t="s">
        <v>56</v>
      </c>
      <c r="D60" s="15">
        <f>SUM($B60*D59)</f>
        <v>12.5</v>
      </c>
      <c r="E60" s="15">
        <f t="shared" ref="E60:W60" si="14">SUM($B60*E59)</f>
        <v>15.625</v>
      </c>
      <c r="F60" s="15">
        <f t="shared" si="14"/>
        <v>20</v>
      </c>
      <c r="G60" s="15">
        <f t="shared" si="14"/>
        <v>20.625</v>
      </c>
      <c r="H60" s="15">
        <f t="shared" si="14"/>
        <v>18.125</v>
      </c>
      <c r="I60" s="43">
        <f t="shared" si="14"/>
        <v>0</v>
      </c>
      <c r="J60" s="43">
        <f t="shared" si="14"/>
        <v>0</v>
      </c>
      <c r="K60" s="43">
        <f t="shared" si="14"/>
        <v>0</v>
      </c>
      <c r="L60" s="43">
        <f t="shared" si="14"/>
        <v>0</v>
      </c>
      <c r="M60" s="43">
        <f t="shared" si="14"/>
        <v>0</v>
      </c>
      <c r="N60" s="43">
        <f t="shared" si="14"/>
        <v>0</v>
      </c>
      <c r="O60" s="43">
        <f t="shared" si="14"/>
        <v>0</v>
      </c>
      <c r="P60" s="15">
        <f t="shared" si="14"/>
        <v>14.375</v>
      </c>
      <c r="Q60" s="15">
        <f t="shared" si="14"/>
        <v>15</v>
      </c>
      <c r="R60" s="15">
        <f t="shared" si="14"/>
        <v>20.625</v>
      </c>
      <c r="S60" s="43">
        <f t="shared" si="14"/>
        <v>0</v>
      </c>
      <c r="T60" s="15">
        <f t="shared" si="14"/>
        <v>20</v>
      </c>
      <c r="U60" s="43">
        <f t="shared" si="14"/>
        <v>0</v>
      </c>
      <c r="V60" s="43">
        <f t="shared" si="14"/>
        <v>0</v>
      </c>
      <c r="W60" s="15">
        <f t="shared" si="14"/>
        <v>16.875</v>
      </c>
    </row>
    <row r="61" spans="2:23" ht="48" thickTop="1" x14ac:dyDescent="0.25">
      <c r="B61" s="61"/>
      <c r="C61" s="62"/>
      <c r="D61" s="28" t="str">
        <f>D$4</f>
        <v>Vendor 2</v>
      </c>
      <c r="E61" s="28" t="str">
        <f t="shared" ref="E61:W61" si="15">E$4</f>
        <v>AT&amp;T</v>
      </c>
      <c r="F61" s="28" t="str">
        <f t="shared" si="15"/>
        <v>ATOS</v>
      </c>
      <c r="G61" s="28" t="str">
        <f t="shared" si="15"/>
        <v>Vendor 3</v>
      </c>
      <c r="H61" s="28" t="str">
        <f t="shared" si="15"/>
        <v>Cisco</v>
      </c>
      <c r="I61" s="28" t="str">
        <f t="shared" si="15"/>
        <v>Cradlepoint</v>
      </c>
      <c r="J61" s="28" t="str">
        <f t="shared" si="15"/>
        <v>Vendor 6</v>
      </c>
      <c r="K61" s="28" t="str">
        <f t="shared" si="15"/>
        <v>Extreme Networks</v>
      </c>
      <c r="L61" s="28" t="str">
        <f t="shared" si="15"/>
        <v>Vendor 7</v>
      </c>
      <c r="M61" s="28" t="str">
        <f t="shared" si="15"/>
        <v>Hewlett Packard Enterprise</v>
      </c>
      <c r="N61" s="28" t="str">
        <f t="shared" si="15"/>
        <v>Juniper Networks</v>
      </c>
      <c r="O61" s="28" t="str">
        <f t="shared" si="15"/>
        <v>Vendor 9</v>
      </c>
      <c r="P61" s="28" t="str">
        <f t="shared" si="15"/>
        <v>Vendor 10</v>
      </c>
      <c r="Q61" s="28" t="str">
        <f t="shared" si="15"/>
        <v>Vendor 11</v>
      </c>
      <c r="R61" s="28" t="str">
        <f t="shared" si="15"/>
        <v>NEC</v>
      </c>
      <c r="S61" s="28" t="str">
        <f t="shared" si="15"/>
        <v>Palo Alto Networks</v>
      </c>
      <c r="T61" s="28" t="str">
        <f t="shared" si="15"/>
        <v>Vendor 13</v>
      </c>
      <c r="U61" s="28" t="str">
        <f t="shared" si="15"/>
        <v>Vendor 15</v>
      </c>
      <c r="V61" s="28" t="str">
        <f t="shared" si="15"/>
        <v>Vendor 16</v>
      </c>
      <c r="W61" s="28" t="str">
        <f t="shared" si="15"/>
        <v>Vendor 18</v>
      </c>
    </row>
    <row r="62" spans="2:23" ht="49.5" customHeight="1" x14ac:dyDescent="0.25">
      <c r="B62" s="10"/>
      <c r="C62" s="16" t="s">
        <v>57</v>
      </c>
      <c r="D62" s="15">
        <f t="shared" ref="D62:W62" si="16">SUM(D60+D49+D38+D27+D16)</f>
        <v>118.75</v>
      </c>
      <c r="E62" s="15">
        <f t="shared" si="16"/>
        <v>182.5</v>
      </c>
      <c r="F62" s="15">
        <f t="shared" si="16"/>
        <v>208.75</v>
      </c>
      <c r="G62" s="15">
        <f>SUM(G60+G49+G38+G27+G16)</f>
        <v>196.875</v>
      </c>
      <c r="H62" s="15">
        <f t="shared" si="16"/>
        <v>191.875</v>
      </c>
      <c r="I62" s="15">
        <f t="shared" si="16"/>
        <v>0</v>
      </c>
      <c r="J62" s="15">
        <f t="shared" si="16"/>
        <v>0</v>
      </c>
      <c r="K62" s="15">
        <f t="shared" si="16"/>
        <v>0</v>
      </c>
      <c r="L62" s="15">
        <f t="shared" si="16"/>
        <v>0</v>
      </c>
      <c r="M62" s="15">
        <f t="shared" si="16"/>
        <v>0</v>
      </c>
      <c r="N62" s="15">
        <f t="shared" si="16"/>
        <v>0</v>
      </c>
      <c r="O62" s="15">
        <f t="shared" si="16"/>
        <v>0</v>
      </c>
      <c r="P62" s="15">
        <f t="shared" si="16"/>
        <v>160</v>
      </c>
      <c r="Q62" s="15">
        <f t="shared" si="16"/>
        <v>165.625</v>
      </c>
      <c r="R62" s="15">
        <f t="shared" si="16"/>
        <v>190.625</v>
      </c>
      <c r="S62" s="15">
        <f t="shared" si="16"/>
        <v>0</v>
      </c>
      <c r="T62" s="15">
        <f t="shared" si="16"/>
        <v>195</v>
      </c>
      <c r="U62" s="15">
        <f t="shared" si="16"/>
        <v>0</v>
      </c>
      <c r="V62" s="15">
        <f t="shared" si="16"/>
        <v>0</v>
      </c>
      <c r="W62" s="15">
        <f t="shared" si="16"/>
        <v>173.75</v>
      </c>
    </row>
    <row r="63" spans="2:23" s="9" customFormat="1" ht="15.75" x14ac:dyDescent="0.25">
      <c r="B63" s="22"/>
      <c r="C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</row>
    <row r="64" spans="2:23" ht="20.25" x14ac:dyDescent="0.25">
      <c r="B64" s="38" t="s">
        <v>59</v>
      </c>
      <c r="C64" s="35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7"/>
      <c r="T64" s="37"/>
      <c r="U64" s="37"/>
      <c r="V64" s="37"/>
      <c r="W64" s="37"/>
    </row>
    <row r="65" spans="2:23" ht="31.5" x14ac:dyDescent="0.25">
      <c r="B65" s="5"/>
      <c r="C65" s="32" t="s">
        <v>48</v>
      </c>
      <c r="D65" s="41" t="str">
        <f t="shared" ref="D65" si="17">IF((MAX(D66:D73)-MIN(D66:D73))&gt;=3,"FIX"," ")</f>
        <v xml:space="preserve"> </v>
      </c>
      <c r="E65" s="33" t="str">
        <f t="shared" ref="E65" si="18">IF((MAX(E66:E73)-MIN(E66:E73))&gt;=3,"FIX"," ")</f>
        <v xml:space="preserve"> </v>
      </c>
      <c r="F65" s="41" t="str">
        <f t="shared" ref="F65" si="19">IF((MAX(F66:F73)-MIN(F66:F73))&gt;=3,"FIX"," ")</f>
        <v xml:space="preserve"> </v>
      </c>
      <c r="G65" s="41" t="str">
        <f t="shared" ref="G65" si="20">IF((MAX(G66:G73)-MIN(G66:G73))&gt;=3,"FIX"," ")</f>
        <v xml:space="preserve"> </v>
      </c>
      <c r="H65" s="33" t="str">
        <f t="shared" ref="H65" si="21">IF((MAX(H66:H73)-MIN(H66:H73))&gt;=3,"FIX"," ")</f>
        <v xml:space="preserve"> </v>
      </c>
      <c r="I65" s="33" t="str">
        <f t="shared" ref="I65" si="22">IF((MAX(I66:I73)-MIN(I66:I73))&gt;=3,"FIX"," ")</f>
        <v xml:space="preserve"> </v>
      </c>
      <c r="J65" s="33" t="str">
        <f t="shared" ref="J65" si="23">IF((MAX(J66:J73)-MIN(J66:J73))&gt;=3,"FIX"," ")</f>
        <v xml:space="preserve"> </v>
      </c>
      <c r="K65" s="33" t="str">
        <f t="shared" ref="K65" si="24">IF((MAX(K66:K73)-MIN(K66:K73))&gt;=3,"FIX"," ")</f>
        <v xml:space="preserve"> </v>
      </c>
      <c r="L65" s="33" t="str">
        <f t="shared" ref="L65" si="25">IF((MAX(L66:L73)-MIN(L66:L73))&gt;=3,"FIX"," ")</f>
        <v xml:space="preserve"> </v>
      </c>
      <c r="M65" s="33" t="str">
        <f t="shared" ref="M65" si="26">IF((MAX(M66:M73)-MIN(M66:M73))&gt;=3,"FIX"," ")</f>
        <v xml:space="preserve"> </v>
      </c>
      <c r="N65" s="33" t="str">
        <f t="shared" ref="N65" si="27">IF((MAX(N66:N73)-MIN(N66:N73))&gt;=3,"FIX"," ")</f>
        <v xml:space="preserve"> </v>
      </c>
      <c r="O65" s="41" t="str">
        <f t="shared" ref="O65" si="28">IF((MAX(O66:O73)-MIN(O66:O73))&gt;=3,"FIX"," ")</f>
        <v xml:space="preserve"> </v>
      </c>
      <c r="P65" s="41" t="str">
        <f t="shared" ref="P65" si="29">IF((MAX(P66:P73)-MIN(P66:P73))&gt;=3,"FIX"," ")</f>
        <v xml:space="preserve"> </v>
      </c>
      <c r="Q65" s="41" t="str">
        <f t="shared" ref="Q65" si="30">IF((MAX(Q66:Q73)-MIN(Q66:Q73))&gt;=3,"FIX"," ")</f>
        <v xml:space="preserve"> </v>
      </c>
      <c r="R65" s="41" t="str">
        <f t="shared" ref="R65" si="31">IF((MAX(R66:R73)-MIN(R66:R73))&gt;=3,"FIX"," ")</f>
        <v xml:space="preserve"> </v>
      </c>
      <c r="S65" s="41" t="str">
        <f t="shared" ref="S65" si="32">IF((MAX(S66:S73)-MIN(S66:S73))&gt;=3,"FIX"," ")</f>
        <v xml:space="preserve"> </v>
      </c>
      <c r="T65" s="41" t="str">
        <f t="shared" ref="T65" si="33">IF((MAX(T66:T73)-MIN(T66:T73))&gt;=3,"FIX"," ")</f>
        <v xml:space="preserve"> </v>
      </c>
      <c r="U65" s="33" t="str">
        <f t="shared" ref="U65" si="34">IF((MAX(U66:U73)-MIN(U66:U73))&gt;=3,"FIX"," ")</f>
        <v xml:space="preserve"> </v>
      </c>
      <c r="V65" s="41" t="str">
        <f t="shared" ref="V65" si="35">IF((MAX(V66:V73)-MIN(V66:V73))&gt;=3,"FIX"," ")</f>
        <v xml:space="preserve"> </v>
      </c>
      <c r="W65" s="41" t="str">
        <f t="shared" ref="W65" si="36">IF((MAX(W66:W73)-MIN(W66:W73))&gt;=3,"FIX"," ")</f>
        <v xml:space="preserve"> </v>
      </c>
    </row>
    <row r="66" spans="2:23" x14ac:dyDescent="0.25">
      <c r="B66" s="5"/>
      <c r="C66" s="17" t="s">
        <v>0</v>
      </c>
      <c r="D66" s="42"/>
      <c r="E66" s="13">
        <v>3</v>
      </c>
      <c r="F66" s="42">
        <v>0</v>
      </c>
      <c r="G66" s="42">
        <v>0</v>
      </c>
      <c r="H66" s="13">
        <v>4</v>
      </c>
      <c r="I66" s="13">
        <v>4</v>
      </c>
      <c r="J66" s="13">
        <v>4</v>
      </c>
      <c r="K66" s="13">
        <v>4</v>
      </c>
      <c r="L66" s="13">
        <v>4</v>
      </c>
      <c r="M66" s="13">
        <v>4</v>
      </c>
      <c r="N66" s="13">
        <v>4</v>
      </c>
      <c r="O66" s="42">
        <v>0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  <c r="U66" s="13">
        <v>3</v>
      </c>
      <c r="V66" s="42">
        <v>0</v>
      </c>
      <c r="W66" s="42">
        <v>0</v>
      </c>
    </row>
    <row r="67" spans="2:23" x14ac:dyDescent="0.25">
      <c r="B67" s="5"/>
      <c r="C67" s="17" t="s">
        <v>1</v>
      </c>
      <c r="D67" s="42"/>
      <c r="E67" s="13">
        <v>3</v>
      </c>
      <c r="F67" s="42">
        <v>0</v>
      </c>
      <c r="G67" s="42">
        <v>0</v>
      </c>
      <c r="H67" s="13">
        <v>4</v>
      </c>
      <c r="I67" s="13">
        <v>4</v>
      </c>
      <c r="J67" s="13">
        <v>4</v>
      </c>
      <c r="K67" s="13">
        <v>4</v>
      </c>
      <c r="L67" s="13">
        <v>4</v>
      </c>
      <c r="M67" s="13">
        <v>4</v>
      </c>
      <c r="N67" s="13">
        <v>4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13">
        <v>3</v>
      </c>
      <c r="V67" s="42">
        <v>0</v>
      </c>
      <c r="W67" s="42">
        <v>0</v>
      </c>
    </row>
    <row r="68" spans="2:23" x14ac:dyDescent="0.25">
      <c r="B68" s="5"/>
      <c r="C68" s="17" t="s">
        <v>2</v>
      </c>
      <c r="D68" s="42"/>
      <c r="E68" s="13">
        <v>3</v>
      </c>
      <c r="F68" s="42">
        <v>0</v>
      </c>
      <c r="G68" s="42">
        <v>0</v>
      </c>
      <c r="H68" s="13">
        <v>3</v>
      </c>
      <c r="I68" s="13">
        <v>4</v>
      </c>
      <c r="J68" s="13">
        <v>4</v>
      </c>
      <c r="K68" s="13">
        <v>4</v>
      </c>
      <c r="L68" s="13">
        <v>4</v>
      </c>
      <c r="M68" s="13">
        <v>4</v>
      </c>
      <c r="N68" s="13">
        <v>4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42">
        <v>0</v>
      </c>
      <c r="U68" s="13">
        <v>3</v>
      </c>
      <c r="V68" s="42">
        <v>0</v>
      </c>
      <c r="W68" s="42">
        <v>0</v>
      </c>
    </row>
    <row r="69" spans="2:23" x14ac:dyDescent="0.25">
      <c r="B69" s="5"/>
      <c r="C69" s="17" t="s">
        <v>3</v>
      </c>
      <c r="D69" s="42"/>
      <c r="E69" s="13">
        <v>3</v>
      </c>
      <c r="F69" s="42">
        <v>0</v>
      </c>
      <c r="G69" s="42">
        <v>0</v>
      </c>
      <c r="H69" s="13">
        <v>4</v>
      </c>
      <c r="I69" s="13">
        <v>4</v>
      </c>
      <c r="J69" s="13">
        <v>4</v>
      </c>
      <c r="K69" s="13">
        <v>4</v>
      </c>
      <c r="L69" s="13">
        <v>4</v>
      </c>
      <c r="M69" s="13">
        <v>4</v>
      </c>
      <c r="N69" s="13">
        <v>4</v>
      </c>
      <c r="O69" s="42">
        <v>0</v>
      </c>
      <c r="P69" s="42">
        <v>0</v>
      </c>
      <c r="Q69" s="42">
        <v>0</v>
      </c>
      <c r="R69" s="42">
        <v>0</v>
      </c>
      <c r="S69" s="42">
        <v>0</v>
      </c>
      <c r="T69" s="42">
        <v>0</v>
      </c>
      <c r="U69" s="13">
        <v>3</v>
      </c>
      <c r="V69" s="42">
        <v>0</v>
      </c>
      <c r="W69" s="42">
        <v>0</v>
      </c>
    </row>
    <row r="70" spans="2:23" x14ac:dyDescent="0.25">
      <c r="B70" s="5"/>
      <c r="C70" s="17" t="s">
        <v>4</v>
      </c>
      <c r="D70" s="42"/>
      <c r="E70" s="13">
        <v>4</v>
      </c>
      <c r="F70" s="42">
        <v>0</v>
      </c>
      <c r="G70" s="42">
        <v>0</v>
      </c>
      <c r="H70" s="13">
        <v>5</v>
      </c>
      <c r="I70" s="13">
        <v>5</v>
      </c>
      <c r="J70" s="13">
        <v>4</v>
      </c>
      <c r="K70" s="13">
        <v>4</v>
      </c>
      <c r="L70" s="13">
        <v>5</v>
      </c>
      <c r="M70" s="13">
        <v>4</v>
      </c>
      <c r="N70" s="13">
        <v>5</v>
      </c>
      <c r="O70" s="42">
        <v>0</v>
      </c>
      <c r="P70" s="42">
        <v>0</v>
      </c>
      <c r="Q70" s="42">
        <v>0</v>
      </c>
      <c r="R70" s="42">
        <v>0</v>
      </c>
      <c r="S70" s="42">
        <v>0</v>
      </c>
      <c r="T70" s="42">
        <v>0</v>
      </c>
      <c r="U70" s="13">
        <v>4</v>
      </c>
      <c r="V70" s="42">
        <v>0</v>
      </c>
      <c r="W70" s="42">
        <v>0</v>
      </c>
    </row>
    <row r="71" spans="2:23" x14ac:dyDescent="0.25">
      <c r="B71" s="5"/>
      <c r="C71" s="17" t="s">
        <v>44</v>
      </c>
      <c r="D71" s="42"/>
      <c r="E71" s="13">
        <v>2</v>
      </c>
      <c r="F71" s="42">
        <v>0</v>
      </c>
      <c r="G71" s="42">
        <v>0</v>
      </c>
      <c r="H71" s="13">
        <v>4</v>
      </c>
      <c r="I71" s="13">
        <v>4</v>
      </c>
      <c r="J71" s="13">
        <v>4</v>
      </c>
      <c r="K71" s="13">
        <v>4</v>
      </c>
      <c r="L71" s="13">
        <v>4</v>
      </c>
      <c r="M71" s="13">
        <v>3</v>
      </c>
      <c r="N71" s="13">
        <v>4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13">
        <v>3</v>
      </c>
      <c r="V71" s="42">
        <v>0</v>
      </c>
      <c r="W71" s="42">
        <v>0</v>
      </c>
    </row>
    <row r="72" spans="2:23" x14ac:dyDescent="0.25">
      <c r="B72" s="5"/>
      <c r="C72" s="17" t="s">
        <v>45</v>
      </c>
      <c r="D72" s="42"/>
      <c r="E72" s="13">
        <v>3</v>
      </c>
      <c r="F72" s="13">
        <v>0</v>
      </c>
      <c r="G72" s="13">
        <v>0</v>
      </c>
      <c r="H72" s="13">
        <v>4</v>
      </c>
      <c r="I72" s="13">
        <v>4</v>
      </c>
      <c r="J72" s="13">
        <v>2</v>
      </c>
      <c r="K72" s="13">
        <v>5</v>
      </c>
      <c r="L72" s="13">
        <v>5</v>
      </c>
      <c r="M72" s="13">
        <v>5</v>
      </c>
      <c r="N72" s="13">
        <v>4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3</v>
      </c>
      <c r="V72" s="13">
        <v>0</v>
      </c>
      <c r="W72" s="13">
        <v>0</v>
      </c>
    </row>
    <row r="73" spans="2:23" x14ac:dyDescent="0.25">
      <c r="B73" s="5"/>
      <c r="C73" s="17" t="s">
        <v>46</v>
      </c>
      <c r="D73" s="42"/>
      <c r="E73" s="13">
        <v>3</v>
      </c>
      <c r="F73" s="42">
        <v>0</v>
      </c>
      <c r="G73" s="42">
        <v>0</v>
      </c>
      <c r="H73" s="13">
        <v>4</v>
      </c>
      <c r="I73" s="13">
        <v>4</v>
      </c>
      <c r="J73" s="13">
        <v>4</v>
      </c>
      <c r="K73" s="13">
        <v>4</v>
      </c>
      <c r="L73" s="13">
        <v>4</v>
      </c>
      <c r="M73" s="13">
        <v>4</v>
      </c>
      <c r="N73" s="13">
        <v>4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13">
        <v>3</v>
      </c>
      <c r="V73" s="42">
        <v>0</v>
      </c>
      <c r="W73" s="42">
        <v>0</v>
      </c>
    </row>
    <row r="74" spans="2:23" x14ac:dyDescent="0.25">
      <c r="B74" s="5"/>
      <c r="C74" s="3" t="s">
        <v>6</v>
      </c>
      <c r="D74" s="43">
        <f>IF(SUM(D66:D73)=0,0,AVERAGE(D66:D73))</f>
        <v>0</v>
      </c>
      <c r="E74" s="12">
        <f t="shared" ref="E74:W74" si="37">IF(SUM(E66:E73)=0,0,AVERAGE(E66:E73))</f>
        <v>3</v>
      </c>
      <c r="F74" s="43">
        <f t="shared" si="37"/>
        <v>0</v>
      </c>
      <c r="G74" s="43">
        <f t="shared" si="37"/>
        <v>0</v>
      </c>
      <c r="H74" s="12">
        <f t="shared" si="37"/>
        <v>4</v>
      </c>
      <c r="I74" s="12">
        <f t="shared" si="37"/>
        <v>4.125</v>
      </c>
      <c r="J74" s="12">
        <f t="shared" si="37"/>
        <v>3.75</v>
      </c>
      <c r="K74" s="12">
        <f t="shared" si="37"/>
        <v>4.125</v>
      </c>
      <c r="L74" s="12">
        <f t="shared" si="37"/>
        <v>4.25</v>
      </c>
      <c r="M74" s="12">
        <f t="shared" si="37"/>
        <v>4</v>
      </c>
      <c r="N74" s="12">
        <f t="shared" si="37"/>
        <v>4.125</v>
      </c>
      <c r="O74" s="43">
        <f t="shared" si="37"/>
        <v>0</v>
      </c>
      <c r="P74" s="43">
        <f t="shared" si="37"/>
        <v>0</v>
      </c>
      <c r="Q74" s="43">
        <f t="shared" si="37"/>
        <v>0</v>
      </c>
      <c r="R74" s="43">
        <f t="shared" si="37"/>
        <v>0</v>
      </c>
      <c r="S74" s="43">
        <f t="shared" si="37"/>
        <v>0</v>
      </c>
      <c r="T74" s="43">
        <f t="shared" si="37"/>
        <v>0</v>
      </c>
      <c r="U74" s="12">
        <f t="shared" si="37"/>
        <v>3.125</v>
      </c>
      <c r="V74" s="43">
        <f t="shared" si="37"/>
        <v>0</v>
      </c>
      <c r="W74" s="43">
        <f t="shared" si="37"/>
        <v>0</v>
      </c>
    </row>
    <row r="75" spans="2:23" ht="31.5" x14ac:dyDescent="0.25">
      <c r="B75" s="31">
        <v>20</v>
      </c>
      <c r="C75" s="32" t="s">
        <v>49</v>
      </c>
      <c r="D75" s="43">
        <f>SUM($B75*D74)</f>
        <v>0</v>
      </c>
      <c r="E75" s="15">
        <f t="shared" ref="E75:W75" si="38">SUM($B75*E74)</f>
        <v>60</v>
      </c>
      <c r="F75" s="43">
        <f t="shared" si="38"/>
        <v>0</v>
      </c>
      <c r="G75" s="43">
        <f t="shared" si="38"/>
        <v>0</v>
      </c>
      <c r="H75" s="15">
        <f t="shared" si="38"/>
        <v>80</v>
      </c>
      <c r="I75" s="15">
        <f t="shared" si="38"/>
        <v>82.5</v>
      </c>
      <c r="J75" s="15">
        <f t="shared" si="38"/>
        <v>75</v>
      </c>
      <c r="K75" s="15">
        <f t="shared" si="38"/>
        <v>82.5</v>
      </c>
      <c r="L75" s="15">
        <f t="shared" si="38"/>
        <v>85</v>
      </c>
      <c r="M75" s="15">
        <f t="shared" si="38"/>
        <v>80</v>
      </c>
      <c r="N75" s="15">
        <f t="shared" si="38"/>
        <v>82.5</v>
      </c>
      <c r="O75" s="43">
        <f t="shared" si="38"/>
        <v>0</v>
      </c>
      <c r="P75" s="43">
        <f t="shared" si="38"/>
        <v>0</v>
      </c>
      <c r="Q75" s="43">
        <f t="shared" si="38"/>
        <v>0</v>
      </c>
      <c r="R75" s="43">
        <f t="shared" si="38"/>
        <v>0</v>
      </c>
      <c r="S75" s="43">
        <f t="shared" si="38"/>
        <v>0</v>
      </c>
      <c r="T75" s="43">
        <f t="shared" si="38"/>
        <v>0</v>
      </c>
      <c r="U75" s="15">
        <f t="shared" si="38"/>
        <v>62.5</v>
      </c>
      <c r="V75" s="43">
        <f t="shared" si="38"/>
        <v>0</v>
      </c>
      <c r="W75" s="43">
        <f t="shared" si="38"/>
        <v>0</v>
      </c>
    </row>
    <row r="76" spans="2:23" ht="15.75" x14ac:dyDescent="0.25">
      <c r="B76" s="6"/>
      <c r="C76" s="32" t="s">
        <v>50</v>
      </c>
      <c r="D76" s="41" t="str">
        <f t="shared" ref="D76" si="39">IF((MAX(D77:D84)-MIN(D77:D84))&gt;=3,"FIX"," ")</f>
        <v xml:space="preserve"> </v>
      </c>
      <c r="E76" s="33" t="str">
        <f t="shared" ref="E76" si="40">IF((MAX(E77:E84)-MIN(E77:E84))&gt;=3,"FIX"," ")</f>
        <v xml:space="preserve"> </v>
      </c>
      <c r="F76" s="41" t="str">
        <f t="shared" ref="F76" si="41">IF((MAX(F77:F84)-MIN(F77:F84))&gt;=3,"FIX"," ")</f>
        <v xml:space="preserve"> </v>
      </c>
      <c r="G76" s="41" t="str">
        <f t="shared" ref="G76" si="42">IF((MAX(G77:G84)-MIN(G77:G84))&gt;=3,"FIX"," ")</f>
        <v xml:space="preserve"> </v>
      </c>
      <c r="H76" s="33" t="str">
        <f t="shared" ref="H76" si="43">IF((MAX(H77:H84)-MIN(H77:H84))&gt;=3,"FIX"," ")</f>
        <v xml:space="preserve"> </v>
      </c>
      <c r="I76" s="33" t="str">
        <f t="shared" ref="I76" si="44">IF((MAX(I77:I84)-MIN(I77:I84))&gt;=3,"FIX"," ")</f>
        <v xml:space="preserve"> </v>
      </c>
      <c r="J76" s="33" t="str">
        <f t="shared" ref="J76" si="45">IF((MAX(J77:J84)-MIN(J77:J84))&gt;=3,"FIX"," ")</f>
        <v xml:space="preserve"> </v>
      </c>
      <c r="K76" s="33" t="str">
        <f t="shared" ref="K76" si="46">IF((MAX(K77:K84)-MIN(K77:K84))&gt;=3,"FIX"," ")</f>
        <v xml:space="preserve"> </v>
      </c>
      <c r="L76" s="33" t="str">
        <f t="shared" ref="L76" si="47">IF((MAX(L77:L84)-MIN(L77:L84))&gt;=3,"FIX"," ")</f>
        <v xml:space="preserve"> </v>
      </c>
      <c r="M76" s="33" t="str">
        <f t="shared" ref="M76" si="48">IF((MAX(M77:M84)-MIN(M77:M84))&gt;=3,"FIX"," ")</f>
        <v xml:space="preserve"> </v>
      </c>
      <c r="N76" s="33" t="str">
        <f t="shared" ref="N76" si="49">IF((MAX(N77:N84)-MIN(N77:N84))&gt;=3,"FIX"," ")</f>
        <v xml:space="preserve"> </v>
      </c>
      <c r="O76" s="41" t="str">
        <f t="shared" ref="O76" si="50">IF((MAX(O77:O84)-MIN(O77:O84))&gt;=3,"FIX"," ")</f>
        <v xml:space="preserve"> </v>
      </c>
      <c r="P76" s="41" t="str">
        <f t="shared" ref="P76" si="51">IF((MAX(P77:P84)-MIN(P77:P84))&gt;=3,"FIX"," ")</f>
        <v xml:space="preserve"> </v>
      </c>
      <c r="Q76" s="41" t="str">
        <f t="shared" ref="Q76" si="52">IF((MAX(Q77:Q84)-MIN(Q77:Q84))&gt;=3,"FIX"," ")</f>
        <v xml:space="preserve"> </v>
      </c>
      <c r="R76" s="41" t="str">
        <f t="shared" ref="R76" si="53">IF((MAX(R77:R84)-MIN(R77:R84))&gt;=3,"FIX"," ")</f>
        <v xml:space="preserve"> </v>
      </c>
      <c r="S76" s="41" t="str">
        <f t="shared" ref="S76" si="54">IF((MAX(S77:S84)-MIN(S77:S84))&gt;=3,"FIX"," ")</f>
        <v xml:space="preserve"> </v>
      </c>
      <c r="T76" s="41" t="str">
        <f t="shared" ref="T76" si="55">IF((MAX(T77:T84)-MIN(T77:T84))&gt;=3,"FIX"," ")</f>
        <v xml:space="preserve"> </v>
      </c>
      <c r="U76" s="33" t="str">
        <f t="shared" ref="U76" si="56">IF((MAX(U77:U84)-MIN(U77:U84))&gt;=3,"FIX"," ")</f>
        <v xml:space="preserve"> </v>
      </c>
      <c r="V76" s="41" t="str">
        <f t="shared" ref="V76" si="57">IF((MAX(V77:V84)-MIN(V77:V84))&gt;=3,"FIX"," ")</f>
        <v xml:space="preserve"> </v>
      </c>
      <c r="W76" s="41" t="str">
        <f t="shared" ref="W76" si="58">IF((MAX(W77:W84)-MIN(W77:W84))&gt;=3,"FIX"," ")</f>
        <v xml:space="preserve"> </v>
      </c>
    </row>
    <row r="77" spans="2:23" x14ac:dyDescent="0.25">
      <c r="B77" s="6"/>
      <c r="C77" s="3" t="str">
        <f>C$7</f>
        <v>Evaluator 1</v>
      </c>
      <c r="D77" s="42"/>
      <c r="E77" s="13">
        <v>3</v>
      </c>
      <c r="F77" s="42">
        <v>0</v>
      </c>
      <c r="G77" s="42">
        <v>0</v>
      </c>
      <c r="H77" s="13">
        <v>4</v>
      </c>
      <c r="I77" s="13">
        <v>4</v>
      </c>
      <c r="J77" s="13">
        <v>4</v>
      </c>
      <c r="K77" s="13">
        <v>4</v>
      </c>
      <c r="L77" s="13">
        <v>4</v>
      </c>
      <c r="M77" s="13">
        <v>3</v>
      </c>
      <c r="N77" s="13">
        <v>3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>
        <v>0</v>
      </c>
      <c r="U77" s="13">
        <v>3</v>
      </c>
      <c r="V77" s="42">
        <v>0</v>
      </c>
      <c r="W77" s="42">
        <v>0</v>
      </c>
    </row>
    <row r="78" spans="2:23" x14ac:dyDescent="0.25">
      <c r="B78" s="6"/>
      <c r="C78" s="3" t="str">
        <f>C$8</f>
        <v>Evaluator 2</v>
      </c>
      <c r="D78" s="42"/>
      <c r="E78" s="13">
        <v>3</v>
      </c>
      <c r="F78" s="42">
        <v>0</v>
      </c>
      <c r="G78" s="42">
        <v>0</v>
      </c>
      <c r="H78" s="13">
        <v>4</v>
      </c>
      <c r="I78" s="13">
        <v>3</v>
      </c>
      <c r="J78" s="13">
        <v>4</v>
      </c>
      <c r="K78" s="13">
        <v>3</v>
      </c>
      <c r="L78" s="13">
        <v>3</v>
      </c>
      <c r="M78" s="13">
        <v>3</v>
      </c>
      <c r="N78" s="13">
        <v>3</v>
      </c>
      <c r="O78" s="42">
        <v>0</v>
      </c>
      <c r="P78" s="42">
        <v>0</v>
      </c>
      <c r="Q78" s="42">
        <v>0</v>
      </c>
      <c r="R78" s="42">
        <v>0</v>
      </c>
      <c r="S78" s="42">
        <v>0</v>
      </c>
      <c r="T78" s="42">
        <v>0</v>
      </c>
      <c r="U78" s="13">
        <v>3</v>
      </c>
      <c r="V78" s="42">
        <v>0</v>
      </c>
      <c r="W78" s="42">
        <v>0</v>
      </c>
    </row>
    <row r="79" spans="2:23" x14ac:dyDescent="0.25">
      <c r="B79" s="6"/>
      <c r="C79" s="3" t="str">
        <f>C$9</f>
        <v>Evaluator 3</v>
      </c>
      <c r="D79" s="42"/>
      <c r="E79" s="13">
        <v>2</v>
      </c>
      <c r="F79" s="42">
        <v>0</v>
      </c>
      <c r="G79" s="42">
        <v>0</v>
      </c>
      <c r="H79" s="13">
        <v>3</v>
      </c>
      <c r="I79" s="13">
        <v>3</v>
      </c>
      <c r="J79" s="13">
        <v>4</v>
      </c>
      <c r="K79" s="13">
        <v>4</v>
      </c>
      <c r="L79" s="13">
        <v>3</v>
      </c>
      <c r="M79" s="13">
        <v>3</v>
      </c>
      <c r="N79" s="13">
        <v>3</v>
      </c>
      <c r="O79" s="42">
        <v>0</v>
      </c>
      <c r="P79" s="42">
        <v>0</v>
      </c>
      <c r="Q79" s="42">
        <v>0</v>
      </c>
      <c r="R79" s="42">
        <v>0</v>
      </c>
      <c r="S79" s="42">
        <v>0</v>
      </c>
      <c r="T79" s="42">
        <v>0</v>
      </c>
      <c r="U79" s="13">
        <v>2</v>
      </c>
      <c r="V79" s="42">
        <v>0</v>
      </c>
      <c r="W79" s="42">
        <v>0</v>
      </c>
    </row>
    <row r="80" spans="2:23" x14ac:dyDescent="0.25">
      <c r="B80" s="6"/>
      <c r="C80" s="3" t="str">
        <f>C$10</f>
        <v>Evaluator 4</v>
      </c>
      <c r="D80" s="42"/>
      <c r="E80" s="13">
        <v>3</v>
      </c>
      <c r="F80" s="42">
        <v>0</v>
      </c>
      <c r="G80" s="42">
        <v>0</v>
      </c>
      <c r="H80" s="13">
        <v>5</v>
      </c>
      <c r="I80" s="13">
        <v>3</v>
      </c>
      <c r="J80" s="13">
        <v>4</v>
      </c>
      <c r="K80" s="13">
        <v>4</v>
      </c>
      <c r="L80" s="13">
        <v>4</v>
      </c>
      <c r="M80" s="13">
        <v>3</v>
      </c>
      <c r="N80" s="13">
        <v>3</v>
      </c>
      <c r="O80" s="42">
        <v>0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13">
        <v>3</v>
      </c>
      <c r="V80" s="42">
        <v>0</v>
      </c>
      <c r="W80" s="42">
        <v>0</v>
      </c>
    </row>
    <row r="81" spans="2:23" x14ac:dyDescent="0.25">
      <c r="B81" s="6"/>
      <c r="C81" s="3" t="str">
        <f>C70</f>
        <v>Evaluator 5</v>
      </c>
      <c r="D81" s="42"/>
      <c r="E81" s="13">
        <v>4</v>
      </c>
      <c r="F81" s="42">
        <v>0</v>
      </c>
      <c r="G81" s="42">
        <v>0</v>
      </c>
      <c r="H81" s="13">
        <v>4</v>
      </c>
      <c r="I81" s="13">
        <v>4</v>
      </c>
      <c r="J81" s="13">
        <v>4</v>
      </c>
      <c r="K81" s="13">
        <v>4</v>
      </c>
      <c r="L81" s="13">
        <v>4</v>
      </c>
      <c r="M81" s="13">
        <v>4</v>
      </c>
      <c r="N81" s="13">
        <v>4</v>
      </c>
      <c r="O81" s="42">
        <v>0</v>
      </c>
      <c r="P81" s="42">
        <v>0</v>
      </c>
      <c r="Q81" s="42">
        <v>0</v>
      </c>
      <c r="R81" s="42">
        <v>0</v>
      </c>
      <c r="S81" s="42">
        <v>0</v>
      </c>
      <c r="T81" s="42">
        <v>0</v>
      </c>
      <c r="U81" s="13">
        <v>3</v>
      </c>
      <c r="V81" s="42">
        <v>0</v>
      </c>
      <c r="W81" s="42">
        <v>0</v>
      </c>
    </row>
    <row r="82" spans="2:23" x14ac:dyDescent="0.25">
      <c r="B82" s="6"/>
      <c r="C82" s="3" t="str">
        <f>C71</f>
        <v>Evaluator 6</v>
      </c>
      <c r="D82" s="42"/>
      <c r="E82" s="13">
        <v>2</v>
      </c>
      <c r="F82" s="42">
        <v>0</v>
      </c>
      <c r="G82" s="42">
        <v>0</v>
      </c>
      <c r="H82" s="13">
        <v>4</v>
      </c>
      <c r="I82" s="13">
        <v>4</v>
      </c>
      <c r="J82" s="13">
        <v>4</v>
      </c>
      <c r="K82" s="13">
        <v>4</v>
      </c>
      <c r="L82" s="13">
        <v>4</v>
      </c>
      <c r="M82" s="13">
        <v>4</v>
      </c>
      <c r="N82" s="13">
        <v>4</v>
      </c>
      <c r="O82" s="42">
        <v>0</v>
      </c>
      <c r="P82" s="42">
        <v>0</v>
      </c>
      <c r="Q82" s="42">
        <v>0</v>
      </c>
      <c r="R82" s="42">
        <v>0</v>
      </c>
      <c r="S82" s="42">
        <v>0</v>
      </c>
      <c r="T82" s="42">
        <v>0</v>
      </c>
      <c r="U82" s="13">
        <v>4</v>
      </c>
      <c r="V82" s="42">
        <v>0</v>
      </c>
      <c r="W82" s="42">
        <v>0</v>
      </c>
    </row>
    <row r="83" spans="2:23" x14ac:dyDescent="0.25">
      <c r="B83" s="6"/>
      <c r="C83" s="3" t="str">
        <f>C72</f>
        <v>Evaluator 7</v>
      </c>
      <c r="D83" s="42"/>
      <c r="E83" s="13">
        <v>3</v>
      </c>
      <c r="F83" s="13">
        <v>0</v>
      </c>
      <c r="G83" s="13">
        <v>0</v>
      </c>
      <c r="H83" s="13">
        <v>4</v>
      </c>
      <c r="I83" s="13">
        <v>3</v>
      </c>
      <c r="J83" s="13">
        <v>4</v>
      </c>
      <c r="K83" s="13">
        <v>5</v>
      </c>
      <c r="L83" s="13">
        <v>4</v>
      </c>
      <c r="M83" s="13">
        <v>4</v>
      </c>
      <c r="N83" s="13">
        <v>3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3</v>
      </c>
      <c r="V83" s="13">
        <v>0</v>
      </c>
      <c r="W83" s="13">
        <v>0</v>
      </c>
    </row>
    <row r="84" spans="2:23" x14ac:dyDescent="0.25">
      <c r="B84" s="6"/>
      <c r="C84" s="3" t="str">
        <f>C73</f>
        <v>Evaluator 8</v>
      </c>
      <c r="D84" s="42"/>
      <c r="E84" s="13">
        <v>4</v>
      </c>
      <c r="F84" s="42">
        <v>0</v>
      </c>
      <c r="G84" s="42">
        <v>0</v>
      </c>
      <c r="H84" s="13">
        <v>4</v>
      </c>
      <c r="I84" s="13">
        <v>4</v>
      </c>
      <c r="J84" s="13">
        <v>4</v>
      </c>
      <c r="K84" s="13">
        <v>4</v>
      </c>
      <c r="L84" s="13">
        <v>3</v>
      </c>
      <c r="M84" s="13">
        <v>4</v>
      </c>
      <c r="N84" s="13">
        <v>3</v>
      </c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  <c r="U84" s="13">
        <v>3</v>
      </c>
      <c r="V84" s="42">
        <v>0</v>
      </c>
      <c r="W84" s="42">
        <v>0</v>
      </c>
    </row>
    <row r="85" spans="2:23" x14ac:dyDescent="0.25">
      <c r="B85" s="6"/>
      <c r="C85" s="3" t="s">
        <v>6</v>
      </c>
      <c r="D85" s="43">
        <f>IF(SUM(D77:D84)=0,0,AVERAGE(D77:D84))</f>
        <v>0</v>
      </c>
      <c r="E85" s="12">
        <f t="shared" ref="E85:W85" si="59">IF(SUM(E77:E84)=0,0,AVERAGE(E77:E84))</f>
        <v>3</v>
      </c>
      <c r="F85" s="43">
        <f t="shared" si="59"/>
        <v>0</v>
      </c>
      <c r="G85" s="43">
        <f t="shared" si="59"/>
        <v>0</v>
      </c>
      <c r="H85" s="12">
        <f t="shared" si="59"/>
        <v>4</v>
      </c>
      <c r="I85" s="12">
        <f t="shared" si="59"/>
        <v>3.5</v>
      </c>
      <c r="J85" s="12">
        <f t="shared" si="59"/>
        <v>4</v>
      </c>
      <c r="K85" s="12">
        <f t="shared" si="59"/>
        <v>4</v>
      </c>
      <c r="L85" s="12">
        <f t="shared" si="59"/>
        <v>3.625</v>
      </c>
      <c r="M85" s="12">
        <f t="shared" si="59"/>
        <v>3.5</v>
      </c>
      <c r="N85" s="12">
        <f t="shared" si="59"/>
        <v>3.25</v>
      </c>
      <c r="O85" s="43">
        <f t="shared" si="59"/>
        <v>0</v>
      </c>
      <c r="P85" s="43">
        <f t="shared" si="59"/>
        <v>0</v>
      </c>
      <c r="Q85" s="43">
        <f t="shared" si="59"/>
        <v>0</v>
      </c>
      <c r="R85" s="43">
        <f t="shared" si="59"/>
        <v>0</v>
      </c>
      <c r="S85" s="43">
        <f t="shared" si="59"/>
        <v>0</v>
      </c>
      <c r="T85" s="43">
        <f t="shared" si="59"/>
        <v>0</v>
      </c>
      <c r="U85" s="12">
        <f t="shared" si="59"/>
        <v>3</v>
      </c>
      <c r="V85" s="43">
        <f t="shared" si="59"/>
        <v>0</v>
      </c>
      <c r="W85" s="43">
        <f t="shared" si="59"/>
        <v>0</v>
      </c>
    </row>
    <row r="86" spans="2:23" ht="31.5" x14ac:dyDescent="0.25">
      <c r="B86" s="31">
        <v>5</v>
      </c>
      <c r="C86" s="32" t="s">
        <v>51</v>
      </c>
      <c r="D86" s="43">
        <f>SUM($B86*D85)</f>
        <v>0</v>
      </c>
      <c r="E86" s="15">
        <f t="shared" ref="E86:W86" si="60">SUM($B86*E85)</f>
        <v>15</v>
      </c>
      <c r="F86" s="43">
        <f t="shared" si="60"/>
        <v>0</v>
      </c>
      <c r="G86" s="43">
        <f t="shared" si="60"/>
        <v>0</v>
      </c>
      <c r="H86" s="15">
        <f t="shared" si="60"/>
        <v>20</v>
      </c>
      <c r="I86" s="15">
        <f t="shared" si="60"/>
        <v>17.5</v>
      </c>
      <c r="J86" s="15">
        <f t="shared" si="60"/>
        <v>20</v>
      </c>
      <c r="K86" s="15">
        <f t="shared" si="60"/>
        <v>20</v>
      </c>
      <c r="L86" s="15">
        <f t="shared" si="60"/>
        <v>18.125</v>
      </c>
      <c r="M86" s="15">
        <f t="shared" si="60"/>
        <v>17.5</v>
      </c>
      <c r="N86" s="15">
        <f t="shared" si="60"/>
        <v>16.25</v>
      </c>
      <c r="O86" s="43">
        <f t="shared" si="60"/>
        <v>0</v>
      </c>
      <c r="P86" s="43">
        <f t="shared" si="60"/>
        <v>0</v>
      </c>
      <c r="Q86" s="43">
        <f t="shared" si="60"/>
        <v>0</v>
      </c>
      <c r="R86" s="43">
        <f t="shared" si="60"/>
        <v>0</v>
      </c>
      <c r="S86" s="43">
        <f t="shared" si="60"/>
        <v>0</v>
      </c>
      <c r="T86" s="43">
        <f t="shared" si="60"/>
        <v>0</v>
      </c>
      <c r="U86" s="15">
        <f t="shared" si="60"/>
        <v>15</v>
      </c>
      <c r="V86" s="43">
        <f t="shared" si="60"/>
        <v>0</v>
      </c>
      <c r="W86" s="43">
        <f t="shared" si="60"/>
        <v>0</v>
      </c>
    </row>
    <row r="87" spans="2:23" ht="15.75" x14ac:dyDescent="0.25">
      <c r="B87" s="6"/>
      <c r="C87" s="32" t="s">
        <v>52</v>
      </c>
      <c r="D87" s="41" t="str">
        <f t="shared" ref="D87" si="61">IF((MAX(D88:D95)-MIN(D88:D95))&gt;=3,"FIX"," ")</f>
        <v xml:space="preserve"> </v>
      </c>
      <c r="E87" s="33" t="str">
        <f t="shared" ref="E87" si="62">IF((MAX(E88:E95)-MIN(E88:E95))&gt;=3,"FIX"," ")</f>
        <v xml:space="preserve"> </v>
      </c>
      <c r="F87" s="41" t="str">
        <f t="shared" ref="F87" si="63">IF((MAX(F88:F95)-MIN(F88:F95))&gt;=3,"FIX"," ")</f>
        <v xml:space="preserve"> </v>
      </c>
      <c r="G87" s="41" t="str">
        <f t="shared" ref="G87" si="64">IF((MAX(G88:G95)-MIN(G88:G95))&gt;=3,"FIX"," ")</f>
        <v xml:space="preserve"> </v>
      </c>
      <c r="H87" s="33" t="str">
        <f t="shared" ref="H87" si="65">IF((MAX(H88:H95)-MIN(H88:H95))&gt;=3,"FIX"," ")</f>
        <v xml:space="preserve"> </v>
      </c>
      <c r="I87" s="33" t="str">
        <f t="shared" ref="I87" si="66">IF((MAX(I88:I95)-MIN(I88:I95))&gt;=3,"FIX"," ")</f>
        <v xml:space="preserve"> </v>
      </c>
      <c r="J87" s="33" t="str">
        <f t="shared" ref="J87" si="67">IF((MAX(J88:J95)-MIN(J88:J95))&gt;=3,"FIX"," ")</f>
        <v xml:space="preserve"> </v>
      </c>
      <c r="K87" s="33" t="str">
        <f t="shared" ref="K87" si="68">IF((MAX(K88:K95)-MIN(K88:K95))&gt;=3,"FIX"," ")</f>
        <v xml:space="preserve"> </v>
      </c>
      <c r="L87" s="33" t="str">
        <f t="shared" ref="L87" si="69">IF((MAX(L88:L95)-MIN(L88:L95))&gt;=3,"FIX"," ")</f>
        <v xml:space="preserve"> </v>
      </c>
      <c r="M87" s="33" t="str">
        <f t="shared" ref="M87" si="70">IF((MAX(M88:M95)-MIN(M88:M95))&gt;=3,"FIX"," ")</f>
        <v xml:space="preserve"> </v>
      </c>
      <c r="N87" s="33" t="str">
        <f t="shared" ref="N87" si="71">IF((MAX(N88:N95)-MIN(N88:N95))&gt;=3,"FIX"," ")</f>
        <v xml:space="preserve"> </v>
      </c>
      <c r="O87" s="41" t="str">
        <f t="shared" ref="O87" si="72">IF((MAX(O88:O95)-MIN(O88:O95))&gt;=3,"FIX"," ")</f>
        <v xml:space="preserve"> </v>
      </c>
      <c r="P87" s="41" t="str">
        <f t="shared" ref="P87" si="73">IF((MAX(P88:P95)-MIN(P88:P95))&gt;=3,"FIX"," ")</f>
        <v xml:space="preserve"> </v>
      </c>
      <c r="Q87" s="41" t="str">
        <f t="shared" ref="Q87" si="74">IF((MAX(Q88:Q95)-MIN(Q88:Q95))&gt;=3,"FIX"," ")</f>
        <v xml:space="preserve"> </v>
      </c>
      <c r="R87" s="41" t="str">
        <f t="shared" ref="R87" si="75">IF((MAX(R88:R95)-MIN(R88:R95))&gt;=3,"FIX"," ")</f>
        <v xml:space="preserve"> </v>
      </c>
      <c r="S87" s="41" t="str">
        <f t="shared" ref="S87" si="76">IF((MAX(S88:S95)-MIN(S88:S95))&gt;=3,"FIX"," ")</f>
        <v xml:space="preserve"> </v>
      </c>
      <c r="T87" s="41" t="str">
        <f t="shared" ref="T87" si="77">IF((MAX(T88:T95)-MIN(T88:T95))&gt;=3,"FIX"," ")</f>
        <v xml:space="preserve"> </v>
      </c>
      <c r="U87" s="33" t="str">
        <f t="shared" ref="U87" si="78">IF((MAX(U88:U95)-MIN(U88:U95))&gt;=3,"FIX"," ")</f>
        <v xml:space="preserve"> </v>
      </c>
      <c r="V87" s="41" t="str">
        <f t="shared" ref="V87" si="79">IF((MAX(V88:V95)-MIN(V88:V95))&gt;=3,"FIX"," ")</f>
        <v xml:space="preserve"> </v>
      </c>
      <c r="W87" s="41" t="str">
        <f t="shared" ref="W87" si="80">IF((MAX(W88:W95)-MIN(W88:W95))&gt;=3,"FIX"," ")</f>
        <v xml:space="preserve"> </v>
      </c>
    </row>
    <row r="88" spans="2:23" x14ac:dyDescent="0.25">
      <c r="B88" s="6"/>
      <c r="C88" s="3" t="str">
        <f>C$7</f>
        <v>Evaluator 1</v>
      </c>
      <c r="D88" s="42"/>
      <c r="E88" s="13">
        <v>3</v>
      </c>
      <c r="F88" s="42">
        <v>0</v>
      </c>
      <c r="G88" s="42">
        <v>0</v>
      </c>
      <c r="H88" s="13">
        <v>4</v>
      </c>
      <c r="I88" s="13">
        <v>4</v>
      </c>
      <c r="J88" s="13">
        <v>4</v>
      </c>
      <c r="K88" s="13">
        <v>4</v>
      </c>
      <c r="L88" s="13">
        <v>4</v>
      </c>
      <c r="M88" s="13">
        <v>4</v>
      </c>
      <c r="N88" s="13">
        <v>3</v>
      </c>
      <c r="O88" s="42">
        <v>0</v>
      </c>
      <c r="P88" s="42">
        <v>0</v>
      </c>
      <c r="Q88" s="42">
        <v>0</v>
      </c>
      <c r="R88" s="42">
        <v>0</v>
      </c>
      <c r="S88" s="42">
        <v>0</v>
      </c>
      <c r="T88" s="42">
        <v>0</v>
      </c>
      <c r="U88" s="13">
        <v>4</v>
      </c>
      <c r="V88" s="42">
        <v>0</v>
      </c>
      <c r="W88" s="42">
        <v>0</v>
      </c>
    </row>
    <row r="89" spans="2:23" x14ac:dyDescent="0.25">
      <c r="B89" s="6"/>
      <c r="C89" s="3" t="str">
        <f>C$8</f>
        <v>Evaluator 2</v>
      </c>
      <c r="D89" s="42"/>
      <c r="E89" s="13">
        <v>3</v>
      </c>
      <c r="F89" s="42">
        <v>0</v>
      </c>
      <c r="G89" s="42">
        <v>0</v>
      </c>
      <c r="H89" s="13">
        <v>3</v>
      </c>
      <c r="I89" s="13">
        <v>3</v>
      </c>
      <c r="J89" s="13">
        <v>3</v>
      </c>
      <c r="K89" s="13">
        <v>3</v>
      </c>
      <c r="L89" s="13">
        <v>3</v>
      </c>
      <c r="M89" s="13">
        <v>3</v>
      </c>
      <c r="N89" s="13">
        <v>3</v>
      </c>
      <c r="O89" s="42">
        <v>0</v>
      </c>
      <c r="P89" s="42">
        <v>0</v>
      </c>
      <c r="Q89" s="42">
        <v>0</v>
      </c>
      <c r="R89" s="42">
        <v>0</v>
      </c>
      <c r="S89" s="42">
        <v>0</v>
      </c>
      <c r="T89" s="42">
        <v>0</v>
      </c>
      <c r="U89" s="13">
        <v>3</v>
      </c>
      <c r="V89" s="42">
        <v>0</v>
      </c>
      <c r="W89" s="42">
        <v>0</v>
      </c>
    </row>
    <row r="90" spans="2:23" x14ac:dyDescent="0.25">
      <c r="B90" s="6"/>
      <c r="C90" s="3" t="str">
        <f>C$9</f>
        <v>Evaluator 3</v>
      </c>
      <c r="D90" s="42"/>
      <c r="E90" s="13">
        <v>3</v>
      </c>
      <c r="F90" s="42">
        <v>0</v>
      </c>
      <c r="G90" s="42">
        <v>0</v>
      </c>
      <c r="H90" s="13">
        <v>4</v>
      </c>
      <c r="I90" s="13">
        <v>3</v>
      </c>
      <c r="J90" s="13">
        <v>3</v>
      </c>
      <c r="K90" s="13">
        <v>3</v>
      </c>
      <c r="L90" s="13">
        <v>4</v>
      </c>
      <c r="M90" s="13">
        <v>3</v>
      </c>
      <c r="N90" s="13">
        <v>2</v>
      </c>
      <c r="O90" s="42">
        <v>0</v>
      </c>
      <c r="P90" s="42">
        <v>0</v>
      </c>
      <c r="Q90" s="42">
        <v>0</v>
      </c>
      <c r="R90" s="42">
        <v>0</v>
      </c>
      <c r="S90" s="42">
        <v>0</v>
      </c>
      <c r="T90" s="42">
        <v>0</v>
      </c>
      <c r="U90" s="13">
        <v>3</v>
      </c>
      <c r="V90" s="42">
        <v>0</v>
      </c>
      <c r="W90" s="42">
        <v>0</v>
      </c>
    </row>
    <row r="91" spans="2:23" x14ac:dyDescent="0.25">
      <c r="B91" s="6"/>
      <c r="C91" s="3" t="str">
        <f>C$10</f>
        <v>Evaluator 4</v>
      </c>
      <c r="D91" s="42"/>
      <c r="E91" s="13">
        <v>3</v>
      </c>
      <c r="F91" s="42">
        <v>0</v>
      </c>
      <c r="G91" s="42">
        <v>0</v>
      </c>
      <c r="H91" s="13">
        <v>5</v>
      </c>
      <c r="I91" s="13">
        <v>4</v>
      </c>
      <c r="J91" s="13">
        <v>4</v>
      </c>
      <c r="K91" s="13">
        <v>4</v>
      </c>
      <c r="L91" s="13">
        <v>4</v>
      </c>
      <c r="M91" s="13">
        <v>4</v>
      </c>
      <c r="N91" s="13">
        <v>4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  <c r="U91" s="13">
        <v>4</v>
      </c>
      <c r="V91" s="42">
        <v>0</v>
      </c>
      <c r="W91" s="42">
        <v>0</v>
      </c>
    </row>
    <row r="92" spans="2:23" x14ac:dyDescent="0.25">
      <c r="B92" s="6"/>
      <c r="C92" s="3" t="str">
        <f>C81</f>
        <v>Evaluator 5</v>
      </c>
      <c r="D92" s="42"/>
      <c r="E92" s="13">
        <v>4</v>
      </c>
      <c r="F92" s="42">
        <v>0</v>
      </c>
      <c r="G92" s="42">
        <v>0</v>
      </c>
      <c r="H92" s="13">
        <v>5</v>
      </c>
      <c r="I92" s="13">
        <v>4</v>
      </c>
      <c r="J92" s="13">
        <v>4</v>
      </c>
      <c r="K92" s="13">
        <v>4</v>
      </c>
      <c r="L92" s="13">
        <v>4</v>
      </c>
      <c r="M92" s="13">
        <v>4</v>
      </c>
      <c r="N92" s="13">
        <v>3</v>
      </c>
      <c r="O92" s="42">
        <v>0</v>
      </c>
      <c r="P92" s="42">
        <v>0</v>
      </c>
      <c r="Q92" s="42">
        <v>0</v>
      </c>
      <c r="R92" s="42">
        <v>0</v>
      </c>
      <c r="S92" s="42">
        <v>0</v>
      </c>
      <c r="T92" s="42">
        <v>0</v>
      </c>
      <c r="U92" s="13">
        <v>4</v>
      </c>
      <c r="V92" s="42">
        <v>0</v>
      </c>
      <c r="W92" s="42">
        <v>0</v>
      </c>
    </row>
    <row r="93" spans="2:23" x14ac:dyDescent="0.25">
      <c r="B93" s="6"/>
      <c r="C93" s="3" t="str">
        <f>C82</f>
        <v>Evaluator 6</v>
      </c>
      <c r="D93" s="42"/>
      <c r="E93" s="13">
        <v>2</v>
      </c>
      <c r="F93" s="42">
        <v>0</v>
      </c>
      <c r="G93" s="42">
        <v>0</v>
      </c>
      <c r="H93" s="13">
        <v>4</v>
      </c>
      <c r="I93" s="13">
        <v>5</v>
      </c>
      <c r="J93" s="13">
        <v>4</v>
      </c>
      <c r="K93" s="13">
        <v>3</v>
      </c>
      <c r="L93" s="13">
        <v>4</v>
      </c>
      <c r="M93" s="13">
        <v>4</v>
      </c>
      <c r="N93" s="13">
        <v>2</v>
      </c>
      <c r="O93" s="42">
        <v>0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  <c r="U93" s="13">
        <v>3</v>
      </c>
      <c r="V93" s="42">
        <v>0</v>
      </c>
      <c r="W93" s="42">
        <v>0</v>
      </c>
    </row>
    <row r="94" spans="2:23" x14ac:dyDescent="0.25">
      <c r="B94" s="6"/>
      <c r="C94" s="3" t="str">
        <f>C83</f>
        <v>Evaluator 7</v>
      </c>
      <c r="D94" s="42"/>
      <c r="E94" s="13">
        <v>3</v>
      </c>
      <c r="F94" s="13">
        <v>0</v>
      </c>
      <c r="G94" s="13">
        <v>0</v>
      </c>
      <c r="H94" s="13">
        <v>4</v>
      </c>
      <c r="I94" s="13">
        <v>4</v>
      </c>
      <c r="J94" s="13">
        <v>3</v>
      </c>
      <c r="K94" s="13">
        <v>3</v>
      </c>
      <c r="L94" s="13">
        <v>5</v>
      </c>
      <c r="M94" s="13">
        <v>3</v>
      </c>
      <c r="N94" s="13">
        <v>3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2</v>
      </c>
      <c r="V94" s="13">
        <v>0</v>
      </c>
      <c r="W94" s="13">
        <v>0</v>
      </c>
    </row>
    <row r="95" spans="2:23" x14ac:dyDescent="0.25">
      <c r="B95" s="6"/>
      <c r="C95" s="3" t="str">
        <f>C$14</f>
        <v>Evaluator 8</v>
      </c>
      <c r="D95" s="42"/>
      <c r="E95" s="13">
        <v>2</v>
      </c>
      <c r="F95" s="42">
        <v>0</v>
      </c>
      <c r="G95" s="42">
        <v>0</v>
      </c>
      <c r="H95" s="13">
        <v>4</v>
      </c>
      <c r="I95" s="13">
        <v>4</v>
      </c>
      <c r="J95" s="13">
        <v>4</v>
      </c>
      <c r="K95" s="13">
        <v>4</v>
      </c>
      <c r="L95" s="13">
        <v>4</v>
      </c>
      <c r="M95" s="13">
        <v>4</v>
      </c>
      <c r="N95" s="13">
        <v>3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>
        <v>0</v>
      </c>
      <c r="U95" s="13">
        <v>4</v>
      </c>
      <c r="V95" s="42">
        <v>0</v>
      </c>
      <c r="W95" s="42">
        <v>0</v>
      </c>
    </row>
    <row r="96" spans="2:23" x14ac:dyDescent="0.25">
      <c r="B96" s="6"/>
      <c r="C96" s="3" t="s">
        <v>6</v>
      </c>
      <c r="D96" s="43">
        <f>IF(SUM(D88:D95)=0,0,AVERAGE(D88:D95))</f>
        <v>0</v>
      </c>
      <c r="E96" s="12">
        <f t="shared" ref="E96:W96" si="81">IF(SUM(E88:E95)=0,0,AVERAGE(E88:E95))</f>
        <v>2.875</v>
      </c>
      <c r="F96" s="43">
        <f t="shared" si="81"/>
        <v>0</v>
      </c>
      <c r="G96" s="43">
        <f t="shared" si="81"/>
        <v>0</v>
      </c>
      <c r="H96" s="12">
        <f t="shared" si="81"/>
        <v>4.125</v>
      </c>
      <c r="I96" s="12">
        <f t="shared" si="81"/>
        <v>3.875</v>
      </c>
      <c r="J96" s="12">
        <f t="shared" si="81"/>
        <v>3.625</v>
      </c>
      <c r="K96" s="12">
        <f t="shared" si="81"/>
        <v>3.5</v>
      </c>
      <c r="L96" s="12">
        <f t="shared" si="81"/>
        <v>4</v>
      </c>
      <c r="M96" s="12">
        <f t="shared" si="81"/>
        <v>3.625</v>
      </c>
      <c r="N96" s="12">
        <f t="shared" si="81"/>
        <v>2.875</v>
      </c>
      <c r="O96" s="43">
        <f t="shared" si="81"/>
        <v>0</v>
      </c>
      <c r="P96" s="43">
        <f t="shared" si="81"/>
        <v>0</v>
      </c>
      <c r="Q96" s="43">
        <f t="shared" si="81"/>
        <v>0</v>
      </c>
      <c r="R96" s="43">
        <f t="shared" si="81"/>
        <v>0</v>
      </c>
      <c r="S96" s="43">
        <f t="shared" si="81"/>
        <v>0</v>
      </c>
      <c r="T96" s="43">
        <f t="shared" si="81"/>
        <v>0</v>
      </c>
      <c r="U96" s="12">
        <f t="shared" si="81"/>
        <v>3.375</v>
      </c>
      <c r="V96" s="43">
        <f t="shared" si="81"/>
        <v>0</v>
      </c>
      <c r="W96" s="43">
        <f t="shared" si="81"/>
        <v>0</v>
      </c>
    </row>
    <row r="97" spans="2:23" ht="31.5" x14ac:dyDescent="0.25">
      <c r="B97" s="31">
        <v>10</v>
      </c>
      <c r="C97" s="32" t="s">
        <v>26</v>
      </c>
      <c r="D97" s="43">
        <f>SUM($B97*D96)</f>
        <v>0</v>
      </c>
      <c r="E97" s="15">
        <f t="shared" ref="E97:W97" si="82">SUM($B97*E96)</f>
        <v>28.75</v>
      </c>
      <c r="F97" s="43">
        <f t="shared" si="82"/>
        <v>0</v>
      </c>
      <c r="G97" s="43">
        <f t="shared" si="82"/>
        <v>0</v>
      </c>
      <c r="H97" s="15">
        <f t="shared" si="82"/>
        <v>41.25</v>
      </c>
      <c r="I97" s="15">
        <f t="shared" si="82"/>
        <v>38.75</v>
      </c>
      <c r="J97" s="15">
        <f t="shared" si="82"/>
        <v>36.25</v>
      </c>
      <c r="K97" s="15">
        <f t="shared" si="82"/>
        <v>35</v>
      </c>
      <c r="L97" s="15">
        <f t="shared" si="82"/>
        <v>40</v>
      </c>
      <c r="M97" s="15">
        <f t="shared" si="82"/>
        <v>36.25</v>
      </c>
      <c r="N97" s="15">
        <f t="shared" si="82"/>
        <v>28.75</v>
      </c>
      <c r="O97" s="43">
        <f t="shared" si="82"/>
        <v>0</v>
      </c>
      <c r="P97" s="43">
        <f t="shared" si="82"/>
        <v>0</v>
      </c>
      <c r="Q97" s="43">
        <f t="shared" si="82"/>
        <v>0</v>
      </c>
      <c r="R97" s="43">
        <f t="shared" si="82"/>
        <v>0</v>
      </c>
      <c r="S97" s="43">
        <f t="shared" si="82"/>
        <v>0</v>
      </c>
      <c r="T97" s="43">
        <f t="shared" si="82"/>
        <v>0</v>
      </c>
      <c r="U97" s="15">
        <f t="shared" si="82"/>
        <v>33.75</v>
      </c>
      <c r="V97" s="43">
        <f t="shared" si="82"/>
        <v>0</v>
      </c>
      <c r="W97" s="43">
        <f t="shared" si="82"/>
        <v>0</v>
      </c>
    </row>
    <row r="98" spans="2:23" ht="31.5" x14ac:dyDescent="0.25">
      <c r="B98" s="6"/>
      <c r="C98" s="32" t="s">
        <v>54</v>
      </c>
      <c r="D98" s="41" t="str">
        <f t="shared" ref="D98" si="83">IF((MAX(D99:D106)-MIN(D99:D106))&gt;=3,"FIX"," ")</f>
        <v xml:space="preserve"> </v>
      </c>
      <c r="E98" s="33" t="str">
        <f t="shared" ref="E98" si="84">IF((MAX(E99:E106)-MIN(E99:E106))&gt;=3,"FIX"," ")</f>
        <v xml:space="preserve"> </v>
      </c>
      <c r="F98" s="41" t="str">
        <f t="shared" ref="F98" si="85">IF((MAX(F99:F106)-MIN(F99:F106))&gt;=3,"FIX"," ")</f>
        <v xml:space="preserve"> </v>
      </c>
      <c r="G98" s="41" t="str">
        <f t="shared" ref="G98" si="86">IF((MAX(G99:G106)-MIN(G99:G106))&gt;=3,"FIX"," ")</f>
        <v xml:space="preserve"> </v>
      </c>
      <c r="H98" s="33" t="str">
        <f t="shared" ref="H98" si="87">IF((MAX(H99:H106)-MIN(H99:H106))&gt;=3,"FIX"," ")</f>
        <v xml:space="preserve"> </v>
      </c>
      <c r="I98" s="33" t="str">
        <f t="shared" ref="I98" si="88">IF((MAX(I99:I106)-MIN(I99:I106))&gt;=3,"FIX"," ")</f>
        <v xml:space="preserve"> </v>
      </c>
      <c r="J98" s="33" t="str">
        <f t="shared" ref="J98" si="89">IF((MAX(J99:J106)-MIN(J99:J106))&gt;=3,"FIX"," ")</f>
        <v xml:space="preserve"> </v>
      </c>
      <c r="K98" s="33" t="str">
        <f t="shared" ref="K98" si="90">IF((MAX(K99:K106)-MIN(K99:K106))&gt;=3,"FIX"," ")</f>
        <v xml:space="preserve"> </v>
      </c>
      <c r="L98" s="33" t="str">
        <f t="shared" ref="L98" si="91">IF((MAX(L99:L106)-MIN(L99:L106))&gt;=3,"FIX"," ")</f>
        <v xml:space="preserve"> </v>
      </c>
      <c r="M98" s="33" t="str">
        <f t="shared" ref="M98" si="92">IF((MAX(M99:M106)-MIN(M99:M106))&gt;=3,"FIX"," ")</f>
        <v xml:space="preserve"> </v>
      </c>
      <c r="N98" s="33" t="str">
        <f t="shared" ref="N98" si="93">IF((MAX(N99:N106)-MIN(N99:N106))&gt;=3,"FIX"," ")</f>
        <v xml:space="preserve"> </v>
      </c>
      <c r="O98" s="41" t="str">
        <f t="shared" ref="O98" si="94">IF((MAX(O99:O106)-MIN(O99:O106))&gt;=3,"FIX"," ")</f>
        <v xml:space="preserve"> </v>
      </c>
      <c r="P98" s="41" t="str">
        <f t="shared" ref="P98" si="95">IF((MAX(P99:P106)-MIN(P99:P106))&gt;=3,"FIX"," ")</f>
        <v xml:space="preserve"> </v>
      </c>
      <c r="Q98" s="41" t="str">
        <f t="shared" ref="Q98" si="96">IF((MAX(Q99:Q106)-MIN(Q99:Q106))&gt;=3,"FIX"," ")</f>
        <v xml:space="preserve"> </v>
      </c>
      <c r="R98" s="41" t="str">
        <f t="shared" ref="R98" si="97">IF((MAX(R99:R106)-MIN(R99:R106))&gt;=3,"FIX"," ")</f>
        <v xml:space="preserve"> </v>
      </c>
      <c r="S98" s="41" t="str">
        <f t="shared" ref="S98" si="98">IF((MAX(S99:S106)-MIN(S99:S106))&gt;=3,"FIX"," ")</f>
        <v xml:space="preserve"> </v>
      </c>
      <c r="T98" s="41" t="str">
        <f t="shared" ref="T98" si="99">IF((MAX(T99:T106)-MIN(T99:T106))&gt;=3,"FIX"," ")</f>
        <v xml:space="preserve"> </v>
      </c>
      <c r="U98" s="33" t="str">
        <f t="shared" ref="U98" si="100">IF((MAX(U99:U106)-MIN(U99:U106))&gt;=3,"FIX"," ")</f>
        <v xml:space="preserve"> </v>
      </c>
      <c r="V98" s="41" t="str">
        <f t="shared" ref="V98" si="101">IF((MAX(V99:V106)-MIN(V99:V106))&gt;=3,"FIX"," ")</f>
        <v xml:space="preserve"> </v>
      </c>
      <c r="W98" s="41" t="str">
        <f t="shared" ref="W98" si="102">IF((MAX(W99:W106)-MIN(W99:W106))&gt;=3,"FIX"," ")</f>
        <v xml:space="preserve"> </v>
      </c>
    </row>
    <row r="99" spans="2:23" x14ac:dyDescent="0.25">
      <c r="B99" s="6"/>
      <c r="C99" s="3" t="str">
        <f>C$7</f>
        <v>Evaluator 1</v>
      </c>
      <c r="D99" s="42"/>
      <c r="E99" s="13">
        <v>3</v>
      </c>
      <c r="F99" s="42">
        <v>0</v>
      </c>
      <c r="G99" s="42">
        <v>0</v>
      </c>
      <c r="H99" s="13">
        <v>4</v>
      </c>
      <c r="I99" s="13">
        <v>4</v>
      </c>
      <c r="J99" s="13">
        <v>3</v>
      </c>
      <c r="K99" s="13">
        <v>4</v>
      </c>
      <c r="L99" s="13">
        <v>3</v>
      </c>
      <c r="M99" s="13">
        <v>4</v>
      </c>
      <c r="N99" s="13">
        <v>4</v>
      </c>
      <c r="O99" s="42">
        <v>0</v>
      </c>
      <c r="P99" s="42">
        <v>0</v>
      </c>
      <c r="Q99" s="42">
        <v>0</v>
      </c>
      <c r="R99" s="42">
        <v>0</v>
      </c>
      <c r="S99" s="42">
        <v>0</v>
      </c>
      <c r="T99" s="42">
        <v>0</v>
      </c>
      <c r="U99" s="13">
        <v>3</v>
      </c>
      <c r="V99" s="42">
        <v>0</v>
      </c>
      <c r="W99" s="42">
        <v>0</v>
      </c>
    </row>
    <row r="100" spans="2:23" x14ac:dyDescent="0.25">
      <c r="B100" s="6"/>
      <c r="C100" s="3" t="str">
        <f>C$8</f>
        <v>Evaluator 2</v>
      </c>
      <c r="D100" s="42"/>
      <c r="E100" s="13">
        <v>2</v>
      </c>
      <c r="F100" s="42">
        <v>0</v>
      </c>
      <c r="G100" s="42">
        <v>0</v>
      </c>
      <c r="H100" s="13">
        <v>3</v>
      </c>
      <c r="I100" s="13">
        <v>3</v>
      </c>
      <c r="J100" s="13">
        <v>4</v>
      </c>
      <c r="K100" s="13">
        <v>3</v>
      </c>
      <c r="L100" s="13">
        <v>4</v>
      </c>
      <c r="M100" s="13">
        <v>3</v>
      </c>
      <c r="N100" s="13">
        <v>3</v>
      </c>
      <c r="O100" s="42">
        <v>0</v>
      </c>
      <c r="P100" s="42">
        <v>0</v>
      </c>
      <c r="Q100" s="42">
        <v>0</v>
      </c>
      <c r="R100" s="42">
        <v>0</v>
      </c>
      <c r="S100" s="42">
        <v>0</v>
      </c>
      <c r="T100" s="42">
        <v>0</v>
      </c>
      <c r="U100" s="13">
        <v>3</v>
      </c>
      <c r="V100" s="42">
        <v>0</v>
      </c>
      <c r="W100" s="42">
        <v>0</v>
      </c>
    </row>
    <row r="101" spans="2:23" x14ac:dyDescent="0.25">
      <c r="B101" s="6"/>
      <c r="C101" s="3" t="str">
        <f>C$9</f>
        <v>Evaluator 3</v>
      </c>
      <c r="D101" s="42"/>
      <c r="E101" s="13">
        <v>2</v>
      </c>
      <c r="F101" s="42">
        <v>0</v>
      </c>
      <c r="G101" s="42">
        <v>0</v>
      </c>
      <c r="H101" s="13">
        <v>3</v>
      </c>
      <c r="I101" s="13">
        <v>3</v>
      </c>
      <c r="J101" s="13">
        <v>3</v>
      </c>
      <c r="K101" s="13">
        <v>3</v>
      </c>
      <c r="L101" s="13">
        <v>3</v>
      </c>
      <c r="M101" s="13">
        <v>3</v>
      </c>
      <c r="N101" s="13">
        <v>3</v>
      </c>
      <c r="O101" s="42">
        <v>0</v>
      </c>
      <c r="P101" s="42">
        <v>0</v>
      </c>
      <c r="Q101" s="42">
        <v>0</v>
      </c>
      <c r="R101" s="42">
        <v>0</v>
      </c>
      <c r="S101" s="42">
        <v>0</v>
      </c>
      <c r="T101" s="42">
        <v>0</v>
      </c>
      <c r="U101" s="13">
        <v>3</v>
      </c>
      <c r="V101" s="42">
        <v>0</v>
      </c>
      <c r="W101" s="42">
        <v>0</v>
      </c>
    </row>
    <row r="102" spans="2:23" x14ac:dyDescent="0.25">
      <c r="B102" s="6"/>
      <c r="C102" s="3" t="str">
        <f>C$10</f>
        <v>Evaluator 4</v>
      </c>
      <c r="D102" s="42"/>
      <c r="E102" s="13">
        <v>3</v>
      </c>
      <c r="F102" s="42">
        <v>0</v>
      </c>
      <c r="G102" s="42">
        <v>0</v>
      </c>
      <c r="H102" s="13">
        <v>3</v>
      </c>
      <c r="I102" s="13">
        <v>4</v>
      </c>
      <c r="J102" s="13">
        <v>4</v>
      </c>
      <c r="K102" s="13">
        <v>3</v>
      </c>
      <c r="L102" s="13">
        <v>3</v>
      </c>
      <c r="M102" s="13">
        <v>4</v>
      </c>
      <c r="N102" s="13">
        <v>4</v>
      </c>
      <c r="O102" s="42">
        <v>0</v>
      </c>
      <c r="P102" s="42">
        <v>0</v>
      </c>
      <c r="Q102" s="42">
        <v>0</v>
      </c>
      <c r="R102" s="42">
        <v>0</v>
      </c>
      <c r="S102" s="42">
        <v>0</v>
      </c>
      <c r="T102" s="42">
        <v>0</v>
      </c>
      <c r="U102" s="13">
        <v>3</v>
      </c>
      <c r="V102" s="42">
        <v>0</v>
      </c>
      <c r="W102" s="42">
        <v>0</v>
      </c>
    </row>
    <row r="103" spans="2:23" x14ac:dyDescent="0.25">
      <c r="B103" s="6"/>
      <c r="C103" s="3" t="str">
        <f>C92</f>
        <v>Evaluator 5</v>
      </c>
      <c r="D103" s="42"/>
      <c r="E103" s="13">
        <v>2</v>
      </c>
      <c r="F103" s="42">
        <v>0</v>
      </c>
      <c r="G103" s="42">
        <v>0</v>
      </c>
      <c r="H103" s="13">
        <v>4</v>
      </c>
      <c r="I103" s="13">
        <v>2</v>
      </c>
      <c r="J103" s="13">
        <v>4</v>
      </c>
      <c r="K103" s="13">
        <v>3</v>
      </c>
      <c r="L103" s="13">
        <v>4</v>
      </c>
      <c r="M103" s="13">
        <v>4</v>
      </c>
      <c r="N103" s="13">
        <v>4</v>
      </c>
      <c r="O103" s="42">
        <v>0</v>
      </c>
      <c r="P103" s="42">
        <v>0</v>
      </c>
      <c r="Q103" s="42">
        <v>0</v>
      </c>
      <c r="R103" s="42">
        <v>0</v>
      </c>
      <c r="S103" s="42">
        <v>0</v>
      </c>
      <c r="T103" s="42">
        <v>0</v>
      </c>
      <c r="U103" s="13">
        <v>3</v>
      </c>
      <c r="V103" s="42">
        <v>0</v>
      </c>
      <c r="W103" s="42">
        <v>0</v>
      </c>
    </row>
    <row r="104" spans="2:23" x14ac:dyDescent="0.25">
      <c r="B104" s="6"/>
      <c r="C104" s="3" t="str">
        <f>C93</f>
        <v>Evaluator 6</v>
      </c>
      <c r="D104" s="42"/>
      <c r="E104" s="13">
        <v>1</v>
      </c>
      <c r="F104" s="42">
        <v>0</v>
      </c>
      <c r="G104" s="42">
        <v>0</v>
      </c>
      <c r="H104" s="13">
        <v>3</v>
      </c>
      <c r="I104" s="13">
        <v>3</v>
      </c>
      <c r="J104" s="13">
        <v>3</v>
      </c>
      <c r="K104" s="13">
        <v>4</v>
      </c>
      <c r="L104" s="13">
        <v>3</v>
      </c>
      <c r="M104" s="13">
        <v>4</v>
      </c>
      <c r="N104" s="13">
        <v>2</v>
      </c>
      <c r="O104" s="42">
        <v>0</v>
      </c>
      <c r="P104" s="42">
        <v>0</v>
      </c>
      <c r="Q104" s="42">
        <v>0</v>
      </c>
      <c r="R104" s="42">
        <v>0</v>
      </c>
      <c r="S104" s="42">
        <v>0</v>
      </c>
      <c r="T104" s="42">
        <v>0</v>
      </c>
      <c r="U104" s="13">
        <v>3</v>
      </c>
      <c r="V104" s="42">
        <v>0</v>
      </c>
      <c r="W104" s="42">
        <v>0</v>
      </c>
    </row>
    <row r="105" spans="2:23" x14ac:dyDescent="0.25">
      <c r="B105" s="6"/>
      <c r="C105" s="3" t="str">
        <f>C94</f>
        <v>Evaluator 7</v>
      </c>
      <c r="D105" s="42"/>
      <c r="E105" s="13">
        <v>1</v>
      </c>
      <c r="F105" s="13">
        <v>0</v>
      </c>
      <c r="G105" s="13">
        <v>0</v>
      </c>
      <c r="H105" s="13">
        <v>2</v>
      </c>
      <c r="I105" s="13">
        <v>4</v>
      </c>
      <c r="J105" s="13">
        <v>4</v>
      </c>
      <c r="K105" s="13">
        <v>4</v>
      </c>
      <c r="L105" s="13">
        <v>4</v>
      </c>
      <c r="M105" s="13">
        <v>3</v>
      </c>
      <c r="N105" s="13">
        <v>3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2</v>
      </c>
      <c r="V105" s="13">
        <v>0</v>
      </c>
      <c r="W105" s="13">
        <v>0</v>
      </c>
    </row>
    <row r="106" spans="2:23" x14ac:dyDescent="0.25">
      <c r="B106" s="6"/>
      <c r="C106" s="3" t="str">
        <f>C$14</f>
        <v>Evaluator 8</v>
      </c>
      <c r="D106" s="42"/>
      <c r="E106" s="13">
        <v>2</v>
      </c>
      <c r="F106" s="42">
        <v>0</v>
      </c>
      <c r="G106" s="42">
        <v>0</v>
      </c>
      <c r="H106" s="13">
        <v>4</v>
      </c>
      <c r="I106" s="13">
        <v>3</v>
      </c>
      <c r="J106" s="13">
        <v>3</v>
      </c>
      <c r="K106" s="13">
        <v>3</v>
      </c>
      <c r="L106" s="13">
        <v>3</v>
      </c>
      <c r="M106" s="13">
        <v>4</v>
      </c>
      <c r="N106" s="13">
        <v>4</v>
      </c>
      <c r="O106" s="42">
        <v>0</v>
      </c>
      <c r="P106" s="42">
        <v>0</v>
      </c>
      <c r="Q106" s="42">
        <v>0</v>
      </c>
      <c r="R106" s="42">
        <v>0</v>
      </c>
      <c r="S106" s="42">
        <v>0</v>
      </c>
      <c r="T106" s="42">
        <v>0</v>
      </c>
      <c r="U106" s="13">
        <v>3</v>
      </c>
      <c r="V106" s="42">
        <v>0</v>
      </c>
      <c r="W106" s="42">
        <v>0</v>
      </c>
    </row>
    <row r="107" spans="2:23" x14ac:dyDescent="0.25">
      <c r="B107" s="6"/>
      <c r="C107" s="3" t="s">
        <v>6</v>
      </c>
      <c r="D107" s="43">
        <f>IF(SUM(D99:D106)=0,0,AVERAGE(D99:D106))</f>
        <v>0</v>
      </c>
      <c r="E107" s="12">
        <f t="shared" ref="E107:W107" si="103">IF(SUM(E99:E106)=0,0,AVERAGE(E99:E106))</f>
        <v>2</v>
      </c>
      <c r="F107" s="43">
        <f t="shared" si="103"/>
        <v>0</v>
      </c>
      <c r="G107" s="43">
        <f t="shared" si="103"/>
        <v>0</v>
      </c>
      <c r="H107" s="12">
        <f t="shared" si="103"/>
        <v>3.25</v>
      </c>
      <c r="I107" s="12">
        <f t="shared" si="103"/>
        <v>3.25</v>
      </c>
      <c r="J107" s="12">
        <f t="shared" si="103"/>
        <v>3.5</v>
      </c>
      <c r="K107" s="12">
        <f t="shared" si="103"/>
        <v>3.375</v>
      </c>
      <c r="L107" s="12">
        <f t="shared" si="103"/>
        <v>3.375</v>
      </c>
      <c r="M107" s="12">
        <f t="shared" si="103"/>
        <v>3.625</v>
      </c>
      <c r="N107" s="12">
        <f t="shared" si="103"/>
        <v>3.375</v>
      </c>
      <c r="O107" s="43">
        <f t="shared" si="103"/>
        <v>0</v>
      </c>
      <c r="P107" s="43">
        <f t="shared" si="103"/>
        <v>0</v>
      </c>
      <c r="Q107" s="43">
        <f t="shared" si="103"/>
        <v>0</v>
      </c>
      <c r="R107" s="43">
        <f t="shared" si="103"/>
        <v>0</v>
      </c>
      <c r="S107" s="43">
        <f t="shared" si="103"/>
        <v>0</v>
      </c>
      <c r="T107" s="43">
        <f t="shared" si="103"/>
        <v>0</v>
      </c>
      <c r="U107" s="12">
        <f t="shared" si="103"/>
        <v>2.875</v>
      </c>
      <c r="V107" s="43">
        <f t="shared" si="103"/>
        <v>0</v>
      </c>
      <c r="W107" s="43">
        <f t="shared" si="103"/>
        <v>0</v>
      </c>
    </row>
    <row r="108" spans="2:23" ht="31.5" x14ac:dyDescent="0.25">
      <c r="B108" s="31">
        <v>10</v>
      </c>
      <c r="C108" s="32" t="s">
        <v>53</v>
      </c>
      <c r="D108" s="43">
        <f>SUM($B108*D107)</f>
        <v>0</v>
      </c>
      <c r="E108" s="15">
        <f t="shared" ref="E108:W108" si="104">SUM($B108*E107)</f>
        <v>20</v>
      </c>
      <c r="F108" s="43">
        <f t="shared" si="104"/>
        <v>0</v>
      </c>
      <c r="G108" s="43">
        <f t="shared" si="104"/>
        <v>0</v>
      </c>
      <c r="H108" s="15">
        <f t="shared" si="104"/>
        <v>32.5</v>
      </c>
      <c r="I108" s="15">
        <f t="shared" si="104"/>
        <v>32.5</v>
      </c>
      <c r="J108" s="15">
        <f t="shared" si="104"/>
        <v>35</v>
      </c>
      <c r="K108" s="15">
        <f t="shared" si="104"/>
        <v>33.75</v>
      </c>
      <c r="L108" s="15">
        <f t="shared" si="104"/>
        <v>33.75</v>
      </c>
      <c r="M108" s="15">
        <f t="shared" si="104"/>
        <v>36.25</v>
      </c>
      <c r="N108" s="15">
        <f t="shared" si="104"/>
        <v>33.75</v>
      </c>
      <c r="O108" s="43">
        <f t="shared" si="104"/>
        <v>0</v>
      </c>
      <c r="P108" s="43">
        <f t="shared" si="104"/>
        <v>0</v>
      </c>
      <c r="Q108" s="43">
        <f t="shared" si="104"/>
        <v>0</v>
      </c>
      <c r="R108" s="43">
        <f t="shared" si="104"/>
        <v>0</v>
      </c>
      <c r="S108" s="43">
        <f t="shared" si="104"/>
        <v>0</v>
      </c>
      <c r="T108" s="43">
        <f t="shared" si="104"/>
        <v>0</v>
      </c>
      <c r="U108" s="15">
        <f t="shared" si="104"/>
        <v>28.75</v>
      </c>
      <c r="V108" s="43">
        <f t="shared" si="104"/>
        <v>0</v>
      </c>
      <c r="W108" s="43">
        <f t="shared" si="104"/>
        <v>0</v>
      </c>
    </row>
    <row r="109" spans="2:23" ht="15.75" x14ac:dyDescent="0.25">
      <c r="B109" s="6"/>
      <c r="C109" s="30" t="s">
        <v>55</v>
      </c>
      <c r="D109" s="41" t="str">
        <f t="shared" ref="D109" si="105">IF((MAX(D110:D117)-MIN(D110:D117))&gt;=3,"FIX"," ")</f>
        <v xml:space="preserve"> </v>
      </c>
      <c r="E109" s="33" t="str">
        <f t="shared" ref="E109" si="106">IF((MAX(E110:E117)-MIN(E110:E117))&gt;=3,"FIX"," ")</f>
        <v xml:space="preserve"> </v>
      </c>
      <c r="F109" s="41" t="str">
        <f t="shared" ref="F109" si="107">IF((MAX(F110:F117)-MIN(F110:F117))&gt;=3,"FIX"," ")</f>
        <v xml:space="preserve"> </v>
      </c>
      <c r="G109" s="41" t="str">
        <f t="shared" ref="G109" si="108">IF((MAX(G110:G117)-MIN(G110:G117))&gt;=3,"FIX"," ")</f>
        <v xml:space="preserve"> </v>
      </c>
      <c r="H109" s="33" t="str">
        <f t="shared" ref="H109" si="109">IF((MAX(H110:H117)-MIN(H110:H117))&gt;=3,"FIX"," ")</f>
        <v xml:space="preserve"> </v>
      </c>
      <c r="I109" s="33" t="str">
        <f t="shared" ref="I109" si="110">IF((MAX(I110:I117)-MIN(I110:I117))&gt;=3,"FIX"," ")</f>
        <v xml:space="preserve"> </v>
      </c>
      <c r="J109" s="33" t="str">
        <f t="shared" ref="J109" si="111">IF((MAX(J110:J117)-MIN(J110:J117))&gt;=3,"FIX"," ")</f>
        <v xml:space="preserve"> </v>
      </c>
      <c r="K109" s="33" t="str">
        <f t="shared" ref="K109" si="112">IF((MAX(K110:K117)-MIN(K110:K117))&gt;=3,"FIX"," ")</f>
        <v xml:space="preserve"> </v>
      </c>
      <c r="L109" s="33" t="str">
        <f t="shared" ref="L109" si="113">IF((MAX(L110:L117)-MIN(L110:L117))&gt;=3,"FIX"," ")</f>
        <v xml:space="preserve"> </v>
      </c>
      <c r="M109" s="33" t="str">
        <f t="shared" ref="M109" si="114">IF((MAX(M110:M117)-MIN(M110:M117))&gt;=3,"FIX"," ")</f>
        <v xml:space="preserve"> </v>
      </c>
      <c r="N109" s="33" t="str">
        <f t="shared" ref="N109" si="115">IF((MAX(N110:N117)-MIN(N110:N117))&gt;=3,"FIX"," ")</f>
        <v xml:space="preserve"> </v>
      </c>
      <c r="O109" s="41" t="str">
        <f t="shared" ref="O109" si="116">IF((MAX(O110:O117)-MIN(O110:O117))&gt;=3,"FIX"," ")</f>
        <v xml:space="preserve"> </v>
      </c>
      <c r="P109" s="41" t="str">
        <f t="shared" ref="P109" si="117">IF((MAX(P110:P117)-MIN(P110:P117))&gt;=3,"FIX"," ")</f>
        <v xml:space="preserve"> </v>
      </c>
      <c r="Q109" s="41" t="str">
        <f t="shared" ref="Q109" si="118">IF((MAX(Q110:Q117)-MIN(Q110:Q117))&gt;=3,"FIX"," ")</f>
        <v xml:space="preserve"> </v>
      </c>
      <c r="R109" s="41" t="str">
        <f t="shared" ref="R109" si="119">IF((MAX(R110:R117)-MIN(R110:R117))&gt;=3,"FIX"," ")</f>
        <v xml:space="preserve"> </v>
      </c>
      <c r="S109" s="41" t="str">
        <f t="shared" ref="S109" si="120">IF((MAX(S110:S117)-MIN(S110:S117))&gt;=3,"FIX"," ")</f>
        <v xml:space="preserve"> </v>
      </c>
      <c r="T109" s="41" t="str">
        <f t="shared" ref="T109" si="121">IF((MAX(T110:T117)-MIN(T110:T117))&gt;=3,"FIX"," ")</f>
        <v xml:space="preserve"> </v>
      </c>
      <c r="U109" s="33" t="str">
        <f t="shared" ref="U109" si="122">IF((MAX(U110:U117)-MIN(U110:U117))&gt;=3,"FIX"," ")</f>
        <v xml:space="preserve"> </v>
      </c>
      <c r="V109" s="41" t="str">
        <f t="shared" ref="V109" si="123">IF((MAX(V110:V117)-MIN(V110:V117))&gt;=3,"FIX"," ")</f>
        <v xml:space="preserve"> </v>
      </c>
      <c r="W109" s="41" t="str">
        <f t="shared" ref="W109" si="124">IF((MAX(W110:W117)-MIN(W110:W117))&gt;=3,"FIX"," ")</f>
        <v xml:space="preserve"> </v>
      </c>
    </row>
    <row r="110" spans="2:23" x14ac:dyDescent="0.25">
      <c r="B110" s="6"/>
      <c r="C110" s="3" t="str">
        <f>C$7</f>
        <v>Evaluator 1</v>
      </c>
      <c r="D110" s="42"/>
      <c r="E110" s="13">
        <v>3</v>
      </c>
      <c r="F110" s="42">
        <v>0</v>
      </c>
      <c r="G110" s="42">
        <v>0</v>
      </c>
      <c r="H110" s="13">
        <v>3</v>
      </c>
      <c r="I110" s="13">
        <v>4</v>
      </c>
      <c r="J110" s="13">
        <v>4</v>
      </c>
      <c r="K110" s="13">
        <v>4</v>
      </c>
      <c r="L110" s="13">
        <v>3</v>
      </c>
      <c r="M110" s="13">
        <v>4</v>
      </c>
      <c r="N110" s="13">
        <v>4</v>
      </c>
      <c r="O110" s="42">
        <v>0</v>
      </c>
      <c r="P110" s="42">
        <v>0</v>
      </c>
      <c r="Q110" s="42">
        <v>0</v>
      </c>
      <c r="R110" s="42">
        <v>0</v>
      </c>
      <c r="S110" s="42">
        <v>0</v>
      </c>
      <c r="T110" s="42">
        <v>0</v>
      </c>
      <c r="U110" s="13">
        <v>3</v>
      </c>
      <c r="V110" s="42">
        <v>0</v>
      </c>
      <c r="W110" s="42">
        <v>0</v>
      </c>
    </row>
    <row r="111" spans="2:23" x14ac:dyDescent="0.25">
      <c r="B111" s="6"/>
      <c r="C111" s="3" t="str">
        <f>C$8</f>
        <v>Evaluator 2</v>
      </c>
      <c r="D111" s="42"/>
      <c r="E111" s="13">
        <v>3</v>
      </c>
      <c r="F111" s="42">
        <v>0</v>
      </c>
      <c r="G111" s="42">
        <v>0</v>
      </c>
      <c r="H111" s="13">
        <v>3</v>
      </c>
      <c r="I111" s="13">
        <v>4</v>
      </c>
      <c r="J111" s="13">
        <v>4</v>
      </c>
      <c r="K111" s="13">
        <v>4</v>
      </c>
      <c r="L111" s="13">
        <v>3</v>
      </c>
      <c r="M111" s="13">
        <v>4</v>
      </c>
      <c r="N111" s="13">
        <v>4</v>
      </c>
      <c r="O111" s="42">
        <v>0</v>
      </c>
      <c r="P111" s="42">
        <v>0</v>
      </c>
      <c r="Q111" s="42">
        <v>0</v>
      </c>
      <c r="R111" s="42">
        <v>0</v>
      </c>
      <c r="S111" s="42">
        <v>0</v>
      </c>
      <c r="T111" s="42">
        <v>0</v>
      </c>
      <c r="U111" s="13">
        <v>3</v>
      </c>
      <c r="V111" s="42">
        <v>0</v>
      </c>
      <c r="W111" s="42">
        <v>0</v>
      </c>
    </row>
    <row r="112" spans="2:23" x14ac:dyDescent="0.25">
      <c r="B112" s="6"/>
      <c r="C112" s="3" t="str">
        <f>C$9</f>
        <v>Evaluator 3</v>
      </c>
      <c r="D112" s="42"/>
      <c r="E112" s="13">
        <v>3</v>
      </c>
      <c r="F112" s="42">
        <v>0</v>
      </c>
      <c r="G112" s="42">
        <v>0</v>
      </c>
      <c r="H112" s="13">
        <v>4</v>
      </c>
      <c r="I112" s="13">
        <v>4</v>
      </c>
      <c r="J112" s="13">
        <v>4</v>
      </c>
      <c r="K112" s="13">
        <v>4</v>
      </c>
      <c r="L112" s="13">
        <v>3</v>
      </c>
      <c r="M112" s="13">
        <v>4</v>
      </c>
      <c r="N112" s="13">
        <v>4</v>
      </c>
      <c r="O112" s="42">
        <v>0</v>
      </c>
      <c r="P112" s="42">
        <v>0</v>
      </c>
      <c r="Q112" s="42">
        <v>0</v>
      </c>
      <c r="R112" s="42">
        <v>0</v>
      </c>
      <c r="S112" s="42">
        <v>0</v>
      </c>
      <c r="T112" s="42">
        <v>0</v>
      </c>
      <c r="U112" s="13">
        <v>3</v>
      </c>
      <c r="V112" s="42">
        <v>0</v>
      </c>
      <c r="W112" s="42">
        <v>0</v>
      </c>
    </row>
    <row r="113" spans="2:23" x14ac:dyDescent="0.25">
      <c r="B113" s="6"/>
      <c r="C113" s="3" t="str">
        <f>C$10</f>
        <v>Evaluator 4</v>
      </c>
      <c r="D113" s="42"/>
      <c r="E113" s="13">
        <v>3</v>
      </c>
      <c r="F113" s="42">
        <v>0</v>
      </c>
      <c r="G113" s="42">
        <v>0</v>
      </c>
      <c r="H113" s="13">
        <v>4</v>
      </c>
      <c r="I113" s="13">
        <v>4</v>
      </c>
      <c r="J113" s="13">
        <v>3</v>
      </c>
      <c r="K113" s="13">
        <v>4</v>
      </c>
      <c r="L113" s="13">
        <v>4</v>
      </c>
      <c r="M113" s="13">
        <v>3</v>
      </c>
      <c r="N113" s="13">
        <v>4</v>
      </c>
      <c r="O113" s="42">
        <v>0</v>
      </c>
      <c r="P113" s="42">
        <v>0</v>
      </c>
      <c r="Q113" s="42">
        <v>0</v>
      </c>
      <c r="R113" s="42">
        <v>0</v>
      </c>
      <c r="S113" s="42">
        <v>0</v>
      </c>
      <c r="T113" s="42">
        <v>0</v>
      </c>
      <c r="U113" s="13">
        <v>4</v>
      </c>
      <c r="V113" s="42">
        <v>0</v>
      </c>
      <c r="W113" s="42">
        <v>0</v>
      </c>
    </row>
    <row r="114" spans="2:23" x14ac:dyDescent="0.25">
      <c r="B114" s="6"/>
      <c r="C114" s="3" t="str">
        <f>C103</f>
        <v>Evaluator 5</v>
      </c>
      <c r="D114" s="42"/>
      <c r="E114" s="13">
        <v>3</v>
      </c>
      <c r="F114" s="42">
        <v>0</v>
      </c>
      <c r="G114" s="42">
        <v>0</v>
      </c>
      <c r="H114" s="13">
        <v>5</v>
      </c>
      <c r="I114" s="13">
        <v>4</v>
      </c>
      <c r="J114" s="13">
        <v>4</v>
      </c>
      <c r="K114" s="13">
        <v>4</v>
      </c>
      <c r="L114" s="13">
        <v>4</v>
      </c>
      <c r="M114" s="13">
        <v>3</v>
      </c>
      <c r="N114" s="13">
        <v>4</v>
      </c>
      <c r="O114" s="42">
        <v>0</v>
      </c>
      <c r="P114" s="42">
        <v>0</v>
      </c>
      <c r="Q114" s="42">
        <v>0</v>
      </c>
      <c r="R114" s="42">
        <v>0</v>
      </c>
      <c r="S114" s="42">
        <v>0</v>
      </c>
      <c r="T114" s="42">
        <v>0</v>
      </c>
      <c r="U114" s="13">
        <v>4</v>
      </c>
      <c r="V114" s="42">
        <v>0</v>
      </c>
      <c r="W114" s="42">
        <v>0</v>
      </c>
    </row>
    <row r="115" spans="2:23" x14ac:dyDescent="0.25">
      <c r="B115" s="6"/>
      <c r="C115" s="3" t="str">
        <f>C104</f>
        <v>Evaluator 6</v>
      </c>
      <c r="D115" s="42"/>
      <c r="E115" s="13">
        <v>1</v>
      </c>
      <c r="F115" s="42">
        <v>0</v>
      </c>
      <c r="G115" s="42">
        <v>0</v>
      </c>
      <c r="H115" s="13">
        <v>3</v>
      </c>
      <c r="I115" s="13">
        <v>3</v>
      </c>
      <c r="J115" s="13">
        <v>3</v>
      </c>
      <c r="K115" s="13">
        <v>4</v>
      </c>
      <c r="L115" s="13">
        <v>3</v>
      </c>
      <c r="M115" s="13">
        <v>3</v>
      </c>
      <c r="N115" s="13">
        <v>3</v>
      </c>
      <c r="O115" s="42">
        <v>0</v>
      </c>
      <c r="P115" s="42">
        <v>0</v>
      </c>
      <c r="Q115" s="42">
        <v>0</v>
      </c>
      <c r="R115" s="42">
        <v>0</v>
      </c>
      <c r="S115" s="42">
        <v>0</v>
      </c>
      <c r="T115" s="42">
        <v>0</v>
      </c>
      <c r="U115" s="13">
        <v>4</v>
      </c>
      <c r="V115" s="42">
        <v>0</v>
      </c>
      <c r="W115" s="42">
        <v>0</v>
      </c>
    </row>
    <row r="116" spans="2:23" x14ac:dyDescent="0.25">
      <c r="B116" s="6"/>
      <c r="C116" s="3" t="str">
        <f>C105</f>
        <v>Evaluator 7</v>
      </c>
      <c r="D116" s="42"/>
      <c r="E116" s="13">
        <v>2</v>
      </c>
      <c r="F116" s="13">
        <v>0</v>
      </c>
      <c r="G116" s="13">
        <v>0</v>
      </c>
      <c r="H116" s="13">
        <v>4</v>
      </c>
      <c r="I116" s="13">
        <v>4</v>
      </c>
      <c r="J116" s="13">
        <v>3</v>
      </c>
      <c r="K116" s="13">
        <v>4</v>
      </c>
      <c r="L116" s="13">
        <v>3</v>
      </c>
      <c r="M116" s="13">
        <v>4</v>
      </c>
      <c r="N116" s="13">
        <v>4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3</v>
      </c>
      <c r="V116" s="13">
        <v>0</v>
      </c>
      <c r="W116" s="13">
        <v>0</v>
      </c>
    </row>
    <row r="117" spans="2:23" x14ac:dyDescent="0.25">
      <c r="B117" s="6"/>
      <c r="C117" s="3" t="str">
        <f>C$14</f>
        <v>Evaluator 8</v>
      </c>
      <c r="D117" s="42"/>
      <c r="E117" s="13">
        <v>2</v>
      </c>
      <c r="F117" s="42">
        <v>0</v>
      </c>
      <c r="G117" s="42">
        <v>0</v>
      </c>
      <c r="H117" s="13">
        <v>3</v>
      </c>
      <c r="I117" s="13">
        <v>3</v>
      </c>
      <c r="J117" s="13">
        <v>3</v>
      </c>
      <c r="K117" s="13">
        <v>3</v>
      </c>
      <c r="L117" s="13">
        <v>3</v>
      </c>
      <c r="M117" s="13">
        <v>4</v>
      </c>
      <c r="N117" s="13">
        <v>3</v>
      </c>
      <c r="O117" s="42">
        <v>0</v>
      </c>
      <c r="P117" s="42">
        <v>0</v>
      </c>
      <c r="Q117" s="42">
        <v>0</v>
      </c>
      <c r="R117" s="42">
        <v>0</v>
      </c>
      <c r="S117" s="42">
        <v>0</v>
      </c>
      <c r="T117" s="42">
        <v>0</v>
      </c>
      <c r="U117" s="13">
        <v>3</v>
      </c>
      <c r="V117" s="42">
        <v>0</v>
      </c>
      <c r="W117" s="42">
        <v>0</v>
      </c>
    </row>
    <row r="118" spans="2:23" x14ac:dyDescent="0.25">
      <c r="B118" s="6"/>
      <c r="C118" s="3" t="s">
        <v>6</v>
      </c>
      <c r="D118" s="43">
        <f>IF(SUM(D110:D117)=0,0,AVERAGE(D110:D117))</f>
        <v>0</v>
      </c>
      <c r="E118" s="12">
        <f t="shared" ref="E118:W118" si="125">IF(SUM(E110:E117)=0,0,AVERAGE(E110:E117))</f>
        <v>2.5</v>
      </c>
      <c r="F118" s="43">
        <f t="shared" si="125"/>
        <v>0</v>
      </c>
      <c r="G118" s="43">
        <f t="shared" si="125"/>
        <v>0</v>
      </c>
      <c r="H118" s="12">
        <f t="shared" si="125"/>
        <v>3.625</v>
      </c>
      <c r="I118" s="12">
        <f t="shared" si="125"/>
        <v>3.75</v>
      </c>
      <c r="J118" s="12">
        <f t="shared" si="125"/>
        <v>3.5</v>
      </c>
      <c r="K118" s="12">
        <f t="shared" si="125"/>
        <v>3.875</v>
      </c>
      <c r="L118" s="12">
        <f t="shared" si="125"/>
        <v>3.25</v>
      </c>
      <c r="M118" s="12">
        <f t="shared" si="125"/>
        <v>3.625</v>
      </c>
      <c r="N118" s="12">
        <f t="shared" si="125"/>
        <v>3.75</v>
      </c>
      <c r="O118" s="43">
        <f t="shared" si="125"/>
        <v>0</v>
      </c>
      <c r="P118" s="43">
        <f t="shared" si="125"/>
        <v>0</v>
      </c>
      <c r="Q118" s="43">
        <f t="shared" si="125"/>
        <v>0</v>
      </c>
      <c r="R118" s="43">
        <f t="shared" si="125"/>
        <v>0</v>
      </c>
      <c r="S118" s="43">
        <f t="shared" si="125"/>
        <v>0</v>
      </c>
      <c r="T118" s="43">
        <f t="shared" si="125"/>
        <v>0</v>
      </c>
      <c r="U118" s="12">
        <f t="shared" si="125"/>
        <v>3.375</v>
      </c>
      <c r="V118" s="43">
        <f t="shared" si="125"/>
        <v>0</v>
      </c>
      <c r="W118" s="43">
        <f t="shared" si="125"/>
        <v>0</v>
      </c>
    </row>
    <row r="119" spans="2:23" ht="32.25" thickBot="1" x14ac:dyDescent="0.3">
      <c r="B119" s="31">
        <v>5</v>
      </c>
      <c r="C119" s="32" t="s">
        <v>56</v>
      </c>
      <c r="D119" s="43">
        <f>SUM($B119*D118)</f>
        <v>0</v>
      </c>
      <c r="E119" s="15">
        <f t="shared" ref="E119:W119" si="126">SUM($B119*E118)</f>
        <v>12.5</v>
      </c>
      <c r="F119" s="43">
        <f t="shared" si="126"/>
        <v>0</v>
      </c>
      <c r="G119" s="43">
        <f t="shared" si="126"/>
        <v>0</v>
      </c>
      <c r="H119" s="15">
        <f t="shared" si="126"/>
        <v>18.125</v>
      </c>
      <c r="I119" s="15">
        <f t="shared" si="126"/>
        <v>18.75</v>
      </c>
      <c r="J119" s="15">
        <f t="shared" si="126"/>
        <v>17.5</v>
      </c>
      <c r="K119" s="15">
        <f t="shared" si="126"/>
        <v>19.375</v>
      </c>
      <c r="L119" s="15">
        <f t="shared" si="126"/>
        <v>16.25</v>
      </c>
      <c r="M119" s="15">
        <f t="shared" si="126"/>
        <v>18.125</v>
      </c>
      <c r="N119" s="15">
        <f t="shared" si="126"/>
        <v>18.75</v>
      </c>
      <c r="O119" s="43">
        <f t="shared" si="126"/>
        <v>0</v>
      </c>
      <c r="P119" s="43">
        <f t="shared" si="126"/>
        <v>0</v>
      </c>
      <c r="Q119" s="43">
        <f t="shared" si="126"/>
        <v>0</v>
      </c>
      <c r="R119" s="43">
        <f t="shared" si="126"/>
        <v>0</v>
      </c>
      <c r="S119" s="43">
        <f t="shared" si="126"/>
        <v>0</v>
      </c>
      <c r="T119" s="43">
        <f t="shared" si="126"/>
        <v>0</v>
      </c>
      <c r="U119" s="15">
        <f t="shared" si="126"/>
        <v>16.875</v>
      </c>
      <c r="V119" s="43">
        <f t="shared" si="126"/>
        <v>0</v>
      </c>
      <c r="W119" s="43">
        <f t="shared" si="126"/>
        <v>0</v>
      </c>
    </row>
    <row r="120" spans="2:23" ht="48" thickTop="1" x14ac:dyDescent="0.25">
      <c r="B120" s="61"/>
      <c r="C120" s="62"/>
      <c r="D120" s="28" t="str">
        <f>D$4</f>
        <v>Vendor 2</v>
      </c>
      <c r="E120" s="28" t="str">
        <f t="shared" ref="E120:W120" si="127">E$4</f>
        <v>AT&amp;T</v>
      </c>
      <c r="F120" s="28" t="str">
        <f t="shared" si="127"/>
        <v>ATOS</v>
      </c>
      <c r="G120" s="28" t="str">
        <f t="shared" si="127"/>
        <v>Vendor 3</v>
      </c>
      <c r="H120" s="28" t="str">
        <f t="shared" si="127"/>
        <v>Cisco</v>
      </c>
      <c r="I120" s="28" t="str">
        <f t="shared" si="127"/>
        <v>Cradlepoint</v>
      </c>
      <c r="J120" s="28" t="str">
        <f t="shared" si="127"/>
        <v>Vendor 6</v>
      </c>
      <c r="K120" s="28" t="str">
        <f t="shared" si="127"/>
        <v>Extreme Networks</v>
      </c>
      <c r="L120" s="28" t="str">
        <f t="shared" si="127"/>
        <v>Vendor 7</v>
      </c>
      <c r="M120" s="28" t="str">
        <f t="shared" si="127"/>
        <v>Hewlett Packard Enterprise</v>
      </c>
      <c r="N120" s="28" t="str">
        <f t="shared" si="127"/>
        <v>Juniper Networks</v>
      </c>
      <c r="O120" s="28" t="str">
        <f t="shared" si="127"/>
        <v>Vendor 9</v>
      </c>
      <c r="P120" s="28" t="str">
        <f t="shared" si="127"/>
        <v>Vendor 10</v>
      </c>
      <c r="Q120" s="28" t="str">
        <f t="shared" si="127"/>
        <v>Vendor 11</v>
      </c>
      <c r="R120" s="28" t="str">
        <f t="shared" si="127"/>
        <v>NEC</v>
      </c>
      <c r="S120" s="28" t="str">
        <f t="shared" si="127"/>
        <v>Palo Alto Networks</v>
      </c>
      <c r="T120" s="28" t="str">
        <f t="shared" si="127"/>
        <v>Vendor 13</v>
      </c>
      <c r="U120" s="28" t="str">
        <f t="shared" si="127"/>
        <v>Vendor 15</v>
      </c>
      <c r="V120" s="28" t="str">
        <f t="shared" si="127"/>
        <v>Vendor 16</v>
      </c>
      <c r="W120" s="28" t="str">
        <f t="shared" si="127"/>
        <v>Vendor 18</v>
      </c>
    </row>
    <row r="121" spans="2:23" ht="49.5" customHeight="1" x14ac:dyDescent="0.25">
      <c r="B121" s="10"/>
      <c r="C121" s="16" t="s">
        <v>57</v>
      </c>
      <c r="D121" s="15">
        <f t="shared" ref="D121" si="128">SUM(D119+D108+D97+D86+D75)</f>
        <v>0</v>
      </c>
      <c r="E121" s="15">
        <f t="shared" ref="E121" si="129">SUM(E119+E108+E97+E86+E75)</f>
        <v>136.25</v>
      </c>
      <c r="F121" s="15">
        <f t="shared" ref="F121" si="130">SUM(F119+F108+F97+F86+F75)</f>
        <v>0</v>
      </c>
      <c r="G121" s="15">
        <f t="shared" ref="G121" si="131">SUM(G119+G108+G97+G86+G75)</f>
        <v>0</v>
      </c>
      <c r="H121" s="15">
        <f t="shared" ref="H121" si="132">SUM(H119+H108+H97+H86+H75)</f>
        <v>191.875</v>
      </c>
      <c r="I121" s="15">
        <f t="shared" ref="I121" si="133">SUM(I119+I108+I97+I86+I75)</f>
        <v>190</v>
      </c>
      <c r="J121" s="15">
        <f t="shared" ref="J121" si="134">SUM(J119+J108+J97+J86+J75)</f>
        <v>183.75</v>
      </c>
      <c r="K121" s="15">
        <f t="shared" ref="K121" si="135">SUM(K119+K108+K97+K86+K75)</f>
        <v>190.625</v>
      </c>
      <c r="L121" s="15">
        <f t="shared" ref="L121" si="136">SUM(L119+L108+L97+L86+L75)</f>
        <v>193.125</v>
      </c>
      <c r="M121" s="15">
        <f t="shared" ref="M121" si="137">SUM(M119+M108+M97+M86+M75)</f>
        <v>188.125</v>
      </c>
      <c r="N121" s="15">
        <f t="shared" ref="N121" si="138">SUM(N119+N108+N97+N86+N75)</f>
        <v>180</v>
      </c>
      <c r="O121" s="15">
        <f t="shared" ref="O121" si="139">SUM(O119+O108+O97+O86+O75)</f>
        <v>0</v>
      </c>
      <c r="P121" s="15">
        <f t="shared" ref="P121" si="140">SUM(P119+P108+P97+P86+P75)</f>
        <v>0</v>
      </c>
      <c r="Q121" s="15">
        <f t="shared" ref="Q121" si="141">SUM(Q119+Q108+Q97+Q86+Q75)</f>
        <v>0</v>
      </c>
      <c r="R121" s="15">
        <f t="shared" ref="R121" si="142">SUM(R119+R108+R97+R86+R75)</f>
        <v>0</v>
      </c>
      <c r="S121" s="15">
        <f t="shared" ref="S121" si="143">SUM(S119+S108+S97+S86+S75)</f>
        <v>0</v>
      </c>
      <c r="T121" s="15">
        <f t="shared" ref="T121" si="144">SUM(T119+T108+T97+T86+T75)</f>
        <v>0</v>
      </c>
      <c r="U121" s="15">
        <f t="shared" ref="U121" si="145">SUM(U119+U108+U97+U86+U75)</f>
        <v>156.875</v>
      </c>
      <c r="V121" s="15">
        <f t="shared" ref="V121" si="146">SUM(V119+V108+V97+V86+V75)</f>
        <v>0</v>
      </c>
      <c r="W121" s="15">
        <f t="shared" ref="W121" si="147">SUM(W119+W108+W97+W86+W75)</f>
        <v>0</v>
      </c>
    </row>
    <row r="122" spans="2:23" s="9" customFormat="1" ht="15.75" customHeight="1" x14ac:dyDescent="0.25">
      <c r="B122" s="25"/>
      <c r="C122" s="26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</row>
    <row r="123" spans="2:23" ht="20.25" x14ac:dyDescent="0.25">
      <c r="B123" s="38" t="s">
        <v>60</v>
      </c>
      <c r="C123" s="35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7"/>
      <c r="T123" s="37"/>
      <c r="U123" s="37"/>
      <c r="V123" s="37"/>
      <c r="W123" s="37"/>
    </row>
    <row r="124" spans="2:23" ht="31.5" x14ac:dyDescent="0.25">
      <c r="B124" s="5"/>
      <c r="C124" s="32" t="s">
        <v>48</v>
      </c>
      <c r="D124" s="33" t="str">
        <f t="shared" ref="D124" si="148">IF((MAX(D125:D132)-MIN(D125:D132))&gt;=3,"FIX"," ")</f>
        <v xml:space="preserve"> </v>
      </c>
      <c r="E124" s="33" t="str">
        <f t="shared" ref="E124" si="149">IF((MAX(E125:E132)-MIN(E125:E132))&gt;=3,"FIX"," ")</f>
        <v xml:space="preserve"> </v>
      </c>
      <c r="F124" s="41" t="str">
        <f t="shared" ref="F124" si="150">IF((MAX(F125:F132)-MIN(F125:F132))&gt;=3,"FIX"," ")</f>
        <v xml:space="preserve"> </v>
      </c>
      <c r="G124" s="41" t="str">
        <f t="shared" ref="G124" si="151">IF((MAX(G125:G132)-MIN(G125:G132))&gt;=3,"FIX"," ")</f>
        <v xml:space="preserve"> </v>
      </c>
      <c r="H124" s="33" t="str">
        <f t="shared" ref="H124" si="152">IF((MAX(H125:H132)-MIN(H125:H132))&gt;=3,"FIX"," ")</f>
        <v xml:space="preserve"> </v>
      </c>
      <c r="I124" s="33" t="str">
        <f t="shared" ref="I124" si="153">IF((MAX(I125:I132)-MIN(I125:I132))&gt;=3,"FIX"," ")</f>
        <v xml:space="preserve"> </v>
      </c>
      <c r="J124" s="33" t="str">
        <f t="shared" ref="J124" si="154">IF((MAX(J125:J132)-MIN(J125:J132))&gt;=3,"FIX"," ")</f>
        <v xml:space="preserve"> </v>
      </c>
      <c r="K124" s="33" t="str">
        <f t="shared" ref="K124" si="155">IF((MAX(K125:K132)-MIN(K125:K132))&gt;=3,"FIX"," ")</f>
        <v xml:space="preserve"> </v>
      </c>
      <c r="L124" s="33" t="str">
        <f t="shared" ref="L124" si="156">IF((MAX(L125:L132)-MIN(L125:L132))&gt;=3,"FIX"," ")</f>
        <v xml:space="preserve"> </v>
      </c>
      <c r="M124" s="33" t="str">
        <f t="shared" ref="M124" si="157">IF((MAX(M125:M132)-MIN(M125:M132))&gt;=3,"FIX"," ")</f>
        <v xml:space="preserve"> </v>
      </c>
      <c r="N124" s="33" t="str">
        <f t="shared" ref="N124" si="158">IF((MAX(N125:N132)-MIN(N125:N132))&gt;=3,"FIX"," ")</f>
        <v xml:space="preserve"> </v>
      </c>
      <c r="O124" s="33" t="str">
        <f t="shared" ref="O124" si="159">IF((MAX(O125:O132)-MIN(O125:O132))&gt;=3,"FIX"," ")</f>
        <v xml:space="preserve"> </v>
      </c>
      <c r="P124" s="41" t="str">
        <f t="shared" ref="P124" si="160">IF((MAX(P125:P132)-MIN(P125:P132))&gt;=3,"FIX"," ")</f>
        <v xml:space="preserve"> </v>
      </c>
      <c r="Q124" s="41" t="str">
        <f t="shared" ref="Q124" si="161">IF((MAX(Q125:Q132)-MIN(Q125:Q132))&gt;=3,"FIX"," ")</f>
        <v xml:space="preserve"> </v>
      </c>
      <c r="R124" s="41" t="str">
        <f t="shared" ref="R124" si="162">IF((MAX(R125:R132)-MIN(R125:R132))&gt;=3,"FIX"," ")</f>
        <v xml:space="preserve"> </v>
      </c>
      <c r="S124" s="33" t="str">
        <f t="shared" ref="S124" si="163">IF((MAX(S125:S132)-MIN(S125:S132))&gt;=3,"FIX"," ")</f>
        <v xml:space="preserve"> </v>
      </c>
      <c r="T124" s="41" t="str">
        <f t="shared" ref="T124" si="164">IF((MAX(T125:T132)-MIN(T125:T132))&gt;=3,"FIX"," ")</f>
        <v xml:space="preserve"> </v>
      </c>
      <c r="U124" s="33" t="str">
        <f t="shared" ref="U124" si="165">IF((MAX(U125:U132)-MIN(U125:U132))&gt;=3,"FIX"," ")</f>
        <v xml:space="preserve"> </v>
      </c>
      <c r="V124" s="33" t="str">
        <f t="shared" ref="V124" si="166">IF((MAX(V125:V132)-MIN(V125:V132))&gt;=3,"FIX"," ")</f>
        <v xml:space="preserve"> </v>
      </c>
      <c r="W124" s="41" t="str">
        <f t="shared" ref="W124" si="167">IF((MAX(W125:W132)-MIN(W125:W132))&gt;=3,"FIX"," ")</f>
        <v xml:space="preserve"> </v>
      </c>
    </row>
    <row r="125" spans="2:23" x14ac:dyDescent="0.25">
      <c r="B125" s="5"/>
      <c r="C125" s="17" t="s">
        <v>0</v>
      </c>
      <c r="D125" s="13">
        <v>2</v>
      </c>
      <c r="E125" s="13">
        <v>4</v>
      </c>
      <c r="F125" s="42">
        <v>0</v>
      </c>
      <c r="G125" s="42">
        <v>0</v>
      </c>
      <c r="H125" s="13">
        <v>4</v>
      </c>
      <c r="I125" s="13">
        <v>4</v>
      </c>
      <c r="J125" s="13">
        <v>4</v>
      </c>
      <c r="K125" s="13">
        <v>4</v>
      </c>
      <c r="L125" s="13">
        <v>4</v>
      </c>
      <c r="M125" s="13">
        <v>4</v>
      </c>
      <c r="N125" s="13">
        <v>4</v>
      </c>
      <c r="O125" s="13">
        <v>4</v>
      </c>
      <c r="P125" s="42">
        <v>0</v>
      </c>
      <c r="Q125" s="42">
        <v>0</v>
      </c>
      <c r="R125" s="42">
        <v>0</v>
      </c>
      <c r="S125" s="13">
        <v>4</v>
      </c>
      <c r="T125" s="42">
        <v>0</v>
      </c>
      <c r="U125" s="13">
        <v>4</v>
      </c>
      <c r="V125" s="13">
        <v>4</v>
      </c>
      <c r="W125" s="42">
        <v>0</v>
      </c>
    </row>
    <row r="126" spans="2:23" x14ac:dyDescent="0.25">
      <c r="B126" s="5"/>
      <c r="C126" s="17" t="s">
        <v>1</v>
      </c>
      <c r="D126" s="13">
        <v>1</v>
      </c>
      <c r="E126" s="13">
        <v>3</v>
      </c>
      <c r="F126" s="42">
        <v>0</v>
      </c>
      <c r="G126" s="42">
        <v>0</v>
      </c>
      <c r="H126" s="13">
        <v>4</v>
      </c>
      <c r="I126" s="13">
        <v>4</v>
      </c>
      <c r="J126" s="13">
        <v>4</v>
      </c>
      <c r="K126" s="13">
        <v>4</v>
      </c>
      <c r="L126" s="13">
        <v>4</v>
      </c>
      <c r="M126" s="13">
        <v>4</v>
      </c>
      <c r="N126" s="13">
        <v>4</v>
      </c>
      <c r="O126" s="13">
        <v>3</v>
      </c>
      <c r="P126" s="42">
        <v>0</v>
      </c>
      <c r="Q126" s="42">
        <v>0</v>
      </c>
      <c r="R126" s="42">
        <v>0</v>
      </c>
      <c r="S126" s="13">
        <v>4</v>
      </c>
      <c r="T126" s="42">
        <v>0</v>
      </c>
      <c r="U126" s="13">
        <v>3</v>
      </c>
      <c r="V126" s="13">
        <v>3</v>
      </c>
      <c r="W126" s="42">
        <v>0</v>
      </c>
    </row>
    <row r="127" spans="2:23" x14ac:dyDescent="0.25">
      <c r="B127" s="5"/>
      <c r="C127" s="17" t="s">
        <v>2</v>
      </c>
      <c r="D127" s="13">
        <v>2</v>
      </c>
      <c r="E127" s="13">
        <v>3</v>
      </c>
      <c r="F127" s="42">
        <v>0</v>
      </c>
      <c r="G127" s="42">
        <v>0</v>
      </c>
      <c r="H127" s="13">
        <v>3</v>
      </c>
      <c r="I127" s="13">
        <v>4</v>
      </c>
      <c r="J127" s="13">
        <v>4</v>
      </c>
      <c r="K127" s="13">
        <v>4</v>
      </c>
      <c r="L127" s="13">
        <v>4</v>
      </c>
      <c r="M127" s="13">
        <v>4</v>
      </c>
      <c r="N127" s="13">
        <v>4</v>
      </c>
      <c r="O127" s="13">
        <v>4</v>
      </c>
      <c r="P127" s="42">
        <v>0</v>
      </c>
      <c r="Q127" s="42">
        <v>0</v>
      </c>
      <c r="R127" s="42">
        <v>0</v>
      </c>
      <c r="S127" s="13">
        <v>4</v>
      </c>
      <c r="T127" s="42">
        <v>0</v>
      </c>
      <c r="U127" s="13">
        <v>3</v>
      </c>
      <c r="V127" s="13">
        <v>4</v>
      </c>
      <c r="W127" s="42">
        <v>0</v>
      </c>
    </row>
    <row r="128" spans="2:23" x14ac:dyDescent="0.25">
      <c r="B128" s="5"/>
      <c r="C128" s="17" t="s">
        <v>3</v>
      </c>
      <c r="D128" s="13">
        <v>3</v>
      </c>
      <c r="E128" s="13">
        <v>3</v>
      </c>
      <c r="F128" s="42">
        <v>0</v>
      </c>
      <c r="G128" s="42">
        <v>0</v>
      </c>
      <c r="H128" s="13">
        <v>4</v>
      </c>
      <c r="I128" s="13">
        <v>4</v>
      </c>
      <c r="J128" s="13">
        <v>5</v>
      </c>
      <c r="K128" s="13">
        <v>4</v>
      </c>
      <c r="L128" s="13">
        <v>4</v>
      </c>
      <c r="M128" s="13">
        <v>4</v>
      </c>
      <c r="N128" s="13">
        <v>4</v>
      </c>
      <c r="O128" s="13">
        <v>4</v>
      </c>
      <c r="P128" s="42">
        <v>0</v>
      </c>
      <c r="Q128" s="42">
        <v>0</v>
      </c>
      <c r="R128" s="42">
        <v>0</v>
      </c>
      <c r="S128" s="13">
        <v>4</v>
      </c>
      <c r="T128" s="42">
        <v>0</v>
      </c>
      <c r="U128" s="13">
        <v>3</v>
      </c>
      <c r="V128" s="13">
        <v>4</v>
      </c>
      <c r="W128" s="42">
        <v>0</v>
      </c>
    </row>
    <row r="129" spans="2:23" x14ac:dyDescent="0.25">
      <c r="B129" s="5"/>
      <c r="C129" s="17" t="s">
        <v>4</v>
      </c>
      <c r="D129" s="13">
        <v>3</v>
      </c>
      <c r="E129" s="13">
        <v>4</v>
      </c>
      <c r="F129" s="42">
        <v>0</v>
      </c>
      <c r="G129" s="42">
        <v>0</v>
      </c>
      <c r="H129" s="13">
        <v>5</v>
      </c>
      <c r="I129" s="13">
        <v>5</v>
      </c>
      <c r="J129" s="13">
        <v>5</v>
      </c>
      <c r="K129" s="13">
        <v>5</v>
      </c>
      <c r="L129" s="13">
        <v>5</v>
      </c>
      <c r="M129" s="13">
        <v>4</v>
      </c>
      <c r="N129" s="13">
        <v>5</v>
      </c>
      <c r="O129" s="13">
        <v>4</v>
      </c>
      <c r="P129" s="42">
        <v>0</v>
      </c>
      <c r="Q129" s="42">
        <v>0</v>
      </c>
      <c r="R129" s="42">
        <v>0</v>
      </c>
      <c r="S129" s="13">
        <v>5</v>
      </c>
      <c r="T129" s="42">
        <v>0</v>
      </c>
      <c r="U129" s="13">
        <v>4</v>
      </c>
      <c r="V129" s="13">
        <v>4</v>
      </c>
      <c r="W129" s="42">
        <v>0</v>
      </c>
    </row>
    <row r="130" spans="2:23" x14ac:dyDescent="0.25">
      <c r="B130" s="5"/>
      <c r="C130" s="17" t="s">
        <v>44</v>
      </c>
      <c r="D130" s="13">
        <v>2</v>
      </c>
      <c r="E130" s="13">
        <v>3</v>
      </c>
      <c r="F130" s="42">
        <v>0</v>
      </c>
      <c r="G130" s="42">
        <v>0</v>
      </c>
      <c r="H130" s="13">
        <v>4</v>
      </c>
      <c r="I130" s="13">
        <v>4</v>
      </c>
      <c r="J130" s="13">
        <v>4</v>
      </c>
      <c r="K130" s="13">
        <v>4</v>
      </c>
      <c r="L130" s="13">
        <v>4</v>
      </c>
      <c r="M130" s="13">
        <v>3</v>
      </c>
      <c r="N130" s="13">
        <v>4</v>
      </c>
      <c r="O130" s="13">
        <v>4</v>
      </c>
      <c r="P130" s="42">
        <v>0</v>
      </c>
      <c r="Q130" s="42">
        <v>0</v>
      </c>
      <c r="R130" s="42">
        <v>0</v>
      </c>
      <c r="S130" s="13">
        <v>4</v>
      </c>
      <c r="T130" s="42">
        <v>0</v>
      </c>
      <c r="U130" s="13">
        <v>3</v>
      </c>
      <c r="V130" s="13">
        <v>4</v>
      </c>
      <c r="W130" s="42">
        <v>0</v>
      </c>
    </row>
    <row r="131" spans="2:23" x14ac:dyDescent="0.25">
      <c r="B131" s="5"/>
      <c r="C131" s="17" t="s">
        <v>45</v>
      </c>
      <c r="D131" s="13">
        <v>1</v>
      </c>
      <c r="E131" s="13">
        <v>2</v>
      </c>
      <c r="F131" s="13">
        <v>0</v>
      </c>
      <c r="G131" s="13">
        <v>0</v>
      </c>
      <c r="H131" s="13">
        <v>4</v>
      </c>
      <c r="I131" s="13">
        <v>4</v>
      </c>
      <c r="J131" s="13">
        <v>3</v>
      </c>
      <c r="K131" s="13">
        <v>5</v>
      </c>
      <c r="L131" s="13">
        <v>4</v>
      </c>
      <c r="M131" s="13">
        <v>5</v>
      </c>
      <c r="N131" s="13">
        <v>4</v>
      </c>
      <c r="O131" s="13">
        <v>4</v>
      </c>
      <c r="P131" s="13">
        <v>0</v>
      </c>
      <c r="Q131" s="13">
        <v>0</v>
      </c>
      <c r="R131" s="13">
        <v>0</v>
      </c>
      <c r="S131" s="13">
        <v>4</v>
      </c>
      <c r="T131" s="13">
        <v>0</v>
      </c>
      <c r="U131" s="13">
        <v>3</v>
      </c>
      <c r="V131" s="13">
        <v>3</v>
      </c>
      <c r="W131" s="13">
        <v>0</v>
      </c>
    </row>
    <row r="132" spans="2:23" x14ac:dyDescent="0.25">
      <c r="B132" s="5"/>
      <c r="C132" s="17" t="s">
        <v>46</v>
      </c>
      <c r="D132" s="13">
        <v>3</v>
      </c>
      <c r="E132" s="13">
        <v>4</v>
      </c>
      <c r="F132" s="42">
        <v>0</v>
      </c>
      <c r="G132" s="42">
        <v>0</v>
      </c>
      <c r="H132" s="13">
        <v>4</v>
      </c>
      <c r="I132" s="13">
        <v>4</v>
      </c>
      <c r="J132" s="13">
        <v>4</v>
      </c>
      <c r="K132" s="13">
        <v>4</v>
      </c>
      <c r="L132" s="13">
        <v>4</v>
      </c>
      <c r="M132" s="13">
        <v>4</v>
      </c>
      <c r="N132" s="13">
        <v>4</v>
      </c>
      <c r="O132" s="13">
        <v>4</v>
      </c>
      <c r="P132" s="42">
        <v>0</v>
      </c>
      <c r="Q132" s="42">
        <v>0</v>
      </c>
      <c r="R132" s="42">
        <v>0</v>
      </c>
      <c r="S132" s="13">
        <v>4</v>
      </c>
      <c r="T132" s="42">
        <v>0</v>
      </c>
      <c r="U132" s="13">
        <v>3</v>
      </c>
      <c r="V132" s="13">
        <v>4</v>
      </c>
      <c r="W132" s="42">
        <v>0</v>
      </c>
    </row>
    <row r="133" spans="2:23" x14ac:dyDescent="0.25">
      <c r="B133" s="5"/>
      <c r="C133" s="3" t="s">
        <v>6</v>
      </c>
      <c r="D133" s="12">
        <f>IF(SUM(D125:D132)=0,0,AVERAGE(D125:D132))</f>
        <v>2.125</v>
      </c>
      <c r="E133" s="12">
        <f t="shared" ref="E133:W133" si="168">IF(SUM(E125:E132)=0,0,AVERAGE(E125:E132))</f>
        <v>3.25</v>
      </c>
      <c r="F133" s="43">
        <f t="shared" si="168"/>
        <v>0</v>
      </c>
      <c r="G133" s="43">
        <f t="shared" si="168"/>
        <v>0</v>
      </c>
      <c r="H133" s="12">
        <f t="shared" si="168"/>
        <v>4</v>
      </c>
      <c r="I133" s="12">
        <f t="shared" si="168"/>
        <v>4.125</v>
      </c>
      <c r="J133" s="12">
        <f t="shared" si="168"/>
        <v>4.125</v>
      </c>
      <c r="K133" s="12">
        <f t="shared" si="168"/>
        <v>4.25</v>
      </c>
      <c r="L133" s="12">
        <f t="shared" si="168"/>
        <v>4.125</v>
      </c>
      <c r="M133" s="12">
        <f t="shared" si="168"/>
        <v>4</v>
      </c>
      <c r="N133" s="12">
        <f t="shared" si="168"/>
        <v>4.125</v>
      </c>
      <c r="O133" s="12">
        <f t="shared" si="168"/>
        <v>3.875</v>
      </c>
      <c r="P133" s="43">
        <f t="shared" si="168"/>
        <v>0</v>
      </c>
      <c r="Q133" s="43">
        <f t="shared" si="168"/>
        <v>0</v>
      </c>
      <c r="R133" s="43">
        <f t="shared" si="168"/>
        <v>0</v>
      </c>
      <c r="S133" s="12">
        <f t="shared" si="168"/>
        <v>4.125</v>
      </c>
      <c r="T133" s="43">
        <f t="shared" si="168"/>
        <v>0</v>
      </c>
      <c r="U133" s="12">
        <f t="shared" si="168"/>
        <v>3.25</v>
      </c>
      <c r="V133" s="12">
        <f t="shared" si="168"/>
        <v>3.75</v>
      </c>
      <c r="W133" s="43">
        <f t="shared" si="168"/>
        <v>0</v>
      </c>
    </row>
    <row r="134" spans="2:23" ht="31.5" x14ac:dyDescent="0.25">
      <c r="B134" s="31">
        <v>20</v>
      </c>
      <c r="C134" s="32" t="s">
        <v>49</v>
      </c>
      <c r="D134" s="15">
        <f>SUM($B134*D133)</f>
        <v>42.5</v>
      </c>
      <c r="E134" s="15">
        <f t="shared" ref="E134:W134" si="169">SUM($B134*E133)</f>
        <v>65</v>
      </c>
      <c r="F134" s="43">
        <f t="shared" si="169"/>
        <v>0</v>
      </c>
      <c r="G134" s="43">
        <f t="shared" si="169"/>
        <v>0</v>
      </c>
      <c r="H134" s="15">
        <f t="shared" si="169"/>
        <v>80</v>
      </c>
      <c r="I134" s="15">
        <f t="shared" si="169"/>
        <v>82.5</v>
      </c>
      <c r="J134" s="15">
        <f t="shared" si="169"/>
        <v>82.5</v>
      </c>
      <c r="K134" s="15">
        <f t="shared" si="169"/>
        <v>85</v>
      </c>
      <c r="L134" s="15">
        <f t="shared" si="169"/>
        <v>82.5</v>
      </c>
      <c r="M134" s="15">
        <f t="shared" si="169"/>
        <v>80</v>
      </c>
      <c r="N134" s="15">
        <f t="shared" si="169"/>
        <v>82.5</v>
      </c>
      <c r="O134" s="15">
        <f t="shared" si="169"/>
        <v>77.5</v>
      </c>
      <c r="P134" s="43">
        <f t="shared" si="169"/>
        <v>0</v>
      </c>
      <c r="Q134" s="43">
        <f t="shared" si="169"/>
        <v>0</v>
      </c>
      <c r="R134" s="43">
        <f t="shared" si="169"/>
        <v>0</v>
      </c>
      <c r="S134" s="15">
        <f t="shared" si="169"/>
        <v>82.5</v>
      </c>
      <c r="T134" s="43">
        <f t="shared" si="169"/>
        <v>0</v>
      </c>
      <c r="U134" s="15">
        <f t="shared" si="169"/>
        <v>65</v>
      </c>
      <c r="V134" s="15">
        <f t="shared" si="169"/>
        <v>75</v>
      </c>
      <c r="W134" s="43">
        <f t="shared" si="169"/>
        <v>0</v>
      </c>
    </row>
    <row r="135" spans="2:23" ht="15.75" x14ac:dyDescent="0.25">
      <c r="B135" s="6"/>
      <c r="C135" s="32" t="s">
        <v>50</v>
      </c>
      <c r="D135" s="33" t="str">
        <f t="shared" ref="D135" si="170">IF((MAX(D136:D143)-MIN(D136:D143))&gt;=3,"FIX"," ")</f>
        <v xml:space="preserve"> </v>
      </c>
      <c r="E135" s="33" t="str">
        <f t="shared" ref="E135" si="171">IF((MAX(E136:E143)-MIN(E136:E143))&gt;=3,"FIX"," ")</f>
        <v xml:space="preserve"> </v>
      </c>
      <c r="F135" s="41" t="str">
        <f t="shared" ref="F135" si="172">IF((MAX(F136:F143)-MIN(F136:F143))&gt;=3,"FIX"," ")</f>
        <v xml:space="preserve"> </v>
      </c>
      <c r="G135" s="41" t="str">
        <f t="shared" ref="G135" si="173">IF((MAX(G136:G143)-MIN(G136:G143))&gt;=3,"FIX"," ")</f>
        <v xml:space="preserve"> </v>
      </c>
      <c r="H135" s="33" t="str">
        <f t="shared" ref="H135" si="174">IF((MAX(H136:H143)-MIN(H136:H143))&gt;=3,"FIX"," ")</f>
        <v xml:space="preserve"> </v>
      </c>
      <c r="I135" s="33" t="str">
        <f t="shared" ref="I135" si="175">IF((MAX(I136:I143)-MIN(I136:I143))&gt;=3,"FIX"," ")</f>
        <v xml:space="preserve"> </v>
      </c>
      <c r="J135" s="33" t="str">
        <f t="shared" ref="J135" si="176">IF((MAX(J136:J143)-MIN(J136:J143))&gt;=3,"FIX"," ")</f>
        <v xml:space="preserve"> </v>
      </c>
      <c r="K135" s="33" t="str">
        <f t="shared" ref="K135" si="177">IF((MAX(K136:K143)-MIN(K136:K143))&gt;=3,"FIX"," ")</f>
        <v xml:space="preserve"> </v>
      </c>
      <c r="L135" s="33" t="str">
        <f t="shared" ref="L135" si="178">IF((MAX(L136:L143)-MIN(L136:L143))&gt;=3,"FIX"," ")</f>
        <v xml:space="preserve"> </v>
      </c>
      <c r="M135" s="33" t="str">
        <f t="shared" ref="M135" si="179">IF((MAX(M136:M143)-MIN(M136:M143))&gt;=3,"FIX"," ")</f>
        <v xml:space="preserve"> </v>
      </c>
      <c r="N135" s="33" t="str">
        <f t="shared" ref="N135" si="180">IF((MAX(N136:N143)-MIN(N136:N143))&gt;=3,"FIX"," ")</f>
        <v xml:space="preserve"> </v>
      </c>
      <c r="O135" s="33" t="str">
        <f t="shared" ref="O135" si="181">IF((MAX(O136:O143)-MIN(O136:O143))&gt;=3,"FIX"," ")</f>
        <v xml:space="preserve"> </v>
      </c>
      <c r="P135" s="41" t="str">
        <f t="shared" ref="P135" si="182">IF((MAX(P136:P143)-MIN(P136:P143))&gt;=3,"FIX"," ")</f>
        <v xml:space="preserve"> </v>
      </c>
      <c r="Q135" s="41" t="str">
        <f t="shared" ref="Q135" si="183">IF((MAX(Q136:Q143)-MIN(Q136:Q143))&gt;=3,"FIX"," ")</f>
        <v xml:space="preserve"> </v>
      </c>
      <c r="R135" s="41" t="str">
        <f t="shared" ref="R135" si="184">IF((MAX(R136:R143)-MIN(R136:R143))&gt;=3,"FIX"," ")</f>
        <v xml:space="preserve"> </v>
      </c>
      <c r="S135" s="33" t="str">
        <f t="shared" ref="S135" si="185">IF((MAX(S136:S143)-MIN(S136:S143))&gt;=3,"FIX"," ")</f>
        <v xml:space="preserve"> </v>
      </c>
      <c r="T135" s="41" t="str">
        <f t="shared" ref="T135" si="186">IF((MAX(T136:T143)-MIN(T136:T143))&gt;=3,"FIX"," ")</f>
        <v xml:space="preserve"> </v>
      </c>
      <c r="U135" s="33" t="str">
        <f t="shared" ref="U135" si="187">IF((MAX(U136:U143)-MIN(U136:U143))&gt;=3,"FIX"," ")</f>
        <v xml:space="preserve"> </v>
      </c>
      <c r="V135" s="33" t="str">
        <f t="shared" ref="V135" si="188">IF((MAX(V136:V143)-MIN(V136:V143))&gt;=3,"FIX"," ")</f>
        <v xml:space="preserve"> </v>
      </c>
      <c r="W135" s="41" t="str">
        <f t="shared" ref="W135" si="189">IF((MAX(W136:W143)-MIN(W136:W143))&gt;=3,"FIX"," ")</f>
        <v xml:space="preserve"> </v>
      </c>
    </row>
    <row r="136" spans="2:23" x14ac:dyDescent="0.25">
      <c r="B136" s="6"/>
      <c r="C136" s="3" t="str">
        <f>C$7</f>
        <v>Evaluator 1</v>
      </c>
      <c r="D136" s="13">
        <v>2</v>
      </c>
      <c r="E136" s="13">
        <v>3</v>
      </c>
      <c r="F136" s="42">
        <v>0</v>
      </c>
      <c r="G136" s="42">
        <v>0</v>
      </c>
      <c r="H136" s="13">
        <v>4</v>
      </c>
      <c r="I136" s="13">
        <v>4</v>
      </c>
      <c r="J136" s="13">
        <v>4</v>
      </c>
      <c r="K136" s="13">
        <v>4</v>
      </c>
      <c r="L136" s="13">
        <v>4</v>
      </c>
      <c r="M136" s="13">
        <v>3</v>
      </c>
      <c r="N136" s="13">
        <v>3</v>
      </c>
      <c r="O136" s="13">
        <v>4</v>
      </c>
      <c r="P136" s="42">
        <v>0</v>
      </c>
      <c r="Q136" s="42">
        <v>0</v>
      </c>
      <c r="R136" s="42">
        <v>0</v>
      </c>
      <c r="S136" s="13">
        <v>3</v>
      </c>
      <c r="T136" s="42">
        <v>0</v>
      </c>
      <c r="U136" s="13">
        <v>3</v>
      </c>
      <c r="V136" s="13">
        <v>3</v>
      </c>
      <c r="W136" s="42">
        <v>0</v>
      </c>
    </row>
    <row r="137" spans="2:23" x14ac:dyDescent="0.25">
      <c r="B137" s="6"/>
      <c r="C137" s="3" t="str">
        <f>C$8</f>
        <v>Evaluator 2</v>
      </c>
      <c r="D137" s="13">
        <v>1</v>
      </c>
      <c r="E137" s="13">
        <v>3</v>
      </c>
      <c r="F137" s="42">
        <v>0</v>
      </c>
      <c r="G137" s="42">
        <v>0</v>
      </c>
      <c r="H137" s="13">
        <v>4</v>
      </c>
      <c r="I137" s="13">
        <v>3</v>
      </c>
      <c r="J137" s="13">
        <v>4</v>
      </c>
      <c r="K137" s="13">
        <v>3</v>
      </c>
      <c r="L137" s="13">
        <v>3</v>
      </c>
      <c r="M137" s="13">
        <v>3</v>
      </c>
      <c r="N137" s="13">
        <v>3</v>
      </c>
      <c r="O137" s="13">
        <v>3</v>
      </c>
      <c r="P137" s="42">
        <v>0</v>
      </c>
      <c r="Q137" s="42">
        <v>0</v>
      </c>
      <c r="R137" s="42">
        <v>0</v>
      </c>
      <c r="S137" s="13">
        <v>3</v>
      </c>
      <c r="T137" s="42">
        <v>0</v>
      </c>
      <c r="U137" s="13">
        <v>3</v>
      </c>
      <c r="V137" s="13">
        <v>3</v>
      </c>
      <c r="W137" s="42">
        <v>0</v>
      </c>
    </row>
    <row r="138" spans="2:23" x14ac:dyDescent="0.25">
      <c r="B138" s="6"/>
      <c r="C138" s="3" t="str">
        <f>C$9</f>
        <v>Evaluator 3</v>
      </c>
      <c r="D138" s="13">
        <v>2</v>
      </c>
      <c r="E138" s="13">
        <v>2</v>
      </c>
      <c r="F138" s="42">
        <v>0</v>
      </c>
      <c r="G138" s="42">
        <v>0</v>
      </c>
      <c r="H138" s="13">
        <v>3</v>
      </c>
      <c r="I138" s="13">
        <v>3</v>
      </c>
      <c r="J138" s="13">
        <v>4</v>
      </c>
      <c r="K138" s="13">
        <v>4</v>
      </c>
      <c r="L138" s="13">
        <v>3</v>
      </c>
      <c r="M138" s="13">
        <v>3</v>
      </c>
      <c r="N138" s="13">
        <v>3</v>
      </c>
      <c r="O138" s="13">
        <v>4</v>
      </c>
      <c r="P138" s="42">
        <v>0</v>
      </c>
      <c r="Q138" s="42">
        <v>0</v>
      </c>
      <c r="R138" s="42">
        <v>0</v>
      </c>
      <c r="S138" s="13">
        <v>3</v>
      </c>
      <c r="T138" s="42">
        <v>0</v>
      </c>
      <c r="U138" s="13">
        <v>2</v>
      </c>
      <c r="V138" s="13">
        <v>3</v>
      </c>
      <c r="W138" s="42">
        <v>0</v>
      </c>
    </row>
    <row r="139" spans="2:23" x14ac:dyDescent="0.25">
      <c r="B139" s="6"/>
      <c r="C139" s="3" t="str">
        <f>C$10</f>
        <v>Evaluator 4</v>
      </c>
      <c r="D139" s="13">
        <v>3</v>
      </c>
      <c r="E139" s="13">
        <v>3</v>
      </c>
      <c r="F139" s="42">
        <v>0</v>
      </c>
      <c r="G139" s="42">
        <v>0</v>
      </c>
      <c r="H139" s="13">
        <v>5</v>
      </c>
      <c r="I139" s="13">
        <v>3</v>
      </c>
      <c r="J139" s="13">
        <v>5</v>
      </c>
      <c r="K139" s="13">
        <v>4</v>
      </c>
      <c r="L139" s="13">
        <v>4</v>
      </c>
      <c r="M139" s="13">
        <v>3</v>
      </c>
      <c r="N139" s="13">
        <v>3</v>
      </c>
      <c r="O139" s="13">
        <v>3</v>
      </c>
      <c r="P139" s="42">
        <v>0</v>
      </c>
      <c r="Q139" s="42">
        <v>0</v>
      </c>
      <c r="R139" s="42">
        <v>0</v>
      </c>
      <c r="S139" s="13">
        <v>3</v>
      </c>
      <c r="T139" s="42">
        <v>0</v>
      </c>
      <c r="U139" s="13">
        <v>3</v>
      </c>
      <c r="V139" s="13">
        <v>3</v>
      </c>
      <c r="W139" s="42">
        <v>0</v>
      </c>
    </row>
    <row r="140" spans="2:23" x14ac:dyDescent="0.25">
      <c r="B140" s="6"/>
      <c r="C140" s="3" t="str">
        <f>C129</f>
        <v>Evaluator 5</v>
      </c>
      <c r="D140" s="13">
        <v>3</v>
      </c>
      <c r="E140" s="13">
        <v>3</v>
      </c>
      <c r="F140" s="42">
        <v>0</v>
      </c>
      <c r="G140" s="42">
        <v>0</v>
      </c>
      <c r="H140" s="13">
        <v>4</v>
      </c>
      <c r="I140" s="13">
        <v>4</v>
      </c>
      <c r="J140" s="13">
        <v>4</v>
      </c>
      <c r="K140" s="13">
        <v>4</v>
      </c>
      <c r="L140" s="13">
        <v>4</v>
      </c>
      <c r="M140" s="13">
        <v>4</v>
      </c>
      <c r="N140" s="13">
        <v>4</v>
      </c>
      <c r="O140" s="13">
        <v>4</v>
      </c>
      <c r="P140" s="42">
        <v>0</v>
      </c>
      <c r="Q140" s="42">
        <v>0</v>
      </c>
      <c r="R140" s="42">
        <v>0</v>
      </c>
      <c r="S140" s="13">
        <v>4</v>
      </c>
      <c r="T140" s="42">
        <v>0</v>
      </c>
      <c r="U140" s="13">
        <v>4</v>
      </c>
      <c r="V140" s="13">
        <v>4</v>
      </c>
      <c r="W140" s="42">
        <v>0</v>
      </c>
    </row>
    <row r="141" spans="2:23" x14ac:dyDescent="0.25">
      <c r="B141" s="6"/>
      <c r="C141" s="3" t="str">
        <f>C130</f>
        <v>Evaluator 6</v>
      </c>
      <c r="D141" s="13">
        <v>3</v>
      </c>
      <c r="E141" s="13">
        <v>1</v>
      </c>
      <c r="F141" s="42">
        <v>0</v>
      </c>
      <c r="G141" s="42">
        <v>0</v>
      </c>
      <c r="H141" s="13">
        <v>4</v>
      </c>
      <c r="I141" s="13">
        <v>4</v>
      </c>
      <c r="J141" s="13">
        <v>4</v>
      </c>
      <c r="K141" s="13">
        <v>4</v>
      </c>
      <c r="L141" s="13">
        <v>4</v>
      </c>
      <c r="M141" s="13">
        <v>4</v>
      </c>
      <c r="N141" s="13">
        <v>4</v>
      </c>
      <c r="O141" s="13">
        <v>4</v>
      </c>
      <c r="P141" s="42">
        <v>0</v>
      </c>
      <c r="Q141" s="42">
        <v>0</v>
      </c>
      <c r="R141" s="42">
        <v>0</v>
      </c>
      <c r="S141" s="13">
        <v>4</v>
      </c>
      <c r="T141" s="42">
        <v>0</v>
      </c>
      <c r="U141" s="13">
        <v>4</v>
      </c>
      <c r="V141" s="13">
        <v>4</v>
      </c>
      <c r="W141" s="42">
        <v>0</v>
      </c>
    </row>
    <row r="142" spans="2:23" x14ac:dyDescent="0.25">
      <c r="B142" s="6"/>
      <c r="C142" s="3" t="str">
        <f>C131</f>
        <v>Evaluator 7</v>
      </c>
      <c r="D142" s="13">
        <v>3</v>
      </c>
      <c r="E142" s="13">
        <v>2</v>
      </c>
      <c r="F142" s="13">
        <v>0</v>
      </c>
      <c r="G142" s="13">
        <v>0</v>
      </c>
      <c r="H142" s="13">
        <v>4</v>
      </c>
      <c r="I142" s="13">
        <v>3</v>
      </c>
      <c r="J142" s="13">
        <v>4</v>
      </c>
      <c r="K142" s="13">
        <v>5</v>
      </c>
      <c r="L142" s="13">
        <v>4</v>
      </c>
      <c r="M142" s="13">
        <v>4</v>
      </c>
      <c r="N142" s="13">
        <v>3</v>
      </c>
      <c r="O142" s="13">
        <v>4</v>
      </c>
      <c r="P142" s="13">
        <v>0</v>
      </c>
      <c r="Q142" s="13">
        <v>0</v>
      </c>
      <c r="R142" s="13">
        <v>0</v>
      </c>
      <c r="S142" s="13">
        <v>5</v>
      </c>
      <c r="T142" s="13">
        <v>0</v>
      </c>
      <c r="U142" s="13">
        <v>3</v>
      </c>
      <c r="V142" s="13">
        <v>4</v>
      </c>
      <c r="W142" s="13">
        <v>0</v>
      </c>
    </row>
    <row r="143" spans="2:23" x14ac:dyDescent="0.25">
      <c r="B143" s="6"/>
      <c r="C143" s="3" t="str">
        <f>C132</f>
        <v>Evaluator 8</v>
      </c>
      <c r="D143" s="13">
        <v>3</v>
      </c>
      <c r="E143" s="13">
        <v>3</v>
      </c>
      <c r="F143" s="42">
        <v>0</v>
      </c>
      <c r="G143" s="42">
        <v>0</v>
      </c>
      <c r="H143" s="13">
        <v>4</v>
      </c>
      <c r="I143" s="13">
        <v>4</v>
      </c>
      <c r="J143" s="13">
        <v>4</v>
      </c>
      <c r="K143" s="13">
        <v>4</v>
      </c>
      <c r="L143" s="13">
        <v>3</v>
      </c>
      <c r="M143" s="13">
        <v>4</v>
      </c>
      <c r="N143" s="13">
        <v>3</v>
      </c>
      <c r="O143" s="13">
        <v>4</v>
      </c>
      <c r="P143" s="42">
        <v>0</v>
      </c>
      <c r="Q143" s="42">
        <v>0</v>
      </c>
      <c r="R143" s="42">
        <v>0</v>
      </c>
      <c r="S143" s="13">
        <v>3</v>
      </c>
      <c r="T143" s="42">
        <v>0</v>
      </c>
      <c r="U143" s="13">
        <v>3</v>
      </c>
      <c r="V143" s="13">
        <v>3</v>
      </c>
      <c r="W143" s="42">
        <v>0</v>
      </c>
    </row>
    <row r="144" spans="2:23" x14ac:dyDescent="0.25">
      <c r="B144" s="6"/>
      <c r="C144" s="3" t="s">
        <v>6</v>
      </c>
      <c r="D144" s="12">
        <f>IF(SUM(D136:D143)=0,0,AVERAGE(D136:D143))</f>
        <v>2.5</v>
      </c>
      <c r="E144" s="12">
        <f t="shared" ref="E144:W144" si="190">IF(SUM(E136:E143)=0,0,AVERAGE(E136:E143))</f>
        <v>2.5</v>
      </c>
      <c r="F144" s="43">
        <f t="shared" si="190"/>
        <v>0</v>
      </c>
      <c r="G144" s="43">
        <f t="shared" si="190"/>
        <v>0</v>
      </c>
      <c r="H144" s="12">
        <f t="shared" si="190"/>
        <v>4</v>
      </c>
      <c r="I144" s="12">
        <f t="shared" si="190"/>
        <v>3.5</v>
      </c>
      <c r="J144" s="12">
        <f t="shared" si="190"/>
        <v>4.125</v>
      </c>
      <c r="K144" s="12">
        <f t="shared" si="190"/>
        <v>4</v>
      </c>
      <c r="L144" s="12">
        <f t="shared" si="190"/>
        <v>3.625</v>
      </c>
      <c r="M144" s="12">
        <f t="shared" si="190"/>
        <v>3.5</v>
      </c>
      <c r="N144" s="12">
        <f t="shared" si="190"/>
        <v>3.25</v>
      </c>
      <c r="O144" s="12">
        <f t="shared" si="190"/>
        <v>3.75</v>
      </c>
      <c r="P144" s="43">
        <f t="shared" si="190"/>
        <v>0</v>
      </c>
      <c r="Q144" s="43">
        <f t="shared" si="190"/>
        <v>0</v>
      </c>
      <c r="R144" s="43">
        <f t="shared" si="190"/>
        <v>0</v>
      </c>
      <c r="S144" s="12">
        <f t="shared" si="190"/>
        <v>3.5</v>
      </c>
      <c r="T144" s="43">
        <f t="shared" si="190"/>
        <v>0</v>
      </c>
      <c r="U144" s="12">
        <f t="shared" si="190"/>
        <v>3.125</v>
      </c>
      <c r="V144" s="12">
        <f t="shared" si="190"/>
        <v>3.375</v>
      </c>
      <c r="W144" s="43">
        <f t="shared" si="190"/>
        <v>0</v>
      </c>
    </row>
    <row r="145" spans="2:23" ht="31.5" x14ac:dyDescent="0.25">
      <c r="B145" s="31">
        <v>5</v>
      </c>
      <c r="C145" s="32" t="s">
        <v>51</v>
      </c>
      <c r="D145" s="15">
        <f>SUM($B145*D144)</f>
        <v>12.5</v>
      </c>
      <c r="E145" s="15">
        <f t="shared" ref="E145:W145" si="191">SUM($B145*E144)</f>
        <v>12.5</v>
      </c>
      <c r="F145" s="43">
        <f t="shared" si="191"/>
        <v>0</v>
      </c>
      <c r="G145" s="43">
        <f t="shared" si="191"/>
        <v>0</v>
      </c>
      <c r="H145" s="15">
        <f t="shared" si="191"/>
        <v>20</v>
      </c>
      <c r="I145" s="15">
        <f t="shared" si="191"/>
        <v>17.5</v>
      </c>
      <c r="J145" s="15">
        <f t="shared" si="191"/>
        <v>20.625</v>
      </c>
      <c r="K145" s="15">
        <f t="shared" si="191"/>
        <v>20</v>
      </c>
      <c r="L145" s="15">
        <f t="shared" si="191"/>
        <v>18.125</v>
      </c>
      <c r="M145" s="15">
        <f t="shared" si="191"/>
        <v>17.5</v>
      </c>
      <c r="N145" s="15">
        <f t="shared" si="191"/>
        <v>16.25</v>
      </c>
      <c r="O145" s="15">
        <f t="shared" si="191"/>
        <v>18.75</v>
      </c>
      <c r="P145" s="43">
        <f t="shared" si="191"/>
        <v>0</v>
      </c>
      <c r="Q145" s="43">
        <f t="shared" si="191"/>
        <v>0</v>
      </c>
      <c r="R145" s="43">
        <f t="shared" si="191"/>
        <v>0</v>
      </c>
      <c r="S145" s="15">
        <f t="shared" si="191"/>
        <v>17.5</v>
      </c>
      <c r="T145" s="43">
        <f t="shared" si="191"/>
        <v>0</v>
      </c>
      <c r="U145" s="15">
        <f t="shared" si="191"/>
        <v>15.625</v>
      </c>
      <c r="V145" s="15">
        <f t="shared" si="191"/>
        <v>16.875</v>
      </c>
      <c r="W145" s="43">
        <f t="shared" si="191"/>
        <v>0</v>
      </c>
    </row>
    <row r="146" spans="2:23" ht="15.75" x14ac:dyDescent="0.25">
      <c r="B146" s="6"/>
      <c r="C146" s="32" t="s">
        <v>52</v>
      </c>
      <c r="D146" s="33" t="str">
        <f t="shared" ref="D146" si="192">IF((MAX(D147:D154)-MIN(D147:D154))&gt;=3,"FIX"," ")</f>
        <v xml:space="preserve"> </v>
      </c>
      <c r="E146" s="33" t="str">
        <f t="shared" ref="E146" si="193">IF((MAX(E147:E154)-MIN(E147:E154))&gt;=3,"FIX"," ")</f>
        <v xml:space="preserve"> </v>
      </c>
      <c r="F146" s="41" t="str">
        <f t="shared" ref="F146" si="194">IF((MAX(F147:F154)-MIN(F147:F154))&gt;=3,"FIX"," ")</f>
        <v xml:space="preserve"> </v>
      </c>
      <c r="G146" s="41" t="str">
        <f t="shared" ref="G146" si="195">IF((MAX(G147:G154)-MIN(G147:G154))&gt;=3,"FIX"," ")</f>
        <v xml:space="preserve"> </v>
      </c>
      <c r="H146" s="33" t="str">
        <f t="shared" ref="H146" si="196">IF((MAX(H147:H154)-MIN(H147:H154))&gt;=3,"FIX"," ")</f>
        <v xml:space="preserve"> </v>
      </c>
      <c r="I146" s="33" t="str">
        <f t="shared" ref="I146" si="197">IF((MAX(I147:I154)-MIN(I147:I154))&gt;=3,"FIX"," ")</f>
        <v xml:space="preserve"> </v>
      </c>
      <c r="J146" s="33" t="str">
        <f t="shared" ref="J146" si="198">IF((MAX(J147:J154)-MIN(J147:J154))&gt;=3,"FIX"," ")</f>
        <v xml:space="preserve"> </v>
      </c>
      <c r="K146" s="33" t="str">
        <f t="shared" ref="K146" si="199">IF((MAX(K147:K154)-MIN(K147:K154))&gt;=3,"FIX"," ")</f>
        <v xml:space="preserve"> </v>
      </c>
      <c r="L146" s="33" t="str">
        <f t="shared" ref="L146" si="200">IF((MAX(L147:L154)-MIN(L147:L154))&gt;=3,"FIX"," ")</f>
        <v xml:space="preserve"> </v>
      </c>
      <c r="M146" s="33" t="str">
        <f t="shared" ref="M146" si="201">IF((MAX(M147:M154)-MIN(M147:M154))&gt;=3,"FIX"," ")</f>
        <v xml:space="preserve"> </v>
      </c>
      <c r="N146" s="33" t="str">
        <f t="shared" ref="N146" si="202">IF((MAX(N147:N154)-MIN(N147:N154))&gt;=3,"FIX"," ")</f>
        <v xml:space="preserve"> </v>
      </c>
      <c r="O146" s="33" t="str">
        <f t="shared" ref="O146" si="203">IF((MAX(O147:O154)-MIN(O147:O154))&gt;=3,"FIX"," ")</f>
        <v xml:space="preserve"> </v>
      </c>
      <c r="P146" s="41" t="str">
        <f t="shared" ref="P146" si="204">IF((MAX(P147:P154)-MIN(P147:P154))&gt;=3,"FIX"," ")</f>
        <v xml:space="preserve"> </v>
      </c>
      <c r="Q146" s="41" t="str">
        <f t="shared" ref="Q146" si="205">IF((MAX(Q147:Q154)-MIN(Q147:Q154))&gt;=3,"FIX"," ")</f>
        <v xml:space="preserve"> </v>
      </c>
      <c r="R146" s="41" t="str">
        <f t="shared" ref="R146" si="206">IF((MAX(R147:R154)-MIN(R147:R154))&gt;=3,"FIX"," ")</f>
        <v xml:space="preserve"> </v>
      </c>
      <c r="S146" s="33" t="str">
        <f t="shared" ref="S146" si="207">IF((MAX(S147:S154)-MIN(S147:S154))&gt;=3,"FIX"," ")</f>
        <v xml:space="preserve"> </v>
      </c>
      <c r="T146" s="41" t="str">
        <f t="shared" ref="T146" si="208">IF((MAX(T147:T154)-MIN(T147:T154))&gt;=3,"FIX"," ")</f>
        <v xml:space="preserve"> </v>
      </c>
      <c r="U146" s="33" t="str">
        <f t="shared" ref="U146" si="209">IF((MAX(U147:U154)-MIN(U147:U154))&gt;=3,"FIX"," ")</f>
        <v xml:space="preserve"> </v>
      </c>
      <c r="V146" s="33" t="str">
        <f t="shared" ref="V146" si="210">IF((MAX(V147:V154)-MIN(V147:V154))&gt;=3,"FIX"," ")</f>
        <v xml:space="preserve"> </v>
      </c>
      <c r="W146" s="41" t="str">
        <f t="shared" ref="W146" si="211">IF((MAX(W147:W154)-MIN(W147:W154))&gt;=3,"FIX"," ")</f>
        <v xml:space="preserve"> </v>
      </c>
    </row>
    <row r="147" spans="2:23" x14ac:dyDescent="0.25">
      <c r="B147" s="6"/>
      <c r="C147" s="3" t="str">
        <f>C$7</f>
        <v>Evaluator 1</v>
      </c>
      <c r="D147" s="13">
        <v>3</v>
      </c>
      <c r="E147" s="13">
        <v>4</v>
      </c>
      <c r="F147" s="42">
        <v>0</v>
      </c>
      <c r="G147" s="42">
        <v>0</v>
      </c>
      <c r="H147" s="13">
        <v>4</v>
      </c>
      <c r="I147" s="13">
        <v>4</v>
      </c>
      <c r="J147" s="13">
        <v>4</v>
      </c>
      <c r="K147" s="13">
        <v>4</v>
      </c>
      <c r="L147" s="13">
        <v>4</v>
      </c>
      <c r="M147" s="13">
        <v>4</v>
      </c>
      <c r="N147" s="13">
        <v>4</v>
      </c>
      <c r="O147" s="13">
        <v>4</v>
      </c>
      <c r="P147" s="42">
        <v>0</v>
      </c>
      <c r="Q147" s="42">
        <v>0</v>
      </c>
      <c r="R147" s="42">
        <v>0</v>
      </c>
      <c r="S147" s="13">
        <v>4</v>
      </c>
      <c r="T147" s="42">
        <v>0</v>
      </c>
      <c r="U147" s="13">
        <v>4</v>
      </c>
      <c r="V147" s="13">
        <v>4</v>
      </c>
      <c r="W147" s="42">
        <v>0</v>
      </c>
    </row>
    <row r="148" spans="2:23" x14ac:dyDescent="0.25">
      <c r="B148" s="6"/>
      <c r="C148" s="3" t="str">
        <f>C$8</f>
        <v>Evaluator 2</v>
      </c>
      <c r="D148" s="13">
        <v>2</v>
      </c>
      <c r="E148" s="13">
        <v>3</v>
      </c>
      <c r="F148" s="42">
        <v>0</v>
      </c>
      <c r="G148" s="42">
        <v>0</v>
      </c>
      <c r="H148" s="13">
        <v>3</v>
      </c>
      <c r="I148" s="13">
        <v>3</v>
      </c>
      <c r="J148" s="13">
        <v>4</v>
      </c>
      <c r="K148" s="13">
        <v>3</v>
      </c>
      <c r="L148" s="13">
        <v>4</v>
      </c>
      <c r="M148" s="13">
        <v>3</v>
      </c>
      <c r="N148" s="13">
        <v>3</v>
      </c>
      <c r="O148" s="13">
        <v>3</v>
      </c>
      <c r="P148" s="42">
        <v>0</v>
      </c>
      <c r="Q148" s="42">
        <v>0</v>
      </c>
      <c r="R148" s="42">
        <v>0</v>
      </c>
      <c r="S148" s="13">
        <v>4</v>
      </c>
      <c r="T148" s="42">
        <v>0</v>
      </c>
      <c r="U148" s="13">
        <v>3</v>
      </c>
      <c r="V148" s="13">
        <v>3</v>
      </c>
      <c r="W148" s="42">
        <v>0</v>
      </c>
    </row>
    <row r="149" spans="2:23" x14ac:dyDescent="0.25">
      <c r="B149" s="6"/>
      <c r="C149" s="3" t="str">
        <f>C$9</f>
        <v>Evaluator 3</v>
      </c>
      <c r="D149" s="13">
        <v>2</v>
      </c>
      <c r="E149" s="13">
        <v>3</v>
      </c>
      <c r="F149" s="42">
        <v>0</v>
      </c>
      <c r="G149" s="42">
        <v>0</v>
      </c>
      <c r="H149" s="13">
        <v>4</v>
      </c>
      <c r="I149" s="13">
        <v>3</v>
      </c>
      <c r="J149" s="13">
        <v>4</v>
      </c>
      <c r="K149" s="13">
        <v>4</v>
      </c>
      <c r="L149" s="13">
        <v>4</v>
      </c>
      <c r="M149" s="13">
        <v>3</v>
      </c>
      <c r="N149" s="13">
        <v>2</v>
      </c>
      <c r="O149" s="13">
        <v>3</v>
      </c>
      <c r="P149" s="42">
        <v>0</v>
      </c>
      <c r="Q149" s="42">
        <v>0</v>
      </c>
      <c r="R149" s="42">
        <v>0</v>
      </c>
      <c r="S149" s="13">
        <v>4</v>
      </c>
      <c r="T149" s="42">
        <v>0</v>
      </c>
      <c r="U149" s="13">
        <v>3</v>
      </c>
      <c r="V149" s="13">
        <v>3</v>
      </c>
      <c r="W149" s="42">
        <v>0</v>
      </c>
    </row>
    <row r="150" spans="2:23" x14ac:dyDescent="0.25">
      <c r="B150" s="6"/>
      <c r="C150" s="3" t="str">
        <f>C$10</f>
        <v>Evaluator 4</v>
      </c>
      <c r="D150" s="13">
        <v>3</v>
      </c>
      <c r="E150" s="13">
        <v>4</v>
      </c>
      <c r="F150" s="42">
        <v>0</v>
      </c>
      <c r="G150" s="42">
        <v>0</v>
      </c>
      <c r="H150" s="13">
        <v>5</v>
      </c>
      <c r="I150" s="13">
        <v>4</v>
      </c>
      <c r="J150" s="13">
        <v>4</v>
      </c>
      <c r="K150" s="13">
        <v>4</v>
      </c>
      <c r="L150" s="13">
        <v>4</v>
      </c>
      <c r="M150" s="13">
        <v>4</v>
      </c>
      <c r="N150" s="13">
        <v>4</v>
      </c>
      <c r="O150" s="13">
        <v>4</v>
      </c>
      <c r="P150" s="42">
        <v>0</v>
      </c>
      <c r="Q150" s="42">
        <v>0</v>
      </c>
      <c r="R150" s="42">
        <v>0</v>
      </c>
      <c r="S150" s="13">
        <v>4</v>
      </c>
      <c r="T150" s="42">
        <v>0</v>
      </c>
      <c r="U150" s="13">
        <v>4</v>
      </c>
      <c r="V150" s="13">
        <v>3</v>
      </c>
      <c r="W150" s="42">
        <v>0</v>
      </c>
    </row>
    <row r="151" spans="2:23" x14ac:dyDescent="0.25">
      <c r="B151" s="6"/>
      <c r="C151" s="3" t="str">
        <f>C140</f>
        <v>Evaluator 5</v>
      </c>
      <c r="D151" s="13">
        <v>2</v>
      </c>
      <c r="E151" s="13">
        <v>4</v>
      </c>
      <c r="F151" s="42">
        <v>0</v>
      </c>
      <c r="G151" s="42">
        <v>0</v>
      </c>
      <c r="H151" s="13">
        <v>5</v>
      </c>
      <c r="I151" s="13">
        <v>5</v>
      </c>
      <c r="J151" s="13">
        <v>4</v>
      </c>
      <c r="K151" s="13">
        <v>5</v>
      </c>
      <c r="L151" s="13">
        <v>4</v>
      </c>
      <c r="M151" s="13">
        <v>4</v>
      </c>
      <c r="N151" s="13">
        <v>3</v>
      </c>
      <c r="O151" s="13">
        <v>3</v>
      </c>
      <c r="P151" s="42">
        <v>0</v>
      </c>
      <c r="Q151" s="42">
        <v>0</v>
      </c>
      <c r="R151" s="42">
        <v>0</v>
      </c>
      <c r="S151" s="13">
        <v>5</v>
      </c>
      <c r="T151" s="42">
        <v>0</v>
      </c>
      <c r="U151" s="13">
        <v>3</v>
      </c>
      <c r="V151" s="13">
        <v>4</v>
      </c>
      <c r="W151" s="42">
        <v>0</v>
      </c>
    </row>
    <row r="152" spans="2:23" x14ac:dyDescent="0.25">
      <c r="B152" s="6"/>
      <c r="C152" s="3" t="str">
        <f>C141</f>
        <v>Evaluator 6</v>
      </c>
      <c r="D152" s="13">
        <v>2</v>
      </c>
      <c r="E152" s="13">
        <v>2</v>
      </c>
      <c r="F152" s="42">
        <v>0</v>
      </c>
      <c r="G152" s="42">
        <v>0</v>
      </c>
      <c r="H152" s="13">
        <v>4</v>
      </c>
      <c r="I152" s="13">
        <v>5</v>
      </c>
      <c r="J152" s="13">
        <v>4</v>
      </c>
      <c r="K152" s="13">
        <v>4</v>
      </c>
      <c r="L152" s="13">
        <v>3</v>
      </c>
      <c r="M152" s="13">
        <v>4</v>
      </c>
      <c r="N152" s="13">
        <v>4</v>
      </c>
      <c r="O152" s="13">
        <v>3</v>
      </c>
      <c r="P152" s="42">
        <v>0</v>
      </c>
      <c r="Q152" s="42">
        <v>0</v>
      </c>
      <c r="R152" s="42">
        <v>0</v>
      </c>
      <c r="S152" s="13">
        <v>4</v>
      </c>
      <c r="T152" s="42">
        <v>0</v>
      </c>
      <c r="U152" s="13">
        <v>3</v>
      </c>
      <c r="V152" s="13">
        <v>4</v>
      </c>
      <c r="W152" s="42">
        <v>0</v>
      </c>
    </row>
    <row r="153" spans="2:23" x14ac:dyDescent="0.25">
      <c r="B153" s="6"/>
      <c r="C153" s="3" t="str">
        <f>C142</f>
        <v>Evaluator 7</v>
      </c>
      <c r="D153" s="13">
        <v>2</v>
      </c>
      <c r="E153" s="13">
        <v>3</v>
      </c>
      <c r="F153" s="13">
        <v>0</v>
      </c>
      <c r="G153" s="13">
        <v>0</v>
      </c>
      <c r="H153" s="13">
        <v>4</v>
      </c>
      <c r="I153" s="13">
        <v>4</v>
      </c>
      <c r="J153" s="13">
        <v>3</v>
      </c>
      <c r="K153" s="13">
        <v>4</v>
      </c>
      <c r="L153" s="13">
        <v>5</v>
      </c>
      <c r="M153" s="13">
        <v>3</v>
      </c>
      <c r="N153" s="13">
        <v>3</v>
      </c>
      <c r="O153" s="13">
        <v>4</v>
      </c>
      <c r="P153" s="13">
        <v>0</v>
      </c>
      <c r="Q153" s="13">
        <v>0</v>
      </c>
      <c r="R153" s="13">
        <v>0</v>
      </c>
      <c r="S153" s="13">
        <v>5</v>
      </c>
      <c r="T153" s="13">
        <v>0</v>
      </c>
      <c r="U153" s="13">
        <v>2</v>
      </c>
      <c r="V153" s="13">
        <v>2</v>
      </c>
      <c r="W153" s="13">
        <v>0</v>
      </c>
    </row>
    <row r="154" spans="2:23" x14ac:dyDescent="0.25">
      <c r="B154" s="6"/>
      <c r="C154" s="3" t="str">
        <f>C$14</f>
        <v>Evaluator 8</v>
      </c>
      <c r="D154" s="13">
        <v>3</v>
      </c>
      <c r="E154" s="13">
        <v>3</v>
      </c>
      <c r="F154" s="42">
        <v>0</v>
      </c>
      <c r="G154" s="42">
        <v>0</v>
      </c>
      <c r="H154" s="13">
        <v>4</v>
      </c>
      <c r="I154" s="13">
        <v>4</v>
      </c>
      <c r="J154" s="13">
        <v>4</v>
      </c>
      <c r="K154" s="13">
        <v>4</v>
      </c>
      <c r="L154" s="13">
        <v>4</v>
      </c>
      <c r="M154" s="13">
        <v>4</v>
      </c>
      <c r="N154" s="13">
        <v>3</v>
      </c>
      <c r="O154" s="13">
        <v>4</v>
      </c>
      <c r="P154" s="42">
        <v>0</v>
      </c>
      <c r="Q154" s="42">
        <v>0</v>
      </c>
      <c r="R154" s="42">
        <v>0</v>
      </c>
      <c r="S154" s="13">
        <v>4</v>
      </c>
      <c r="T154" s="42">
        <v>0</v>
      </c>
      <c r="U154" s="13">
        <v>4</v>
      </c>
      <c r="V154" s="13">
        <v>4</v>
      </c>
      <c r="W154" s="42">
        <v>0</v>
      </c>
    </row>
    <row r="155" spans="2:23" x14ac:dyDescent="0.25">
      <c r="B155" s="6"/>
      <c r="C155" s="3" t="s">
        <v>6</v>
      </c>
      <c r="D155" s="12">
        <f>IF(SUM(D147:D154)=0,0,AVERAGE(D147:D154))</f>
        <v>2.375</v>
      </c>
      <c r="E155" s="12">
        <f t="shared" ref="E155:W155" si="212">IF(SUM(E147:E154)=0,0,AVERAGE(E147:E154))</f>
        <v>3.25</v>
      </c>
      <c r="F155" s="43">
        <f t="shared" si="212"/>
        <v>0</v>
      </c>
      <c r="G155" s="43">
        <f t="shared" si="212"/>
        <v>0</v>
      </c>
      <c r="H155" s="12">
        <f t="shared" si="212"/>
        <v>4.125</v>
      </c>
      <c r="I155" s="12">
        <f t="shared" si="212"/>
        <v>4</v>
      </c>
      <c r="J155" s="12">
        <f t="shared" si="212"/>
        <v>3.875</v>
      </c>
      <c r="K155" s="12">
        <f t="shared" si="212"/>
        <v>4</v>
      </c>
      <c r="L155" s="12">
        <f t="shared" si="212"/>
        <v>4</v>
      </c>
      <c r="M155" s="12">
        <f t="shared" si="212"/>
        <v>3.625</v>
      </c>
      <c r="N155" s="12">
        <f t="shared" si="212"/>
        <v>3.25</v>
      </c>
      <c r="O155" s="12">
        <f t="shared" si="212"/>
        <v>3.5</v>
      </c>
      <c r="P155" s="43">
        <f t="shared" si="212"/>
        <v>0</v>
      </c>
      <c r="Q155" s="43">
        <f t="shared" si="212"/>
        <v>0</v>
      </c>
      <c r="R155" s="43">
        <f t="shared" si="212"/>
        <v>0</v>
      </c>
      <c r="S155" s="12">
        <f t="shared" si="212"/>
        <v>4.25</v>
      </c>
      <c r="T155" s="43">
        <f t="shared" si="212"/>
        <v>0</v>
      </c>
      <c r="U155" s="12">
        <f t="shared" si="212"/>
        <v>3.25</v>
      </c>
      <c r="V155" s="12">
        <f t="shared" si="212"/>
        <v>3.375</v>
      </c>
      <c r="W155" s="43">
        <f t="shared" si="212"/>
        <v>0</v>
      </c>
    </row>
    <row r="156" spans="2:23" ht="31.5" x14ac:dyDescent="0.25">
      <c r="B156" s="31">
        <v>10</v>
      </c>
      <c r="C156" s="32" t="s">
        <v>26</v>
      </c>
      <c r="D156" s="15">
        <f>SUM($B156*D155)</f>
        <v>23.75</v>
      </c>
      <c r="E156" s="15">
        <f t="shared" ref="E156:W156" si="213">SUM($B156*E155)</f>
        <v>32.5</v>
      </c>
      <c r="F156" s="43">
        <f t="shared" si="213"/>
        <v>0</v>
      </c>
      <c r="G156" s="43">
        <f t="shared" si="213"/>
        <v>0</v>
      </c>
      <c r="H156" s="15">
        <f t="shared" si="213"/>
        <v>41.25</v>
      </c>
      <c r="I156" s="15">
        <f t="shared" si="213"/>
        <v>40</v>
      </c>
      <c r="J156" s="15">
        <f t="shared" si="213"/>
        <v>38.75</v>
      </c>
      <c r="K156" s="15">
        <f t="shared" si="213"/>
        <v>40</v>
      </c>
      <c r="L156" s="15">
        <f t="shared" si="213"/>
        <v>40</v>
      </c>
      <c r="M156" s="15">
        <f t="shared" si="213"/>
        <v>36.25</v>
      </c>
      <c r="N156" s="15">
        <f t="shared" si="213"/>
        <v>32.5</v>
      </c>
      <c r="O156" s="15">
        <f t="shared" si="213"/>
        <v>35</v>
      </c>
      <c r="P156" s="43">
        <f t="shared" si="213"/>
        <v>0</v>
      </c>
      <c r="Q156" s="43">
        <f t="shared" si="213"/>
        <v>0</v>
      </c>
      <c r="R156" s="43">
        <f t="shared" si="213"/>
        <v>0</v>
      </c>
      <c r="S156" s="15">
        <f t="shared" si="213"/>
        <v>42.5</v>
      </c>
      <c r="T156" s="43">
        <f t="shared" si="213"/>
        <v>0</v>
      </c>
      <c r="U156" s="15">
        <f t="shared" si="213"/>
        <v>32.5</v>
      </c>
      <c r="V156" s="15">
        <f t="shared" si="213"/>
        <v>33.75</v>
      </c>
      <c r="W156" s="43">
        <f t="shared" si="213"/>
        <v>0</v>
      </c>
    </row>
    <row r="157" spans="2:23" ht="31.5" x14ac:dyDescent="0.25">
      <c r="B157" s="6"/>
      <c r="C157" s="32" t="s">
        <v>54</v>
      </c>
      <c r="D157" s="33" t="str">
        <f t="shared" ref="D157" si="214">IF((MAX(D158:D165)-MIN(D158:D165))&gt;=3,"FIX"," ")</f>
        <v xml:space="preserve"> </v>
      </c>
      <c r="E157" s="33" t="str">
        <f t="shared" ref="E157" si="215">IF((MAX(E158:E165)-MIN(E158:E165))&gt;=3,"FIX"," ")</f>
        <v xml:space="preserve"> </v>
      </c>
      <c r="F157" s="41" t="str">
        <f t="shared" ref="F157" si="216">IF((MAX(F158:F165)-MIN(F158:F165))&gt;=3,"FIX"," ")</f>
        <v xml:space="preserve"> </v>
      </c>
      <c r="G157" s="41" t="str">
        <f t="shared" ref="G157" si="217">IF((MAX(G158:G165)-MIN(G158:G165))&gt;=3,"FIX"," ")</f>
        <v xml:space="preserve"> </v>
      </c>
      <c r="H157" s="33" t="str">
        <f t="shared" ref="H157" si="218">IF((MAX(H158:H165)-MIN(H158:H165))&gt;=3,"FIX"," ")</f>
        <v xml:space="preserve"> </v>
      </c>
      <c r="I157" s="33" t="str">
        <f t="shared" ref="I157" si="219">IF((MAX(I158:I165)-MIN(I158:I165))&gt;=3,"FIX"," ")</f>
        <v xml:space="preserve"> </v>
      </c>
      <c r="J157" s="33" t="str">
        <f t="shared" ref="J157" si="220">IF((MAX(J158:J165)-MIN(J158:J165))&gt;=3,"FIX"," ")</f>
        <v xml:space="preserve"> </v>
      </c>
      <c r="K157" s="33" t="str">
        <f t="shared" ref="K157" si="221">IF((MAX(K158:K165)-MIN(K158:K165))&gt;=3,"FIX"," ")</f>
        <v xml:space="preserve"> </v>
      </c>
      <c r="L157" s="33" t="str">
        <f t="shared" ref="L157" si="222">IF((MAX(L158:L165)-MIN(L158:L165))&gt;=3,"FIX"," ")</f>
        <v xml:space="preserve"> </v>
      </c>
      <c r="M157" s="33" t="str">
        <f t="shared" ref="M157" si="223">IF((MAX(M158:M165)-MIN(M158:M165))&gt;=3,"FIX"," ")</f>
        <v xml:space="preserve"> </v>
      </c>
      <c r="N157" s="33" t="str">
        <f t="shared" ref="N157" si="224">IF((MAX(N158:N165)-MIN(N158:N165))&gt;=3,"FIX"," ")</f>
        <v xml:space="preserve"> </v>
      </c>
      <c r="O157" s="33" t="str">
        <f t="shared" ref="O157" si="225">IF((MAX(O158:O165)-MIN(O158:O165))&gt;=3,"FIX"," ")</f>
        <v xml:space="preserve"> </v>
      </c>
      <c r="P157" s="41" t="str">
        <f t="shared" ref="P157" si="226">IF((MAX(P158:P165)-MIN(P158:P165))&gt;=3,"FIX"," ")</f>
        <v xml:space="preserve"> </v>
      </c>
      <c r="Q157" s="41" t="str">
        <f t="shared" ref="Q157" si="227">IF((MAX(Q158:Q165)-MIN(Q158:Q165))&gt;=3,"FIX"," ")</f>
        <v xml:space="preserve"> </v>
      </c>
      <c r="R157" s="41" t="str">
        <f t="shared" ref="R157" si="228">IF((MAX(R158:R165)-MIN(R158:R165))&gt;=3,"FIX"," ")</f>
        <v xml:space="preserve"> </v>
      </c>
      <c r="S157" s="33" t="str">
        <f t="shared" ref="S157" si="229">IF((MAX(S158:S165)-MIN(S158:S165))&gt;=3,"FIX"," ")</f>
        <v xml:space="preserve"> </v>
      </c>
      <c r="T157" s="41" t="str">
        <f t="shared" ref="T157" si="230">IF((MAX(T158:T165)-MIN(T158:T165))&gt;=3,"FIX"," ")</f>
        <v xml:space="preserve"> </v>
      </c>
      <c r="U157" s="33" t="str">
        <f t="shared" ref="U157" si="231">IF((MAX(U158:U165)-MIN(U158:U165))&gt;=3,"FIX"," ")</f>
        <v xml:space="preserve"> </v>
      </c>
      <c r="V157" s="33" t="str">
        <f t="shared" ref="V157" si="232">IF((MAX(V158:V165)-MIN(V158:V165))&gt;=3,"FIX"," ")</f>
        <v xml:space="preserve"> </v>
      </c>
      <c r="W157" s="41" t="str">
        <f t="shared" ref="W157" si="233">IF((MAX(W158:W165)-MIN(W158:W165))&gt;=3,"FIX"," ")</f>
        <v xml:space="preserve"> </v>
      </c>
    </row>
    <row r="158" spans="2:23" x14ac:dyDescent="0.25">
      <c r="B158" s="6"/>
      <c r="C158" s="3" t="str">
        <f>C$7</f>
        <v>Evaluator 1</v>
      </c>
      <c r="D158" s="13">
        <v>3</v>
      </c>
      <c r="E158" s="13">
        <v>3</v>
      </c>
      <c r="F158" s="42">
        <v>0</v>
      </c>
      <c r="G158" s="42">
        <v>0</v>
      </c>
      <c r="H158" s="13">
        <v>4</v>
      </c>
      <c r="I158" s="13">
        <v>4</v>
      </c>
      <c r="J158" s="13">
        <v>4</v>
      </c>
      <c r="K158" s="13">
        <v>3</v>
      </c>
      <c r="L158" s="13">
        <v>3</v>
      </c>
      <c r="M158" s="13">
        <v>4</v>
      </c>
      <c r="N158" s="13">
        <v>4</v>
      </c>
      <c r="O158" s="13">
        <v>4</v>
      </c>
      <c r="P158" s="42">
        <v>0</v>
      </c>
      <c r="Q158" s="42">
        <v>0</v>
      </c>
      <c r="R158" s="42">
        <v>0</v>
      </c>
      <c r="S158" s="13">
        <v>4</v>
      </c>
      <c r="T158" s="42">
        <v>0</v>
      </c>
      <c r="U158" s="13">
        <v>4</v>
      </c>
      <c r="V158" s="13">
        <v>4</v>
      </c>
      <c r="W158" s="42">
        <v>0</v>
      </c>
    </row>
    <row r="159" spans="2:23" x14ac:dyDescent="0.25">
      <c r="B159" s="6"/>
      <c r="C159" s="3" t="str">
        <f>C$8</f>
        <v>Evaluator 2</v>
      </c>
      <c r="D159" s="13">
        <v>2</v>
      </c>
      <c r="E159" s="13">
        <v>3</v>
      </c>
      <c r="F159" s="42">
        <v>0</v>
      </c>
      <c r="G159" s="42">
        <v>0</v>
      </c>
      <c r="H159" s="13">
        <v>3</v>
      </c>
      <c r="I159" s="13">
        <v>3</v>
      </c>
      <c r="J159" s="13">
        <v>3</v>
      </c>
      <c r="K159" s="13">
        <v>3</v>
      </c>
      <c r="L159" s="13">
        <v>3</v>
      </c>
      <c r="M159" s="13">
        <v>3</v>
      </c>
      <c r="N159" s="13">
        <v>3</v>
      </c>
      <c r="O159" s="13">
        <v>3</v>
      </c>
      <c r="P159" s="42">
        <v>0</v>
      </c>
      <c r="Q159" s="42">
        <v>0</v>
      </c>
      <c r="R159" s="42">
        <v>0</v>
      </c>
      <c r="S159" s="13">
        <v>3</v>
      </c>
      <c r="T159" s="42">
        <v>0</v>
      </c>
      <c r="U159" s="13">
        <v>3</v>
      </c>
      <c r="V159" s="13">
        <v>3</v>
      </c>
      <c r="W159" s="42">
        <v>0</v>
      </c>
    </row>
    <row r="160" spans="2:23" x14ac:dyDescent="0.25">
      <c r="B160" s="6"/>
      <c r="C160" s="3" t="str">
        <f>C$9</f>
        <v>Evaluator 3</v>
      </c>
      <c r="D160" s="13">
        <v>1</v>
      </c>
      <c r="E160" s="13">
        <v>2</v>
      </c>
      <c r="F160" s="42">
        <v>0</v>
      </c>
      <c r="G160" s="42">
        <v>0</v>
      </c>
      <c r="H160" s="13">
        <v>3</v>
      </c>
      <c r="I160" s="13">
        <v>3</v>
      </c>
      <c r="J160" s="13">
        <v>3</v>
      </c>
      <c r="K160" s="13">
        <v>3</v>
      </c>
      <c r="L160" s="13">
        <v>3</v>
      </c>
      <c r="M160" s="13">
        <v>3</v>
      </c>
      <c r="N160" s="13">
        <v>3</v>
      </c>
      <c r="O160" s="13">
        <v>4</v>
      </c>
      <c r="P160" s="42">
        <v>0</v>
      </c>
      <c r="Q160" s="42">
        <v>0</v>
      </c>
      <c r="R160" s="42">
        <v>0</v>
      </c>
      <c r="S160" s="13">
        <v>3</v>
      </c>
      <c r="T160" s="42">
        <v>0</v>
      </c>
      <c r="U160" s="13">
        <v>3</v>
      </c>
      <c r="V160" s="13">
        <v>3</v>
      </c>
      <c r="W160" s="42">
        <v>0</v>
      </c>
    </row>
    <row r="161" spans="2:23" x14ac:dyDescent="0.25">
      <c r="B161" s="6"/>
      <c r="C161" s="3" t="str">
        <f>C$10</f>
        <v>Evaluator 4</v>
      </c>
      <c r="D161" s="13">
        <v>2</v>
      </c>
      <c r="E161" s="13">
        <v>3</v>
      </c>
      <c r="F161" s="42">
        <v>0</v>
      </c>
      <c r="G161" s="42">
        <v>0</v>
      </c>
      <c r="H161" s="13">
        <v>3</v>
      </c>
      <c r="I161" s="13">
        <v>4</v>
      </c>
      <c r="J161" s="13">
        <v>4</v>
      </c>
      <c r="K161" s="13">
        <v>3</v>
      </c>
      <c r="L161" s="13">
        <v>3</v>
      </c>
      <c r="M161" s="13">
        <v>4</v>
      </c>
      <c r="N161" s="13">
        <v>4</v>
      </c>
      <c r="O161" s="13">
        <v>4</v>
      </c>
      <c r="P161" s="42">
        <v>0</v>
      </c>
      <c r="Q161" s="42">
        <v>0</v>
      </c>
      <c r="R161" s="42">
        <v>0</v>
      </c>
      <c r="S161" s="13">
        <v>4</v>
      </c>
      <c r="T161" s="42">
        <v>0</v>
      </c>
      <c r="U161" s="13">
        <v>4</v>
      </c>
      <c r="V161" s="13">
        <v>4</v>
      </c>
      <c r="W161" s="42">
        <v>0</v>
      </c>
    </row>
    <row r="162" spans="2:23" x14ac:dyDescent="0.25">
      <c r="B162" s="6"/>
      <c r="C162" s="3" t="str">
        <f>C151</f>
        <v>Evaluator 5</v>
      </c>
      <c r="D162" s="13">
        <v>2</v>
      </c>
      <c r="E162" s="13">
        <v>3</v>
      </c>
      <c r="F162" s="42">
        <v>0</v>
      </c>
      <c r="G162" s="42">
        <v>0</v>
      </c>
      <c r="H162" s="13">
        <v>4</v>
      </c>
      <c r="I162" s="13">
        <v>2</v>
      </c>
      <c r="J162" s="13">
        <v>4</v>
      </c>
      <c r="K162" s="13">
        <v>4</v>
      </c>
      <c r="L162" s="13">
        <v>4</v>
      </c>
      <c r="M162" s="13">
        <v>4</v>
      </c>
      <c r="N162" s="13">
        <v>4</v>
      </c>
      <c r="O162" s="13">
        <v>4</v>
      </c>
      <c r="P162" s="42">
        <v>0</v>
      </c>
      <c r="Q162" s="42">
        <v>0</v>
      </c>
      <c r="R162" s="42">
        <v>0</v>
      </c>
      <c r="S162" s="13">
        <v>5</v>
      </c>
      <c r="T162" s="42">
        <v>0</v>
      </c>
      <c r="U162" s="13">
        <v>4</v>
      </c>
      <c r="V162" s="13">
        <v>3</v>
      </c>
      <c r="W162" s="42">
        <v>0</v>
      </c>
    </row>
    <row r="163" spans="2:23" x14ac:dyDescent="0.25">
      <c r="B163" s="6"/>
      <c r="C163" s="3" t="str">
        <f>C152</f>
        <v>Evaluator 6</v>
      </c>
      <c r="D163" s="13">
        <v>2</v>
      </c>
      <c r="E163" s="13">
        <v>1</v>
      </c>
      <c r="F163" s="42">
        <v>0</v>
      </c>
      <c r="G163" s="42">
        <v>0</v>
      </c>
      <c r="H163" s="13">
        <v>3</v>
      </c>
      <c r="I163" s="13">
        <v>3</v>
      </c>
      <c r="J163" s="13">
        <v>3</v>
      </c>
      <c r="K163" s="13">
        <v>3</v>
      </c>
      <c r="L163" s="13">
        <v>3</v>
      </c>
      <c r="M163" s="13">
        <v>4</v>
      </c>
      <c r="N163" s="13">
        <v>4</v>
      </c>
      <c r="O163" s="13">
        <v>4</v>
      </c>
      <c r="P163" s="42">
        <v>0</v>
      </c>
      <c r="Q163" s="42">
        <v>0</v>
      </c>
      <c r="R163" s="42">
        <v>0</v>
      </c>
      <c r="S163" s="13">
        <v>3</v>
      </c>
      <c r="T163" s="42">
        <v>0</v>
      </c>
      <c r="U163" s="13">
        <v>4</v>
      </c>
      <c r="V163" s="13">
        <v>4</v>
      </c>
      <c r="W163" s="42">
        <v>0</v>
      </c>
    </row>
    <row r="164" spans="2:23" x14ac:dyDescent="0.25">
      <c r="B164" s="6"/>
      <c r="C164" s="3" t="str">
        <f>C153</f>
        <v>Evaluator 7</v>
      </c>
      <c r="D164" s="13">
        <v>2</v>
      </c>
      <c r="E164" s="13">
        <v>1</v>
      </c>
      <c r="F164" s="13">
        <v>0</v>
      </c>
      <c r="G164" s="13">
        <v>0</v>
      </c>
      <c r="H164" s="13">
        <v>2</v>
      </c>
      <c r="I164" s="13">
        <v>4</v>
      </c>
      <c r="J164" s="13">
        <v>4</v>
      </c>
      <c r="K164" s="13">
        <v>4</v>
      </c>
      <c r="L164" s="13">
        <v>4</v>
      </c>
      <c r="M164" s="13">
        <v>3</v>
      </c>
      <c r="N164" s="13">
        <v>3</v>
      </c>
      <c r="O164" s="13">
        <v>4</v>
      </c>
      <c r="P164" s="13">
        <v>0</v>
      </c>
      <c r="Q164" s="13">
        <v>0</v>
      </c>
      <c r="R164" s="13">
        <v>0</v>
      </c>
      <c r="S164" s="13">
        <v>5</v>
      </c>
      <c r="T164" s="13">
        <v>0</v>
      </c>
      <c r="U164" s="13">
        <v>3</v>
      </c>
      <c r="V164" s="13">
        <v>2</v>
      </c>
      <c r="W164" s="13">
        <v>0</v>
      </c>
    </row>
    <row r="165" spans="2:23" x14ac:dyDescent="0.25">
      <c r="B165" s="6"/>
      <c r="C165" s="3" t="str">
        <f>C$14</f>
        <v>Evaluator 8</v>
      </c>
      <c r="D165" s="13">
        <v>3</v>
      </c>
      <c r="E165" s="13">
        <v>2</v>
      </c>
      <c r="F165" s="42">
        <v>0</v>
      </c>
      <c r="G165" s="42">
        <v>0</v>
      </c>
      <c r="H165" s="13">
        <v>4</v>
      </c>
      <c r="I165" s="13">
        <v>3</v>
      </c>
      <c r="J165" s="13">
        <v>4</v>
      </c>
      <c r="K165" s="13">
        <v>3</v>
      </c>
      <c r="L165" s="13">
        <v>3</v>
      </c>
      <c r="M165" s="13">
        <v>4</v>
      </c>
      <c r="N165" s="13">
        <v>4</v>
      </c>
      <c r="O165" s="13">
        <v>4</v>
      </c>
      <c r="P165" s="42">
        <v>0</v>
      </c>
      <c r="Q165" s="42">
        <v>0</v>
      </c>
      <c r="R165" s="42">
        <v>0</v>
      </c>
      <c r="S165" s="13">
        <v>4</v>
      </c>
      <c r="T165" s="42">
        <v>0</v>
      </c>
      <c r="U165" s="13">
        <v>4</v>
      </c>
      <c r="V165" s="13">
        <v>3</v>
      </c>
      <c r="W165" s="42">
        <v>0</v>
      </c>
    </row>
    <row r="166" spans="2:23" x14ac:dyDescent="0.25">
      <c r="B166" s="6"/>
      <c r="C166" s="3" t="s">
        <v>6</v>
      </c>
      <c r="D166" s="12">
        <f>IF(SUM(D158:D165)=0,0,AVERAGE(D158:D165))</f>
        <v>2.125</v>
      </c>
      <c r="E166" s="12">
        <f t="shared" ref="E166:W166" si="234">IF(SUM(E158:E165)=0,0,AVERAGE(E158:E165))</f>
        <v>2.25</v>
      </c>
      <c r="F166" s="43">
        <f t="shared" si="234"/>
        <v>0</v>
      </c>
      <c r="G166" s="43">
        <f t="shared" si="234"/>
        <v>0</v>
      </c>
      <c r="H166" s="12">
        <f t="shared" si="234"/>
        <v>3.25</v>
      </c>
      <c r="I166" s="12">
        <f t="shared" si="234"/>
        <v>3.25</v>
      </c>
      <c r="J166" s="12">
        <f t="shared" si="234"/>
        <v>3.625</v>
      </c>
      <c r="K166" s="12">
        <f t="shared" si="234"/>
        <v>3.25</v>
      </c>
      <c r="L166" s="12">
        <f t="shared" si="234"/>
        <v>3.25</v>
      </c>
      <c r="M166" s="12">
        <f t="shared" si="234"/>
        <v>3.625</v>
      </c>
      <c r="N166" s="12">
        <f t="shared" si="234"/>
        <v>3.625</v>
      </c>
      <c r="O166" s="12">
        <f t="shared" si="234"/>
        <v>3.875</v>
      </c>
      <c r="P166" s="43">
        <f t="shared" si="234"/>
        <v>0</v>
      </c>
      <c r="Q166" s="43">
        <f t="shared" si="234"/>
        <v>0</v>
      </c>
      <c r="R166" s="43">
        <f t="shared" si="234"/>
        <v>0</v>
      </c>
      <c r="S166" s="12">
        <f t="shared" si="234"/>
        <v>3.875</v>
      </c>
      <c r="T166" s="43">
        <f t="shared" si="234"/>
        <v>0</v>
      </c>
      <c r="U166" s="12">
        <f t="shared" si="234"/>
        <v>3.625</v>
      </c>
      <c r="V166" s="12">
        <f t="shared" si="234"/>
        <v>3.25</v>
      </c>
      <c r="W166" s="43">
        <f t="shared" si="234"/>
        <v>0</v>
      </c>
    </row>
    <row r="167" spans="2:23" ht="31.5" x14ac:dyDescent="0.25">
      <c r="B167" s="31">
        <v>10</v>
      </c>
      <c r="C167" s="32" t="s">
        <v>53</v>
      </c>
      <c r="D167" s="15">
        <f>SUM($B167*D166)</f>
        <v>21.25</v>
      </c>
      <c r="E167" s="15">
        <f t="shared" ref="E167:W167" si="235">SUM($B167*E166)</f>
        <v>22.5</v>
      </c>
      <c r="F167" s="43">
        <f t="shared" si="235"/>
        <v>0</v>
      </c>
      <c r="G167" s="43">
        <f t="shared" si="235"/>
        <v>0</v>
      </c>
      <c r="H167" s="15">
        <f t="shared" si="235"/>
        <v>32.5</v>
      </c>
      <c r="I167" s="15">
        <f t="shared" si="235"/>
        <v>32.5</v>
      </c>
      <c r="J167" s="15">
        <f t="shared" si="235"/>
        <v>36.25</v>
      </c>
      <c r="K167" s="15">
        <f t="shared" si="235"/>
        <v>32.5</v>
      </c>
      <c r="L167" s="15">
        <f t="shared" si="235"/>
        <v>32.5</v>
      </c>
      <c r="M167" s="15">
        <f t="shared" si="235"/>
        <v>36.25</v>
      </c>
      <c r="N167" s="15">
        <f t="shared" si="235"/>
        <v>36.25</v>
      </c>
      <c r="O167" s="15">
        <f t="shared" si="235"/>
        <v>38.75</v>
      </c>
      <c r="P167" s="43">
        <f t="shared" si="235"/>
        <v>0</v>
      </c>
      <c r="Q167" s="43">
        <f t="shared" si="235"/>
        <v>0</v>
      </c>
      <c r="R167" s="43">
        <f t="shared" si="235"/>
        <v>0</v>
      </c>
      <c r="S167" s="15">
        <f t="shared" si="235"/>
        <v>38.75</v>
      </c>
      <c r="T167" s="43">
        <f t="shared" si="235"/>
        <v>0</v>
      </c>
      <c r="U167" s="15">
        <f t="shared" si="235"/>
        <v>36.25</v>
      </c>
      <c r="V167" s="15">
        <f t="shared" si="235"/>
        <v>32.5</v>
      </c>
      <c r="W167" s="43">
        <f t="shared" si="235"/>
        <v>0</v>
      </c>
    </row>
    <row r="168" spans="2:23" ht="15.75" x14ac:dyDescent="0.25">
      <c r="B168" s="6"/>
      <c r="C168" s="30" t="s">
        <v>55</v>
      </c>
      <c r="D168" s="33" t="str">
        <f t="shared" ref="D168" si="236">IF((MAX(D169:D176)-MIN(D169:D176))&gt;=3,"FIX"," ")</f>
        <v xml:space="preserve"> </v>
      </c>
      <c r="E168" s="33" t="str">
        <f t="shared" ref="E168" si="237">IF((MAX(E169:E176)-MIN(E169:E176))&gt;=3,"FIX"," ")</f>
        <v xml:space="preserve"> </v>
      </c>
      <c r="F168" s="41" t="str">
        <f t="shared" ref="F168" si="238">IF((MAX(F169:F176)-MIN(F169:F176))&gt;=3,"FIX"," ")</f>
        <v xml:space="preserve"> </v>
      </c>
      <c r="G168" s="41" t="str">
        <f t="shared" ref="G168" si="239">IF((MAX(G169:G176)-MIN(G169:G176))&gt;=3,"FIX"," ")</f>
        <v xml:space="preserve"> </v>
      </c>
      <c r="H168" s="33" t="str">
        <f t="shared" ref="H168" si="240">IF((MAX(H169:H176)-MIN(H169:H176))&gt;=3,"FIX"," ")</f>
        <v xml:space="preserve"> </v>
      </c>
      <c r="I168" s="33" t="str">
        <f t="shared" ref="I168" si="241">IF((MAX(I169:I176)-MIN(I169:I176))&gt;=3,"FIX"," ")</f>
        <v xml:space="preserve"> </v>
      </c>
      <c r="J168" s="33" t="str">
        <f t="shared" ref="J168" si="242">IF((MAX(J169:J176)-MIN(J169:J176))&gt;=3,"FIX"," ")</f>
        <v xml:space="preserve"> </v>
      </c>
      <c r="K168" s="33" t="str">
        <f t="shared" ref="K168" si="243">IF((MAX(K169:K176)-MIN(K169:K176))&gt;=3,"FIX"," ")</f>
        <v xml:space="preserve"> </v>
      </c>
      <c r="L168" s="33" t="str">
        <f t="shared" ref="L168" si="244">IF((MAX(L169:L176)-MIN(L169:L176))&gt;=3,"FIX"," ")</f>
        <v xml:space="preserve"> </v>
      </c>
      <c r="M168" s="33" t="str">
        <f t="shared" ref="M168" si="245">IF((MAX(M169:M176)-MIN(M169:M176))&gt;=3,"FIX"," ")</f>
        <v xml:space="preserve"> </v>
      </c>
      <c r="N168" s="33" t="str">
        <f t="shared" ref="N168" si="246">IF((MAX(N169:N176)-MIN(N169:N176))&gt;=3,"FIX"," ")</f>
        <v xml:space="preserve"> </v>
      </c>
      <c r="O168" s="33" t="str">
        <f t="shared" ref="O168" si="247">IF((MAX(O169:O176)-MIN(O169:O176))&gt;=3,"FIX"," ")</f>
        <v xml:space="preserve"> </v>
      </c>
      <c r="P168" s="41" t="str">
        <f t="shared" ref="P168" si="248">IF((MAX(P169:P176)-MIN(P169:P176))&gt;=3,"FIX"," ")</f>
        <v xml:space="preserve"> </v>
      </c>
      <c r="Q168" s="41" t="str">
        <f t="shared" ref="Q168" si="249">IF((MAX(Q169:Q176)-MIN(Q169:Q176))&gt;=3,"FIX"," ")</f>
        <v xml:space="preserve"> </v>
      </c>
      <c r="R168" s="41" t="str">
        <f t="shared" ref="R168" si="250">IF((MAX(R169:R176)-MIN(R169:R176))&gt;=3,"FIX"," ")</f>
        <v xml:space="preserve"> </v>
      </c>
      <c r="S168" s="33" t="str">
        <f t="shared" ref="S168" si="251">IF((MAX(S169:S176)-MIN(S169:S176))&gt;=3,"FIX"," ")</f>
        <v xml:space="preserve"> </v>
      </c>
      <c r="T168" s="41" t="str">
        <f t="shared" ref="T168" si="252">IF((MAX(T169:T176)-MIN(T169:T176))&gt;=3,"FIX"," ")</f>
        <v xml:space="preserve"> </v>
      </c>
      <c r="U168" s="33" t="str">
        <f t="shared" ref="U168" si="253">IF((MAX(U169:U176)-MIN(U169:U176))&gt;=3,"FIX"," ")</f>
        <v xml:space="preserve"> </v>
      </c>
      <c r="V168" s="33" t="str">
        <f t="shared" ref="V168" si="254">IF((MAX(V169:V176)-MIN(V169:V176))&gt;=3,"FIX"," ")</f>
        <v xml:space="preserve"> </v>
      </c>
      <c r="W168" s="41" t="str">
        <f t="shared" ref="W168" si="255">IF((MAX(W169:W176)-MIN(W169:W176))&gt;=3,"FIX"," ")</f>
        <v xml:space="preserve"> </v>
      </c>
    </row>
    <row r="169" spans="2:23" x14ac:dyDescent="0.25">
      <c r="B169" s="6"/>
      <c r="C169" s="3" t="str">
        <f>C$7</f>
        <v>Evaluator 1</v>
      </c>
      <c r="D169" s="13">
        <v>3</v>
      </c>
      <c r="E169" s="13">
        <v>4</v>
      </c>
      <c r="F169" s="42">
        <v>0</v>
      </c>
      <c r="G169" s="42">
        <v>0</v>
      </c>
      <c r="H169" s="13">
        <v>3</v>
      </c>
      <c r="I169" s="13">
        <v>4</v>
      </c>
      <c r="J169" s="13">
        <v>4</v>
      </c>
      <c r="K169" s="13">
        <v>4</v>
      </c>
      <c r="L169" s="13">
        <v>3</v>
      </c>
      <c r="M169" s="13">
        <v>4</v>
      </c>
      <c r="N169" s="13">
        <v>4</v>
      </c>
      <c r="O169" s="13">
        <v>3</v>
      </c>
      <c r="P169" s="42">
        <v>0</v>
      </c>
      <c r="Q169" s="42">
        <v>0</v>
      </c>
      <c r="R169" s="42">
        <v>0</v>
      </c>
      <c r="S169" s="13">
        <v>3</v>
      </c>
      <c r="T169" s="42">
        <v>0</v>
      </c>
      <c r="U169" s="13">
        <v>3</v>
      </c>
      <c r="V169" s="13">
        <v>2</v>
      </c>
      <c r="W169" s="42">
        <v>0</v>
      </c>
    </row>
    <row r="170" spans="2:23" x14ac:dyDescent="0.25">
      <c r="B170" s="6"/>
      <c r="C170" s="3" t="str">
        <f>C$8</f>
        <v>Evaluator 2</v>
      </c>
      <c r="D170" s="13">
        <v>1</v>
      </c>
      <c r="E170" s="13">
        <v>3</v>
      </c>
      <c r="F170" s="42">
        <v>0</v>
      </c>
      <c r="G170" s="42">
        <v>0</v>
      </c>
      <c r="H170" s="13">
        <v>3</v>
      </c>
      <c r="I170" s="13">
        <v>4</v>
      </c>
      <c r="J170" s="13">
        <v>4</v>
      </c>
      <c r="K170" s="13">
        <v>4</v>
      </c>
      <c r="L170" s="13">
        <v>3</v>
      </c>
      <c r="M170" s="13">
        <v>4</v>
      </c>
      <c r="N170" s="13">
        <v>4</v>
      </c>
      <c r="O170" s="13">
        <v>3</v>
      </c>
      <c r="P170" s="42">
        <v>0</v>
      </c>
      <c r="Q170" s="42">
        <v>0</v>
      </c>
      <c r="R170" s="42">
        <v>0</v>
      </c>
      <c r="S170" s="13">
        <v>3</v>
      </c>
      <c r="T170" s="42">
        <v>0</v>
      </c>
      <c r="U170" s="13">
        <v>3</v>
      </c>
      <c r="V170" s="13">
        <v>2</v>
      </c>
      <c r="W170" s="42">
        <v>0</v>
      </c>
    </row>
    <row r="171" spans="2:23" x14ac:dyDescent="0.25">
      <c r="B171" s="6"/>
      <c r="C171" s="3" t="str">
        <f>C$9</f>
        <v>Evaluator 3</v>
      </c>
      <c r="D171" s="13">
        <v>2</v>
      </c>
      <c r="E171" s="13">
        <v>4</v>
      </c>
      <c r="F171" s="42">
        <v>0</v>
      </c>
      <c r="G171" s="42">
        <v>0</v>
      </c>
      <c r="H171" s="13">
        <v>4</v>
      </c>
      <c r="I171" s="13">
        <v>4</v>
      </c>
      <c r="J171" s="13">
        <v>4</v>
      </c>
      <c r="K171" s="13">
        <v>4</v>
      </c>
      <c r="L171" s="13">
        <v>3</v>
      </c>
      <c r="M171" s="13">
        <v>4</v>
      </c>
      <c r="N171" s="13">
        <v>4</v>
      </c>
      <c r="O171" s="13">
        <v>4</v>
      </c>
      <c r="P171" s="42">
        <v>0</v>
      </c>
      <c r="Q171" s="42">
        <v>0</v>
      </c>
      <c r="R171" s="42">
        <v>0</v>
      </c>
      <c r="S171" s="13">
        <v>3</v>
      </c>
      <c r="T171" s="42">
        <v>0</v>
      </c>
      <c r="U171" s="13">
        <v>3</v>
      </c>
      <c r="V171" s="13">
        <v>3</v>
      </c>
      <c r="W171" s="42">
        <v>0</v>
      </c>
    </row>
    <row r="172" spans="2:23" x14ac:dyDescent="0.25">
      <c r="B172" s="6"/>
      <c r="C172" s="3" t="str">
        <f>C$10</f>
        <v>Evaluator 4</v>
      </c>
      <c r="D172" s="13">
        <v>3</v>
      </c>
      <c r="E172" s="13">
        <v>3</v>
      </c>
      <c r="F172" s="42">
        <v>0</v>
      </c>
      <c r="G172" s="42">
        <v>0</v>
      </c>
      <c r="H172" s="13">
        <v>4</v>
      </c>
      <c r="I172" s="13">
        <v>4</v>
      </c>
      <c r="J172" s="13">
        <v>4</v>
      </c>
      <c r="K172" s="13">
        <v>4</v>
      </c>
      <c r="L172" s="13">
        <v>4</v>
      </c>
      <c r="M172" s="13">
        <v>3</v>
      </c>
      <c r="N172" s="13">
        <v>4</v>
      </c>
      <c r="O172" s="13">
        <v>3</v>
      </c>
      <c r="P172" s="42">
        <v>0</v>
      </c>
      <c r="Q172" s="42">
        <v>0</v>
      </c>
      <c r="R172" s="42">
        <v>0</v>
      </c>
      <c r="S172" s="13">
        <v>4</v>
      </c>
      <c r="T172" s="42">
        <v>0</v>
      </c>
      <c r="U172" s="13">
        <v>4</v>
      </c>
      <c r="V172" s="13">
        <v>3</v>
      </c>
      <c r="W172" s="42">
        <v>0</v>
      </c>
    </row>
    <row r="173" spans="2:23" x14ac:dyDescent="0.25">
      <c r="B173" s="6"/>
      <c r="C173" s="3" t="str">
        <f>C162</f>
        <v>Evaluator 5</v>
      </c>
      <c r="D173" s="13">
        <v>3</v>
      </c>
      <c r="E173" s="13">
        <v>4</v>
      </c>
      <c r="F173" s="42">
        <v>0</v>
      </c>
      <c r="G173" s="42">
        <v>0</v>
      </c>
      <c r="H173" s="13">
        <v>5</v>
      </c>
      <c r="I173" s="13">
        <v>4</v>
      </c>
      <c r="J173" s="13">
        <v>4</v>
      </c>
      <c r="K173" s="13">
        <v>4</v>
      </c>
      <c r="L173" s="13">
        <v>4</v>
      </c>
      <c r="M173" s="13">
        <v>4</v>
      </c>
      <c r="N173" s="13">
        <v>4</v>
      </c>
      <c r="O173" s="13">
        <v>4</v>
      </c>
      <c r="P173" s="42">
        <v>0</v>
      </c>
      <c r="Q173" s="42">
        <v>0</v>
      </c>
      <c r="R173" s="42">
        <v>0</v>
      </c>
      <c r="S173" s="13">
        <v>4</v>
      </c>
      <c r="T173" s="42">
        <v>0</v>
      </c>
      <c r="U173" s="13">
        <v>4</v>
      </c>
      <c r="V173" s="13">
        <v>3</v>
      </c>
      <c r="W173" s="42">
        <v>0</v>
      </c>
    </row>
    <row r="174" spans="2:23" x14ac:dyDescent="0.25">
      <c r="B174" s="6"/>
      <c r="C174" s="3" t="str">
        <f>C163</f>
        <v>Evaluator 6</v>
      </c>
      <c r="D174" s="13">
        <v>2</v>
      </c>
      <c r="E174" s="13">
        <v>2</v>
      </c>
      <c r="F174" s="42">
        <v>0</v>
      </c>
      <c r="G174" s="42">
        <v>0</v>
      </c>
      <c r="H174" s="13">
        <v>3</v>
      </c>
      <c r="I174" s="13">
        <v>3</v>
      </c>
      <c r="J174" s="13">
        <v>3</v>
      </c>
      <c r="K174" s="13">
        <v>4</v>
      </c>
      <c r="L174" s="13">
        <v>3</v>
      </c>
      <c r="M174" s="13">
        <v>3</v>
      </c>
      <c r="N174" s="13">
        <v>3</v>
      </c>
      <c r="O174" s="13">
        <v>3</v>
      </c>
      <c r="P174" s="42">
        <v>0</v>
      </c>
      <c r="Q174" s="42">
        <v>0</v>
      </c>
      <c r="R174" s="42">
        <v>0</v>
      </c>
      <c r="S174" s="13">
        <v>3</v>
      </c>
      <c r="T174" s="42">
        <v>0</v>
      </c>
      <c r="U174" s="13">
        <v>4</v>
      </c>
      <c r="V174" s="13">
        <v>3</v>
      </c>
      <c r="W174" s="42">
        <v>0</v>
      </c>
    </row>
    <row r="175" spans="2:23" x14ac:dyDescent="0.25">
      <c r="B175" s="6"/>
      <c r="C175" s="3" t="str">
        <f>C164</f>
        <v>Evaluator 7</v>
      </c>
      <c r="D175" s="13">
        <v>2</v>
      </c>
      <c r="E175" s="13">
        <v>3</v>
      </c>
      <c r="F175" s="13">
        <v>0</v>
      </c>
      <c r="G175" s="13">
        <v>0</v>
      </c>
      <c r="H175" s="13">
        <v>4</v>
      </c>
      <c r="I175" s="13">
        <v>4</v>
      </c>
      <c r="J175" s="13">
        <v>4</v>
      </c>
      <c r="K175" s="13">
        <v>4</v>
      </c>
      <c r="L175" s="13">
        <v>3</v>
      </c>
      <c r="M175" s="13">
        <v>3</v>
      </c>
      <c r="N175" s="13">
        <v>4</v>
      </c>
      <c r="O175" s="13">
        <v>4</v>
      </c>
      <c r="P175" s="13">
        <v>0</v>
      </c>
      <c r="Q175" s="13">
        <v>0</v>
      </c>
      <c r="R175" s="13">
        <v>0</v>
      </c>
      <c r="S175" s="13">
        <v>4</v>
      </c>
      <c r="T175" s="13">
        <v>0</v>
      </c>
      <c r="U175" s="13">
        <v>3</v>
      </c>
      <c r="V175" s="13">
        <v>1</v>
      </c>
      <c r="W175" s="13">
        <v>0</v>
      </c>
    </row>
    <row r="176" spans="2:23" x14ac:dyDescent="0.25">
      <c r="B176" s="6"/>
      <c r="C176" s="3" t="str">
        <f>C$14</f>
        <v>Evaluator 8</v>
      </c>
      <c r="D176" s="13">
        <v>3</v>
      </c>
      <c r="E176" s="13">
        <v>4</v>
      </c>
      <c r="F176" s="42">
        <v>0</v>
      </c>
      <c r="G176" s="42">
        <v>0</v>
      </c>
      <c r="H176" s="13">
        <v>3</v>
      </c>
      <c r="I176" s="13">
        <v>3</v>
      </c>
      <c r="J176" s="13">
        <v>3</v>
      </c>
      <c r="K176" s="13">
        <v>3</v>
      </c>
      <c r="L176" s="13">
        <v>3</v>
      </c>
      <c r="M176" s="13">
        <v>4</v>
      </c>
      <c r="N176" s="13">
        <v>3</v>
      </c>
      <c r="O176" s="13">
        <v>3</v>
      </c>
      <c r="P176" s="42">
        <v>0</v>
      </c>
      <c r="Q176" s="42">
        <v>0</v>
      </c>
      <c r="R176" s="42">
        <v>0</v>
      </c>
      <c r="S176" s="13">
        <v>3</v>
      </c>
      <c r="T176" s="42">
        <v>0</v>
      </c>
      <c r="U176" s="13">
        <v>3</v>
      </c>
      <c r="V176" s="13">
        <v>2</v>
      </c>
      <c r="W176" s="42">
        <v>0</v>
      </c>
    </row>
    <row r="177" spans="2:23" x14ac:dyDescent="0.25">
      <c r="B177" s="6"/>
      <c r="C177" s="3" t="s">
        <v>6</v>
      </c>
      <c r="D177" s="12">
        <f>IF(SUM(D169:D176)=0,0,AVERAGE(D169:D176))</f>
        <v>2.375</v>
      </c>
      <c r="E177" s="12">
        <f t="shared" ref="E177:W177" si="256">IF(SUM(E169:E176)=0,0,AVERAGE(E169:E176))</f>
        <v>3.375</v>
      </c>
      <c r="F177" s="43">
        <f t="shared" si="256"/>
        <v>0</v>
      </c>
      <c r="G177" s="43">
        <f t="shared" si="256"/>
        <v>0</v>
      </c>
      <c r="H177" s="12">
        <f t="shared" si="256"/>
        <v>3.625</v>
      </c>
      <c r="I177" s="12">
        <f t="shared" si="256"/>
        <v>3.75</v>
      </c>
      <c r="J177" s="12">
        <f t="shared" si="256"/>
        <v>3.75</v>
      </c>
      <c r="K177" s="12">
        <f t="shared" si="256"/>
        <v>3.875</v>
      </c>
      <c r="L177" s="12">
        <f t="shared" si="256"/>
        <v>3.25</v>
      </c>
      <c r="M177" s="12">
        <f t="shared" si="256"/>
        <v>3.625</v>
      </c>
      <c r="N177" s="12">
        <f t="shared" si="256"/>
        <v>3.75</v>
      </c>
      <c r="O177" s="12">
        <f t="shared" si="256"/>
        <v>3.375</v>
      </c>
      <c r="P177" s="43">
        <f t="shared" si="256"/>
        <v>0</v>
      </c>
      <c r="Q177" s="43">
        <f t="shared" si="256"/>
        <v>0</v>
      </c>
      <c r="R177" s="43">
        <f t="shared" si="256"/>
        <v>0</v>
      </c>
      <c r="S177" s="12">
        <f t="shared" si="256"/>
        <v>3.375</v>
      </c>
      <c r="T177" s="43">
        <f t="shared" si="256"/>
        <v>0</v>
      </c>
      <c r="U177" s="12">
        <f t="shared" si="256"/>
        <v>3.375</v>
      </c>
      <c r="V177" s="12">
        <f t="shared" si="256"/>
        <v>2.375</v>
      </c>
      <c r="W177" s="43">
        <f t="shared" si="256"/>
        <v>0</v>
      </c>
    </row>
    <row r="178" spans="2:23" ht="32.25" thickBot="1" x14ac:dyDescent="0.3">
      <c r="B178" s="31">
        <v>5</v>
      </c>
      <c r="C178" s="32" t="s">
        <v>56</v>
      </c>
      <c r="D178" s="15">
        <f>SUM($B178*D177)</f>
        <v>11.875</v>
      </c>
      <c r="E178" s="15">
        <f t="shared" ref="E178:W178" si="257">SUM($B178*E177)</f>
        <v>16.875</v>
      </c>
      <c r="F178" s="43">
        <f t="shared" si="257"/>
        <v>0</v>
      </c>
      <c r="G178" s="43">
        <f t="shared" si="257"/>
        <v>0</v>
      </c>
      <c r="H178" s="15">
        <f t="shared" si="257"/>
        <v>18.125</v>
      </c>
      <c r="I178" s="15">
        <f t="shared" si="257"/>
        <v>18.75</v>
      </c>
      <c r="J178" s="15">
        <f t="shared" si="257"/>
        <v>18.75</v>
      </c>
      <c r="K178" s="15">
        <f t="shared" si="257"/>
        <v>19.375</v>
      </c>
      <c r="L178" s="15">
        <f t="shared" si="257"/>
        <v>16.25</v>
      </c>
      <c r="M178" s="15">
        <f t="shared" si="257"/>
        <v>18.125</v>
      </c>
      <c r="N178" s="15">
        <f t="shared" si="257"/>
        <v>18.75</v>
      </c>
      <c r="O178" s="15">
        <f t="shared" si="257"/>
        <v>16.875</v>
      </c>
      <c r="P178" s="43">
        <f t="shared" si="257"/>
        <v>0</v>
      </c>
      <c r="Q178" s="43">
        <f t="shared" si="257"/>
        <v>0</v>
      </c>
      <c r="R178" s="43">
        <f t="shared" si="257"/>
        <v>0</v>
      </c>
      <c r="S178" s="15">
        <f t="shared" si="257"/>
        <v>16.875</v>
      </c>
      <c r="T178" s="43">
        <f t="shared" si="257"/>
        <v>0</v>
      </c>
      <c r="U178" s="15">
        <f t="shared" si="257"/>
        <v>16.875</v>
      </c>
      <c r="V178" s="15">
        <f t="shared" si="257"/>
        <v>11.875</v>
      </c>
      <c r="W178" s="43">
        <f t="shared" si="257"/>
        <v>0</v>
      </c>
    </row>
    <row r="179" spans="2:23" ht="48" thickTop="1" x14ac:dyDescent="0.25">
      <c r="B179" s="61"/>
      <c r="C179" s="62"/>
      <c r="D179" s="28" t="str">
        <f>D$4</f>
        <v>Vendor 2</v>
      </c>
      <c r="E179" s="28" t="str">
        <f t="shared" ref="E179:W179" si="258">E$4</f>
        <v>AT&amp;T</v>
      </c>
      <c r="F179" s="28" t="str">
        <f t="shared" si="258"/>
        <v>ATOS</v>
      </c>
      <c r="G179" s="28" t="str">
        <f t="shared" si="258"/>
        <v>Vendor 3</v>
      </c>
      <c r="H179" s="28" t="str">
        <f t="shared" si="258"/>
        <v>Cisco</v>
      </c>
      <c r="I179" s="28" t="str">
        <f t="shared" si="258"/>
        <v>Cradlepoint</v>
      </c>
      <c r="J179" s="28" t="str">
        <f t="shared" si="258"/>
        <v>Vendor 6</v>
      </c>
      <c r="K179" s="28" t="str">
        <f t="shared" si="258"/>
        <v>Extreme Networks</v>
      </c>
      <c r="L179" s="28" t="str">
        <f t="shared" si="258"/>
        <v>Vendor 7</v>
      </c>
      <c r="M179" s="28" t="str">
        <f t="shared" si="258"/>
        <v>Hewlett Packard Enterprise</v>
      </c>
      <c r="N179" s="28" t="str">
        <f t="shared" si="258"/>
        <v>Juniper Networks</v>
      </c>
      <c r="O179" s="28" t="str">
        <f t="shared" si="258"/>
        <v>Vendor 9</v>
      </c>
      <c r="P179" s="28" t="str">
        <f t="shared" si="258"/>
        <v>Vendor 10</v>
      </c>
      <c r="Q179" s="28" t="str">
        <f t="shared" si="258"/>
        <v>Vendor 11</v>
      </c>
      <c r="R179" s="28" t="str">
        <f t="shared" si="258"/>
        <v>NEC</v>
      </c>
      <c r="S179" s="28" t="str">
        <f t="shared" si="258"/>
        <v>Palo Alto Networks</v>
      </c>
      <c r="T179" s="28" t="str">
        <f t="shared" si="258"/>
        <v>Vendor 13</v>
      </c>
      <c r="U179" s="28" t="str">
        <f t="shared" si="258"/>
        <v>Vendor 15</v>
      </c>
      <c r="V179" s="28" t="str">
        <f t="shared" si="258"/>
        <v>Vendor 16</v>
      </c>
      <c r="W179" s="28" t="str">
        <f t="shared" si="258"/>
        <v>Vendor 18</v>
      </c>
    </row>
    <row r="180" spans="2:23" ht="49.5" customHeight="1" x14ac:dyDescent="0.25">
      <c r="B180" s="10"/>
      <c r="C180" s="16" t="s">
        <v>57</v>
      </c>
      <c r="D180" s="15">
        <f t="shared" ref="D180" si="259">SUM(D178+D167+D156+D145+D134)</f>
        <v>111.875</v>
      </c>
      <c r="E180" s="15">
        <f t="shared" ref="E180" si="260">SUM(E178+E167+E156+E145+E134)</f>
        <v>149.375</v>
      </c>
      <c r="F180" s="15">
        <f t="shared" ref="F180" si="261">SUM(F178+F167+F156+F145+F134)</f>
        <v>0</v>
      </c>
      <c r="G180" s="15">
        <f t="shared" ref="G180" si="262">SUM(G178+G167+G156+G145+G134)</f>
        <v>0</v>
      </c>
      <c r="H180" s="15">
        <f t="shared" ref="H180" si="263">SUM(H178+H167+H156+H145+H134)</f>
        <v>191.875</v>
      </c>
      <c r="I180" s="15">
        <f t="shared" ref="I180" si="264">SUM(I178+I167+I156+I145+I134)</f>
        <v>191.25</v>
      </c>
      <c r="J180" s="15">
        <f t="shared" ref="J180" si="265">SUM(J178+J167+J156+J145+J134)</f>
        <v>196.875</v>
      </c>
      <c r="K180" s="15">
        <f t="shared" ref="K180" si="266">SUM(K178+K167+K156+K145+K134)</f>
        <v>196.875</v>
      </c>
      <c r="L180" s="15">
        <f t="shared" ref="L180" si="267">SUM(L178+L167+L156+L145+L134)</f>
        <v>189.375</v>
      </c>
      <c r="M180" s="15">
        <f t="shared" ref="M180" si="268">SUM(M178+M167+M156+M145+M134)</f>
        <v>188.125</v>
      </c>
      <c r="N180" s="15">
        <f t="shared" ref="N180" si="269">SUM(N178+N167+N156+N145+N134)</f>
        <v>186.25</v>
      </c>
      <c r="O180" s="15">
        <f t="shared" ref="O180" si="270">SUM(O178+O167+O156+O145+O134)</f>
        <v>186.875</v>
      </c>
      <c r="P180" s="15">
        <f t="shared" ref="P180" si="271">SUM(P178+P167+P156+P145+P134)</f>
        <v>0</v>
      </c>
      <c r="Q180" s="15">
        <f t="shared" ref="Q180" si="272">SUM(Q178+Q167+Q156+Q145+Q134)</f>
        <v>0</v>
      </c>
      <c r="R180" s="15">
        <f t="shared" ref="R180" si="273">SUM(R178+R167+R156+R145+R134)</f>
        <v>0</v>
      </c>
      <c r="S180" s="15">
        <f t="shared" ref="S180" si="274">SUM(S178+S167+S156+S145+S134)</f>
        <v>198.125</v>
      </c>
      <c r="T180" s="15">
        <f t="shared" ref="T180" si="275">SUM(T178+T167+T156+T145+T134)</f>
        <v>0</v>
      </c>
      <c r="U180" s="15">
        <f t="shared" ref="U180" si="276">SUM(U178+U167+U156+U145+U134)</f>
        <v>166.25</v>
      </c>
      <c r="V180" s="15">
        <f t="shared" ref="V180" si="277">SUM(V178+V167+V156+V145+V134)</f>
        <v>170</v>
      </c>
      <c r="W180" s="15">
        <f t="shared" ref="W180" si="278">SUM(W178+W167+W156+W145+W134)</f>
        <v>0</v>
      </c>
    </row>
    <row r="181" spans="2:23" s="9" customFormat="1" ht="19.5" customHeight="1" x14ac:dyDescent="0.25">
      <c r="B181" s="25"/>
      <c r="C181" s="26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</row>
    <row r="182" spans="2:23" ht="20.25" x14ac:dyDescent="0.25">
      <c r="B182" s="38" t="s">
        <v>61</v>
      </c>
      <c r="C182" s="35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7"/>
      <c r="T182" s="37"/>
      <c r="U182" s="37"/>
      <c r="V182" s="37"/>
      <c r="W182" s="37"/>
    </row>
    <row r="183" spans="2:23" ht="31.5" x14ac:dyDescent="0.25">
      <c r="B183" s="5"/>
      <c r="C183" s="32" t="s">
        <v>48</v>
      </c>
      <c r="D183" s="33" t="str">
        <f t="shared" ref="D183" si="279">IF((MAX(D184:D191)-MIN(D184:D191))&gt;=3,"FIX"," ")</f>
        <v xml:space="preserve"> </v>
      </c>
      <c r="E183" s="41" t="str">
        <f t="shared" ref="E183" si="280">IF((MAX(E184:E191)-MIN(E184:E191))&gt;=3,"FIX"," ")</f>
        <v xml:space="preserve"> </v>
      </c>
      <c r="F183" s="41" t="str">
        <f t="shared" ref="F183" si="281">IF((MAX(F184:F191)-MIN(F184:F191))&gt;=3,"FIX"," ")</f>
        <v xml:space="preserve"> </v>
      </c>
      <c r="G183" s="41" t="str">
        <f t="shared" ref="G183" si="282">IF((MAX(G184:G191)-MIN(G184:G191))&gt;=3,"FIX"," ")</f>
        <v xml:space="preserve"> </v>
      </c>
      <c r="H183" s="33" t="str">
        <f t="shared" ref="H183" si="283">IF((MAX(H184:H191)-MIN(H184:H191))&gt;=3,"FIX"," ")</f>
        <v xml:space="preserve"> </v>
      </c>
      <c r="I183" s="33" t="str">
        <f t="shared" ref="I183" si="284">IF((MAX(I184:I191)-MIN(I184:I191))&gt;=3,"FIX"," ")</f>
        <v xml:space="preserve"> </v>
      </c>
      <c r="J183" s="41" t="str">
        <f t="shared" ref="J183" si="285">IF((MAX(J184:J191)-MIN(J184:J191))&gt;=3,"FIX"," ")</f>
        <v xml:space="preserve"> </v>
      </c>
      <c r="K183" s="33" t="str">
        <f t="shared" ref="K183" si="286">IF((MAX(K184:K191)-MIN(K184:K191))&gt;=3,"FIX"," ")</f>
        <v xml:space="preserve"> </v>
      </c>
      <c r="L183" s="41" t="str">
        <f t="shared" ref="L183" si="287">IF((MAX(L184:L191)-MIN(L184:L191))&gt;=3,"FIX"," ")</f>
        <v xml:space="preserve"> </v>
      </c>
      <c r="M183" s="33" t="str">
        <f t="shared" ref="M183" si="288">IF((MAX(M184:M191)-MIN(M184:M191))&gt;=3,"FIX"," ")</f>
        <v xml:space="preserve"> </v>
      </c>
      <c r="N183" s="41" t="str">
        <f t="shared" ref="N183" si="289">IF((MAX(N184:N191)-MIN(N184:N191))&gt;=3,"FIX"," ")</f>
        <v xml:space="preserve"> </v>
      </c>
      <c r="O183" s="41" t="str">
        <f t="shared" ref="O183" si="290">IF((MAX(O184:O191)-MIN(O184:O191))&gt;=3,"FIX"," ")</f>
        <v xml:space="preserve"> </v>
      </c>
      <c r="P183" s="41" t="str">
        <f t="shared" ref="P183" si="291">IF((MAX(P184:P191)-MIN(P184:P191))&gt;=3,"FIX"," ")</f>
        <v xml:space="preserve"> </v>
      </c>
      <c r="Q183" s="41" t="str">
        <f t="shared" ref="Q183" si="292">IF((MAX(Q184:Q191)-MIN(Q184:Q191))&gt;=3,"FIX"," ")</f>
        <v xml:space="preserve"> </v>
      </c>
      <c r="R183" s="41" t="str">
        <f t="shared" ref="R183" si="293">IF((MAX(R184:R191)-MIN(R184:R191))&gt;=3,"FIX"," ")</f>
        <v xml:space="preserve"> </v>
      </c>
      <c r="S183" s="41" t="str">
        <f t="shared" ref="S183" si="294">IF((MAX(S184:S191)-MIN(S184:S191))&gt;=3,"FIX"," ")</f>
        <v xml:space="preserve"> </v>
      </c>
      <c r="T183" s="41" t="str">
        <f t="shared" ref="T183" si="295">IF((MAX(T184:T191)-MIN(T184:T191))&gt;=3,"FIX"," ")</f>
        <v xml:space="preserve"> </v>
      </c>
      <c r="U183" s="33" t="str">
        <f t="shared" ref="U183" si="296">IF((MAX(U184:U191)-MIN(U184:U191))&gt;=3,"FIX"," ")</f>
        <v xml:space="preserve"> </v>
      </c>
      <c r="V183" s="33" t="str">
        <f t="shared" ref="V183" si="297">IF((MAX(V184:V191)-MIN(V184:V191))&gt;=3,"FIX"," ")</f>
        <v xml:space="preserve"> </v>
      </c>
      <c r="W183" s="41" t="str">
        <f t="shared" ref="W183" si="298">IF((MAX(W184:W191)-MIN(W184:W191))&gt;=3,"FIX"," ")</f>
        <v xml:space="preserve"> </v>
      </c>
    </row>
    <row r="184" spans="2:23" x14ac:dyDescent="0.25">
      <c r="B184" s="5"/>
      <c r="C184" s="17" t="s">
        <v>0</v>
      </c>
      <c r="D184" s="13">
        <v>2</v>
      </c>
      <c r="E184" s="42">
        <v>0</v>
      </c>
      <c r="F184" s="42">
        <v>0</v>
      </c>
      <c r="G184" s="42">
        <v>0</v>
      </c>
      <c r="H184" s="13">
        <v>4</v>
      </c>
      <c r="I184" s="13">
        <v>4</v>
      </c>
      <c r="J184" s="42">
        <v>0</v>
      </c>
      <c r="K184" s="13">
        <v>4</v>
      </c>
      <c r="L184" s="42">
        <v>0</v>
      </c>
      <c r="M184" s="13">
        <v>4</v>
      </c>
      <c r="N184" s="42">
        <v>0</v>
      </c>
      <c r="O184" s="42">
        <v>0</v>
      </c>
      <c r="P184" s="42">
        <v>0</v>
      </c>
      <c r="Q184" s="42">
        <v>0</v>
      </c>
      <c r="R184" s="42">
        <v>0</v>
      </c>
      <c r="S184" s="42">
        <v>0</v>
      </c>
      <c r="T184" s="42">
        <v>0</v>
      </c>
      <c r="U184" s="13">
        <v>4</v>
      </c>
      <c r="V184" s="13">
        <v>4</v>
      </c>
      <c r="W184" s="42">
        <v>0</v>
      </c>
    </row>
    <row r="185" spans="2:23" x14ac:dyDescent="0.25">
      <c r="B185" s="5"/>
      <c r="C185" s="17" t="s">
        <v>1</v>
      </c>
      <c r="D185" s="13">
        <v>1</v>
      </c>
      <c r="E185" s="42">
        <v>0</v>
      </c>
      <c r="F185" s="42">
        <v>0</v>
      </c>
      <c r="G185" s="42">
        <v>0</v>
      </c>
      <c r="H185" s="13">
        <v>4</v>
      </c>
      <c r="I185" s="13">
        <v>4</v>
      </c>
      <c r="J185" s="42">
        <v>0</v>
      </c>
      <c r="K185" s="13">
        <v>4</v>
      </c>
      <c r="L185" s="42">
        <v>0</v>
      </c>
      <c r="M185" s="13">
        <v>4</v>
      </c>
      <c r="N185" s="42">
        <v>0</v>
      </c>
      <c r="O185" s="42">
        <v>0</v>
      </c>
      <c r="P185" s="42">
        <v>0</v>
      </c>
      <c r="Q185" s="42">
        <v>0</v>
      </c>
      <c r="R185" s="42">
        <v>0</v>
      </c>
      <c r="S185" s="42">
        <v>0</v>
      </c>
      <c r="T185" s="42">
        <v>0</v>
      </c>
      <c r="U185" s="13">
        <v>3</v>
      </c>
      <c r="V185" s="13">
        <v>3</v>
      </c>
      <c r="W185" s="42">
        <v>0</v>
      </c>
    </row>
    <row r="186" spans="2:23" x14ac:dyDescent="0.25">
      <c r="B186" s="5"/>
      <c r="C186" s="17" t="s">
        <v>2</v>
      </c>
      <c r="D186" s="13">
        <v>2</v>
      </c>
      <c r="E186" s="42">
        <v>0</v>
      </c>
      <c r="F186" s="42">
        <v>0</v>
      </c>
      <c r="G186" s="42">
        <v>0</v>
      </c>
      <c r="H186" s="13">
        <v>3</v>
      </c>
      <c r="I186" s="13">
        <v>4</v>
      </c>
      <c r="J186" s="42">
        <v>0</v>
      </c>
      <c r="K186" s="13">
        <v>4</v>
      </c>
      <c r="L186" s="42">
        <v>0</v>
      </c>
      <c r="M186" s="13">
        <v>4</v>
      </c>
      <c r="N186" s="42">
        <v>0</v>
      </c>
      <c r="O186" s="42">
        <v>0</v>
      </c>
      <c r="P186" s="42">
        <v>0</v>
      </c>
      <c r="Q186" s="42">
        <v>0</v>
      </c>
      <c r="R186" s="42">
        <v>0</v>
      </c>
      <c r="S186" s="42">
        <v>0</v>
      </c>
      <c r="T186" s="42">
        <v>0</v>
      </c>
      <c r="U186" s="13">
        <v>3</v>
      </c>
      <c r="V186" s="13">
        <v>4</v>
      </c>
      <c r="W186" s="42">
        <v>0</v>
      </c>
    </row>
    <row r="187" spans="2:23" x14ac:dyDescent="0.25">
      <c r="B187" s="5"/>
      <c r="C187" s="17" t="s">
        <v>3</v>
      </c>
      <c r="D187" s="13">
        <v>3</v>
      </c>
      <c r="E187" s="42">
        <v>0</v>
      </c>
      <c r="F187" s="42">
        <v>0</v>
      </c>
      <c r="G187" s="42">
        <v>0</v>
      </c>
      <c r="H187" s="13">
        <v>4</v>
      </c>
      <c r="I187" s="13">
        <v>4</v>
      </c>
      <c r="J187" s="42">
        <v>0</v>
      </c>
      <c r="K187" s="13">
        <v>4</v>
      </c>
      <c r="L187" s="42">
        <v>0</v>
      </c>
      <c r="M187" s="13">
        <v>4</v>
      </c>
      <c r="N187" s="42">
        <v>0</v>
      </c>
      <c r="O187" s="42">
        <v>0</v>
      </c>
      <c r="P187" s="42">
        <v>0</v>
      </c>
      <c r="Q187" s="42">
        <v>0</v>
      </c>
      <c r="R187" s="42">
        <v>0</v>
      </c>
      <c r="S187" s="42">
        <v>0</v>
      </c>
      <c r="T187" s="42">
        <v>0</v>
      </c>
      <c r="U187" s="13">
        <v>3</v>
      </c>
      <c r="V187" s="13">
        <v>4</v>
      </c>
      <c r="W187" s="42">
        <v>0</v>
      </c>
    </row>
    <row r="188" spans="2:23" x14ac:dyDescent="0.25">
      <c r="B188" s="5"/>
      <c r="C188" s="17" t="s">
        <v>4</v>
      </c>
      <c r="D188" s="13">
        <v>3</v>
      </c>
      <c r="E188" s="42">
        <v>0</v>
      </c>
      <c r="F188" s="42">
        <v>0</v>
      </c>
      <c r="G188" s="42">
        <v>0</v>
      </c>
      <c r="H188" s="13">
        <v>5</v>
      </c>
      <c r="I188" s="13">
        <v>5</v>
      </c>
      <c r="J188" s="42">
        <v>0</v>
      </c>
      <c r="K188" s="13">
        <v>5</v>
      </c>
      <c r="L188" s="42">
        <v>0</v>
      </c>
      <c r="M188" s="13">
        <v>4</v>
      </c>
      <c r="N188" s="42">
        <v>0</v>
      </c>
      <c r="O188" s="42">
        <v>0</v>
      </c>
      <c r="P188" s="42">
        <v>0</v>
      </c>
      <c r="Q188" s="42">
        <v>0</v>
      </c>
      <c r="R188" s="42">
        <v>0</v>
      </c>
      <c r="S188" s="42">
        <v>0</v>
      </c>
      <c r="T188" s="42">
        <v>0</v>
      </c>
      <c r="U188" s="13">
        <v>4</v>
      </c>
      <c r="V188" s="13">
        <v>4</v>
      </c>
      <c r="W188" s="42">
        <v>0</v>
      </c>
    </row>
    <row r="189" spans="2:23" x14ac:dyDescent="0.25">
      <c r="B189" s="5"/>
      <c r="C189" s="17" t="s">
        <v>44</v>
      </c>
      <c r="D189" s="13">
        <v>2</v>
      </c>
      <c r="E189" s="42">
        <v>0</v>
      </c>
      <c r="F189" s="42">
        <v>0</v>
      </c>
      <c r="G189" s="42">
        <v>0</v>
      </c>
      <c r="H189" s="13">
        <v>4</v>
      </c>
      <c r="I189" s="13">
        <v>4</v>
      </c>
      <c r="J189" s="42">
        <v>0</v>
      </c>
      <c r="K189" s="13">
        <v>4</v>
      </c>
      <c r="L189" s="42">
        <v>0</v>
      </c>
      <c r="M189" s="13">
        <v>4</v>
      </c>
      <c r="N189" s="42">
        <v>0</v>
      </c>
      <c r="O189" s="42">
        <v>0</v>
      </c>
      <c r="P189" s="42">
        <v>0</v>
      </c>
      <c r="Q189" s="42">
        <v>0</v>
      </c>
      <c r="R189" s="42">
        <v>0</v>
      </c>
      <c r="S189" s="42">
        <v>0</v>
      </c>
      <c r="T189" s="42">
        <v>0</v>
      </c>
      <c r="U189" s="13">
        <v>3</v>
      </c>
      <c r="V189" s="13">
        <v>4</v>
      </c>
      <c r="W189" s="42">
        <v>0</v>
      </c>
    </row>
    <row r="190" spans="2:23" x14ac:dyDescent="0.25">
      <c r="B190" s="5"/>
      <c r="C190" s="17" t="s">
        <v>45</v>
      </c>
      <c r="D190" s="13">
        <v>1</v>
      </c>
      <c r="E190" s="13">
        <v>0</v>
      </c>
      <c r="F190" s="13">
        <v>0</v>
      </c>
      <c r="G190" s="13">
        <v>0</v>
      </c>
      <c r="H190" s="13">
        <v>4</v>
      </c>
      <c r="I190" s="13">
        <v>4</v>
      </c>
      <c r="J190" s="13">
        <v>0</v>
      </c>
      <c r="K190" s="13">
        <v>5</v>
      </c>
      <c r="L190" s="13">
        <v>0</v>
      </c>
      <c r="M190" s="13">
        <v>5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3</v>
      </c>
      <c r="V190" s="13">
        <v>3</v>
      </c>
      <c r="W190" s="13">
        <v>0</v>
      </c>
    </row>
    <row r="191" spans="2:23" x14ac:dyDescent="0.25">
      <c r="B191" s="5"/>
      <c r="C191" s="17" t="s">
        <v>46</v>
      </c>
      <c r="D191" s="13">
        <v>3</v>
      </c>
      <c r="E191" s="42">
        <v>0</v>
      </c>
      <c r="F191" s="42">
        <v>0</v>
      </c>
      <c r="G191" s="42">
        <v>0</v>
      </c>
      <c r="H191" s="13">
        <v>4</v>
      </c>
      <c r="I191" s="13">
        <v>4</v>
      </c>
      <c r="J191" s="42">
        <v>0</v>
      </c>
      <c r="K191" s="13">
        <v>4</v>
      </c>
      <c r="L191" s="42">
        <v>0</v>
      </c>
      <c r="M191" s="13">
        <v>4</v>
      </c>
      <c r="N191" s="42">
        <v>0</v>
      </c>
      <c r="O191" s="42">
        <v>0</v>
      </c>
      <c r="P191" s="42">
        <v>0</v>
      </c>
      <c r="Q191" s="42">
        <v>0</v>
      </c>
      <c r="R191" s="42">
        <v>0</v>
      </c>
      <c r="S191" s="42">
        <v>0</v>
      </c>
      <c r="T191" s="42">
        <v>0</v>
      </c>
      <c r="U191" s="13">
        <v>3</v>
      </c>
      <c r="V191" s="13">
        <v>4</v>
      </c>
      <c r="W191" s="42">
        <v>0</v>
      </c>
    </row>
    <row r="192" spans="2:23" x14ac:dyDescent="0.25">
      <c r="B192" s="5"/>
      <c r="C192" s="3" t="s">
        <v>6</v>
      </c>
      <c r="D192" s="12">
        <f>IF(SUM(D184:D191)=0,0,AVERAGE(D184:D191))</f>
        <v>2.125</v>
      </c>
      <c r="E192" s="43">
        <f t="shared" ref="E192:W192" si="299">IF(SUM(E184:E191)=0,0,AVERAGE(E184:E191))</f>
        <v>0</v>
      </c>
      <c r="F192" s="43">
        <f t="shared" si="299"/>
        <v>0</v>
      </c>
      <c r="G192" s="43">
        <f t="shared" si="299"/>
        <v>0</v>
      </c>
      <c r="H192" s="12">
        <f t="shared" si="299"/>
        <v>4</v>
      </c>
      <c r="I192" s="12">
        <f t="shared" si="299"/>
        <v>4.125</v>
      </c>
      <c r="J192" s="43">
        <f t="shared" si="299"/>
        <v>0</v>
      </c>
      <c r="K192" s="12">
        <f t="shared" si="299"/>
        <v>4.25</v>
      </c>
      <c r="L192" s="43">
        <f t="shared" si="299"/>
        <v>0</v>
      </c>
      <c r="M192" s="12">
        <f t="shared" si="299"/>
        <v>4.125</v>
      </c>
      <c r="N192" s="43">
        <f t="shared" si="299"/>
        <v>0</v>
      </c>
      <c r="O192" s="43">
        <f t="shared" si="299"/>
        <v>0</v>
      </c>
      <c r="P192" s="43">
        <f t="shared" si="299"/>
        <v>0</v>
      </c>
      <c r="Q192" s="43">
        <f t="shared" si="299"/>
        <v>0</v>
      </c>
      <c r="R192" s="43">
        <f t="shared" si="299"/>
        <v>0</v>
      </c>
      <c r="S192" s="43">
        <f t="shared" si="299"/>
        <v>0</v>
      </c>
      <c r="T192" s="43">
        <f t="shared" si="299"/>
        <v>0</v>
      </c>
      <c r="U192" s="12">
        <f t="shared" si="299"/>
        <v>3.25</v>
      </c>
      <c r="V192" s="12">
        <f t="shared" si="299"/>
        <v>3.75</v>
      </c>
      <c r="W192" s="43">
        <f t="shared" si="299"/>
        <v>0</v>
      </c>
    </row>
    <row r="193" spans="2:23" ht="31.5" x14ac:dyDescent="0.25">
      <c r="B193" s="31">
        <v>20</v>
      </c>
      <c r="C193" s="32" t="s">
        <v>49</v>
      </c>
      <c r="D193" s="15">
        <f>SUM($B193*D192)</f>
        <v>42.5</v>
      </c>
      <c r="E193" s="43">
        <f t="shared" ref="E193:W193" si="300">SUM($B193*E192)</f>
        <v>0</v>
      </c>
      <c r="F193" s="43">
        <f t="shared" si="300"/>
        <v>0</v>
      </c>
      <c r="G193" s="43">
        <f t="shared" si="300"/>
        <v>0</v>
      </c>
      <c r="H193" s="15">
        <f t="shared" si="300"/>
        <v>80</v>
      </c>
      <c r="I193" s="15">
        <f t="shared" si="300"/>
        <v>82.5</v>
      </c>
      <c r="J193" s="43">
        <f t="shared" si="300"/>
        <v>0</v>
      </c>
      <c r="K193" s="15">
        <f t="shared" si="300"/>
        <v>85</v>
      </c>
      <c r="L193" s="43">
        <f t="shared" si="300"/>
        <v>0</v>
      </c>
      <c r="M193" s="15">
        <f t="shared" si="300"/>
        <v>82.5</v>
      </c>
      <c r="N193" s="43">
        <f t="shared" si="300"/>
        <v>0</v>
      </c>
      <c r="O193" s="43">
        <f t="shared" si="300"/>
        <v>0</v>
      </c>
      <c r="P193" s="43">
        <f t="shared" si="300"/>
        <v>0</v>
      </c>
      <c r="Q193" s="43">
        <f t="shared" si="300"/>
        <v>0</v>
      </c>
      <c r="R193" s="43">
        <f t="shared" si="300"/>
        <v>0</v>
      </c>
      <c r="S193" s="43">
        <f t="shared" si="300"/>
        <v>0</v>
      </c>
      <c r="T193" s="43">
        <f t="shared" si="300"/>
        <v>0</v>
      </c>
      <c r="U193" s="15">
        <f t="shared" si="300"/>
        <v>65</v>
      </c>
      <c r="V193" s="15">
        <f t="shared" si="300"/>
        <v>75</v>
      </c>
      <c r="W193" s="43">
        <f t="shared" si="300"/>
        <v>0</v>
      </c>
    </row>
    <row r="194" spans="2:23" ht="15.75" x14ac:dyDescent="0.25">
      <c r="B194" s="6"/>
      <c r="C194" s="32" t="s">
        <v>50</v>
      </c>
      <c r="D194" s="33" t="str">
        <f t="shared" ref="D194" si="301">IF((MAX(D195:D202)-MIN(D195:D202))&gt;=3,"FIX"," ")</f>
        <v xml:space="preserve"> </v>
      </c>
      <c r="E194" s="41" t="str">
        <f t="shared" ref="E194" si="302">IF((MAX(E195:E202)-MIN(E195:E202))&gt;=3,"FIX"," ")</f>
        <v xml:space="preserve"> </v>
      </c>
      <c r="F194" s="41" t="str">
        <f t="shared" ref="F194" si="303">IF((MAX(F195:F202)-MIN(F195:F202))&gt;=3,"FIX"," ")</f>
        <v xml:space="preserve"> </v>
      </c>
      <c r="G194" s="41" t="str">
        <f t="shared" ref="G194" si="304">IF((MAX(G195:G202)-MIN(G195:G202))&gt;=3,"FIX"," ")</f>
        <v xml:space="preserve"> </v>
      </c>
      <c r="H194" s="33" t="str">
        <f t="shared" ref="H194" si="305">IF((MAX(H195:H202)-MIN(H195:H202))&gt;=3,"FIX"," ")</f>
        <v xml:space="preserve"> </v>
      </c>
      <c r="I194" s="33" t="str">
        <f t="shared" ref="I194" si="306">IF((MAX(I195:I202)-MIN(I195:I202))&gt;=3,"FIX"," ")</f>
        <v xml:space="preserve"> </v>
      </c>
      <c r="J194" s="41" t="str">
        <f t="shared" ref="J194" si="307">IF((MAX(J195:J202)-MIN(J195:J202))&gt;=3,"FIX"," ")</f>
        <v xml:space="preserve"> </v>
      </c>
      <c r="K194" s="33" t="str">
        <f t="shared" ref="K194" si="308">IF((MAX(K195:K202)-MIN(K195:K202))&gt;=3,"FIX"," ")</f>
        <v xml:space="preserve"> </v>
      </c>
      <c r="L194" s="41" t="str">
        <f t="shared" ref="L194" si="309">IF((MAX(L195:L202)-MIN(L195:L202))&gt;=3,"FIX"," ")</f>
        <v xml:space="preserve"> </v>
      </c>
      <c r="M194" s="33" t="str">
        <f t="shared" ref="M194" si="310">IF((MAX(M195:M202)-MIN(M195:M202))&gt;=3,"FIX"," ")</f>
        <v xml:space="preserve"> </v>
      </c>
      <c r="N194" s="41" t="str">
        <f t="shared" ref="N194" si="311">IF((MAX(N195:N202)-MIN(N195:N202))&gt;=3,"FIX"," ")</f>
        <v xml:space="preserve"> </v>
      </c>
      <c r="O194" s="41" t="str">
        <f t="shared" ref="O194" si="312">IF((MAX(O195:O202)-MIN(O195:O202))&gt;=3,"FIX"," ")</f>
        <v xml:space="preserve"> </v>
      </c>
      <c r="P194" s="41" t="str">
        <f t="shared" ref="P194" si="313">IF((MAX(P195:P202)-MIN(P195:P202))&gt;=3,"FIX"," ")</f>
        <v xml:space="preserve"> </v>
      </c>
      <c r="Q194" s="41" t="str">
        <f t="shared" ref="Q194" si="314">IF((MAX(Q195:Q202)-MIN(Q195:Q202))&gt;=3,"FIX"," ")</f>
        <v xml:space="preserve"> </v>
      </c>
      <c r="R194" s="41" t="str">
        <f t="shared" ref="R194" si="315">IF((MAX(R195:R202)-MIN(R195:R202))&gt;=3,"FIX"," ")</f>
        <v xml:space="preserve"> </v>
      </c>
      <c r="S194" s="41" t="str">
        <f t="shared" ref="S194" si="316">IF((MAX(S195:S202)-MIN(S195:S202))&gt;=3,"FIX"," ")</f>
        <v xml:space="preserve"> </v>
      </c>
      <c r="T194" s="41" t="str">
        <f t="shared" ref="T194" si="317">IF((MAX(T195:T202)-MIN(T195:T202))&gt;=3,"FIX"," ")</f>
        <v xml:space="preserve"> </v>
      </c>
      <c r="U194" s="33" t="str">
        <f t="shared" ref="U194" si="318">IF((MAX(U195:U202)-MIN(U195:U202))&gt;=3,"FIX"," ")</f>
        <v xml:space="preserve"> </v>
      </c>
      <c r="V194" s="33" t="str">
        <f t="shared" ref="V194" si="319">IF((MAX(V195:V202)-MIN(V195:V202))&gt;=3,"FIX"," ")</f>
        <v xml:space="preserve"> </v>
      </c>
      <c r="W194" s="41" t="str">
        <f t="shared" ref="W194" si="320">IF((MAX(W195:W202)-MIN(W195:W202))&gt;=3,"FIX"," ")</f>
        <v xml:space="preserve"> </v>
      </c>
    </row>
    <row r="195" spans="2:23" x14ac:dyDescent="0.25">
      <c r="B195" s="6"/>
      <c r="C195" s="3" t="str">
        <f>C$7</f>
        <v>Evaluator 1</v>
      </c>
      <c r="D195" s="13">
        <v>2</v>
      </c>
      <c r="E195" s="42">
        <v>0</v>
      </c>
      <c r="F195" s="42">
        <v>0</v>
      </c>
      <c r="G195" s="42">
        <v>0</v>
      </c>
      <c r="H195" s="13">
        <v>4</v>
      </c>
      <c r="I195" s="13">
        <v>4</v>
      </c>
      <c r="J195" s="42">
        <v>0</v>
      </c>
      <c r="K195" s="13">
        <v>4</v>
      </c>
      <c r="L195" s="42">
        <v>0</v>
      </c>
      <c r="M195" s="13">
        <v>3</v>
      </c>
      <c r="N195" s="42">
        <v>0</v>
      </c>
      <c r="O195" s="42">
        <v>0</v>
      </c>
      <c r="P195" s="42">
        <v>0</v>
      </c>
      <c r="Q195" s="42">
        <v>0</v>
      </c>
      <c r="R195" s="42">
        <v>0</v>
      </c>
      <c r="S195" s="42">
        <v>0</v>
      </c>
      <c r="T195" s="42">
        <v>0</v>
      </c>
      <c r="U195" s="13">
        <v>3</v>
      </c>
      <c r="V195" s="13">
        <v>3</v>
      </c>
      <c r="W195" s="42">
        <v>0</v>
      </c>
    </row>
    <row r="196" spans="2:23" x14ac:dyDescent="0.25">
      <c r="B196" s="6"/>
      <c r="C196" s="3" t="str">
        <f>C$8</f>
        <v>Evaluator 2</v>
      </c>
      <c r="D196" s="13">
        <v>1</v>
      </c>
      <c r="E196" s="42">
        <v>0</v>
      </c>
      <c r="F196" s="42">
        <v>0</v>
      </c>
      <c r="G196" s="42">
        <v>0</v>
      </c>
      <c r="H196" s="13">
        <v>4</v>
      </c>
      <c r="I196" s="13">
        <v>3</v>
      </c>
      <c r="J196" s="42">
        <v>0</v>
      </c>
      <c r="K196" s="13">
        <v>3</v>
      </c>
      <c r="L196" s="42">
        <v>0</v>
      </c>
      <c r="M196" s="13">
        <v>3</v>
      </c>
      <c r="N196" s="42">
        <v>0</v>
      </c>
      <c r="O196" s="42">
        <v>0</v>
      </c>
      <c r="P196" s="42">
        <v>0</v>
      </c>
      <c r="Q196" s="42">
        <v>0</v>
      </c>
      <c r="R196" s="42">
        <v>0</v>
      </c>
      <c r="S196" s="42">
        <v>0</v>
      </c>
      <c r="T196" s="42">
        <v>0</v>
      </c>
      <c r="U196" s="13">
        <v>3</v>
      </c>
      <c r="V196" s="13">
        <v>3</v>
      </c>
      <c r="W196" s="42">
        <v>0</v>
      </c>
    </row>
    <row r="197" spans="2:23" x14ac:dyDescent="0.25">
      <c r="B197" s="6"/>
      <c r="C197" s="3" t="str">
        <f>C$9</f>
        <v>Evaluator 3</v>
      </c>
      <c r="D197" s="13">
        <v>2</v>
      </c>
      <c r="E197" s="42">
        <v>0</v>
      </c>
      <c r="F197" s="42">
        <v>0</v>
      </c>
      <c r="G197" s="42">
        <v>0</v>
      </c>
      <c r="H197" s="13">
        <v>3</v>
      </c>
      <c r="I197" s="13">
        <v>3</v>
      </c>
      <c r="J197" s="42">
        <v>0</v>
      </c>
      <c r="K197" s="13">
        <v>4</v>
      </c>
      <c r="L197" s="42">
        <v>0</v>
      </c>
      <c r="M197" s="13">
        <v>3</v>
      </c>
      <c r="N197" s="42">
        <v>0</v>
      </c>
      <c r="O197" s="42">
        <v>0</v>
      </c>
      <c r="P197" s="42">
        <v>0</v>
      </c>
      <c r="Q197" s="42">
        <v>0</v>
      </c>
      <c r="R197" s="42">
        <v>0</v>
      </c>
      <c r="S197" s="42">
        <v>0</v>
      </c>
      <c r="T197" s="42">
        <v>0</v>
      </c>
      <c r="U197" s="13">
        <v>2</v>
      </c>
      <c r="V197" s="13">
        <v>3</v>
      </c>
      <c r="W197" s="42">
        <v>0</v>
      </c>
    </row>
    <row r="198" spans="2:23" x14ac:dyDescent="0.25">
      <c r="B198" s="6"/>
      <c r="C198" s="3" t="str">
        <f>C$10</f>
        <v>Evaluator 4</v>
      </c>
      <c r="D198" s="13">
        <v>3</v>
      </c>
      <c r="E198" s="42">
        <v>0</v>
      </c>
      <c r="F198" s="42">
        <v>0</v>
      </c>
      <c r="G198" s="42">
        <v>0</v>
      </c>
      <c r="H198" s="13">
        <v>5</v>
      </c>
      <c r="I198" s="13">
        <v>3</v>
      </c>
      <c r="J198" s="42">
        <v>0</v>
      </c>
      <c r="K198" s="13">
        <v>4</v>
      </c>
      <c r="L198" s="42">
        <v>0</v>
      </c>
      <c r="M198" s="13">
        <v>3</v>
      </c>
      <c r="N198" s="42">
        <v>0</v>
      </c>
      <c r="O198" s="42">
        <v>0</v>
      </c>
      <c r="P198" s="42">
        <v>0</v>
      </c>
      <c r="Q198" s="42">
        <v>0</v>
      </c>
      <c r="R198" s="42">
        <v>0</v>
      </c>
      <c r="S198" s="42">
        <v>0</v>
      </c>
      <c r="T198" s="42">
        <v>0</v>
      </c>
      <c r="U198" s="13">
        <v>3</v>
      </c>
      <c r="V198" s="13">
        <v>3</v>
      </c>
      <c r="W198" s="42">
        <v>0</v>
      </c>
    </row>
    <row r="199" spans="2:23" x14ac:dyDescent="0.25">
      <c r="B199" s="6"/>
      <c r="C199" s="3" t="str">
        <f>C188</f>
        <v>Evaluator 5</v>
      </c>
      <c r="D199" s="13">
        <v>3</v>
      </c>
      <c r="E199" s="42">
        <v>0</v>
      </c>
      <c r="F199" s="42">
        <v>0</v>
      </c>
      <c r="G199" s="42">
        <v>0</v>
      </c>
      <c r="H199" s="13">
        <v>4</v>
      </c>
      <c r="I199" s="13">
        <v>4</v>
      </c>
      <c r="J199" s="42">
        <v>0</v>
      </c>
      <c r="K199" s="13">
        <v>4</v>
      </c>
      <c r="L199" s="42">
        <v>0</v>
      </c>
      <c r="M199" s="13">
        <v>4</v>
      </c>
      <c r="N199" s="42">
        <v>0</v>
      </c>
      <c r="O199" s="42">
        <v>0</v>
      </c>
      <c r="P199" s="42">
        <v>0</v>
      </c>
      <c r="Q199" s="42">
        <v>0</v>
      </c>
      <c r="R199" s="42">
        <v>0</v>
      </c>
      <c r="S199" s="42">
        <v>0</v>
      </c>
      <c r="T199" s="42">
        <v>0</v>
      </c>
      <c r="U199" s="13">
        <v>4</v>
      </c>
      <c r="V199" s="13">
        <v>4</v>
      </c>
      <c r="W199" s="42">
        <v>0</v>
      </c>
    </row>
    <row r="200" spans="2:23" x14ac:dyDescent="0.25">
      <c r="B200" s="6"/>
      <c r="C200" s="3" t="str">
        <f>C189</f>
        <v>Evaluator 6</v>
      </c>
      <c r="D200" s="13">
        <v>3</v>
      </c>
      <c r="E200" s="42">
        <v>0</v>
      </c>
      <c r="F200" s="42">
        <v>0</v>
      </c>
      <c r="G200" s="42">
        <v>0</v>
      </c>
      <c r="H200" s="13">
        <v>4</v>
      </c>
      <c r="I200" s="13">
        <v>3</v>
      </c>
      <c r="J200" s="42">
        <v>0</v>
      </c>
      <c r="K200" s="13">
        <v>4</v>
      </c>
      <c r="L200" s="42">
        <v>0</v>
      </c>
      <c r="M200" s="13">
        <v>4</v>
      </c>
      <c r="N200" s="42">
        <v>0</v>
      </c>
      <c r="O200" s="42">
        <v>0</v>
      </c>
      <c r="P200" s="42">
        <v>0</v>
      </c>
      <c r="Q200" s="42">
        <v>0</v>
      </c>
      <c r="R200" s="42">
        <v>0</v>
      </c>
      <c r="S200" s="42">
        <v>0</v>
      </c>
      <c r="T200" s="42">
        <v>0</v>
      </c>
      <c r="U200" s="13">
        <v>4</v>
      </c>
      <c r="V200" s="13">
        <v>4</v>
      </c>
      <c r="W200" s="42">
        <v>0</v>
      </c>
    </row>
    <row r="201" spans="2:23" x14ac:dyDescent="0.25">
      <c r="B201" s="6"/>
      <c r="C201" s="3" t="str">
        <f>C190</f>
        <v>Evaluator 7</v>
      </c>
      <c r="D201" s="13">
        <v>3</v>
      </c>
      <c r="E201" s="13">
        <v>0</v>
      </c>
      <c r="F201" s="13">
        <v>0</v>
      </c>
      <c r="G201" s="13">
        <v>0</v>
      </c>
      <c r="H201" s="13">
        <v>4</v>
      </c>
      <c r="I201" s="13">
        <v>3</v>
      </c>
      <c r="J201" s="13">
        <v>0</v>
      </c>
      <c r="K201" s="13">
        <v>5</v>
      </c>
      <c r="L201" s="13">
        <v>0</v>
      </c>
      <c r="M201" s="13">
        <v>4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3</v>
      </c>
      <c r="V201" s="13">
        <v>4</v>
      </c>
      <c r="W201" s="13">
        <v>0</v>
      </c>
    </row>
    <row r="202" spans="2:23" x14ac:dyDescent="0.25">
      <c r="B202" s="6"/>
      <c r="C202" s="3" t="str">
        <f>C191</f>
        <v>Evaluator 8</v>
      </c>
      <c r="D202" s="13">
        <v>3</v>
      </c>
      <c r="E202" s="42">
        <v>0</v>
      </c>
      <c r="F202" s="42">
        <v>0</v>
      </c>
      <c r="G202" s="42">
        <v>0</v>
      </c>
      <c r="H202" s="13">
        <v>4</v>
      </c>
      <c r="I202" s="13">
        <v>4</v>
      </c>
      <c r="J202" s="42">
        <v>0</v>
      </c>
      <c r="K202" s="13">
        <v>4</v>
      </c>
      <c r="L202" s="42">
        <v>0</v>
      </c>
      <c r="M202" s="13">
        <v>4</v>
      </c>
      <c r="N202" s="42">
        <v>0</v>
      </c>
      <c r="O202" s="42">
        <v>0</v>
      </c>
      <c r="P202" s="42">
        <v>0</v>
      </c>
      <c r="Q202" s="42">
        <v>0</v>
      </c>
      <c r="R202" s="42">
        <v>0</v>
      </c>
      <c r="S202" s="42">
        <v>0</v>
      </c>
      <c r="T202" s="42">
        <v>0</v>
      </c>
      <c r="U202" s="13">
        <v>3</v>
      </c>
      <c r="V202" s="13">
        <v>3</v>
      </c>
      <c r="W202" s="42">
        <v>0</v>
      </c>
    </row>
    <row r="203" spans="2:23" x14ac:dyDescent="0.25">
      <c r="B203" s="6"/>
      <c r="C203" s="3" t="s">
        <v>6</v>
      </c>
      <c r="D203" s="12">
        <f>IF(SUM(D195:D202)=0,0,AVERAGE(D195:D202))</f>
        <v>2.5</v>
      </c>
      <c r="E203" s="43">
        <f t="shared" ref="E203:W203" si="321">IF(SUM(E195:E202)=0,0,AVERAGE(E195:E202))</f>
        <v>0</v>
      </c>
      <c r="F203" s="43">
        <f t="shared" si="321"/>
        <v>0</v>
      </c>
      <c r="G203" s="43">
        <f t="shared" si="321"/>
        <v>0</v>
      </c>
      <c r="H203" s="12">
        <f t="shared" si="321"/>
        <v>4</v>
      </c>
      <c r="I203" s="12">
        <f t="shared" si="321"/>
        <v>3.375</v>
      </c>
      <c r="J203" s="43">
        <f t="shared" si="321"/>
        <v>0</v>
      </c>
      <c r="K203" s="12">
        <f t="shared" si="321"/>
        <v>4</v>
      </c>
      <c r="L203" s="43">
        <f t="shared" si="321"/>
        <v>0</v>
      </c>
      <c r="M203" s="12">
        <f t="shared" si="321"/>
        <v>3.5</v>
      </c>
      <c r="N203" s="43">
        <f t="shared" si="321"/>
        <v>0</v>
      </c>
      <c r="O203" s="43">
        <f t="shared" si="321"/>
        <v>0</v>
      </c>
      <c r="P203" s="43">
        <f t="shared" si="321"/>
        <v>0</v>
      </c>
      <c r="Q203" s="43">
        <f t="shared" si="321"/>
        <v>0</v>
      </c>
      <c r="R203" s="43">
        <f t="shared" si="321"/>
        <v>0</v>
      </c>
      <c r="S203" s="43">
        <f t="shared" si="321"/>
        <v>0</v>
      </c>
      <c r="T203" s="43">
        <f t="shared" si="321"/>
        <v>0</v>
      </c>
      <c r="U203" s="12">
        <f t="shared" si="321"/>
        <v>3.125</v>
      </c>
      <c r="V203" s="12">
        <f t="shared" si="321"/>
        <v>3.375</v>
      </c>
      <c r="W203" s="43">
        <f t="shared" si="321"/>
        <v>0</v>
      </c>
    </row>
    <row r="204" spans="2:23" ht="31.5" x14ac:dyDescent="0.25">
      <c r="B204" s="31">
        <v>5</v>
      </c>
      <c r="C204" s="32" t="s">
        <v>51</v>
      </c>
      <c r="D204" s="15">
        <f>SUM($B204*D203)</f>
        <v>12.5</v>
      </c>
      <c r="E204" s="43">
        <f t="shared" ref="E204:W204" si="322">SUM($B204*E203)</f>
        <v>0</v>
      </c>
      <c r="F204" s="43">
        <f t="shared" si="322"/>
        <v>0</v>
      </c>
      <c r="G204" s="43">
        <f t="shared" si="322"/>
        <v>0</v>
      </c>
      <c r="H204" s="15">
        <f t="shared" si="322"/>
        <v>20</v>
      </c>
      <c r="I204" s="15">
        <f t="shared" si="322"/>
        <v>16.875</v>
      </c>
      <c r="J204" s="43">
        <f t="shared" si="322"/>
        <v>0</v>
      </c>
      <c r="K204" s="15">
        <f t="shared" si="322"/>
        <v>20</v>
      </c>
      <c r="L204" s="43">
        <f t="shared" si="322"/>
        <v>0</v>
      </c>
      <c r="M204" s="15">
        <f t="shared" si="322"/>
        <v>17.5</v>
      </c>
      <c r="N204" s="43">
        <f t="shared" si="322"/>
        <v>0</v>
      </c>
      <c r="O204" s="43">
        <f t="shared" si="322"/>
        <v>0</v>
      </c>
      <c r="P204" s="43">
        <f t="shared" si="322"/>
        <v>0</v>
      </c>
      <c r="Q204" s="43">
        <f t="shared" si="322"/>
        <v>0</v>
      </c>
      <c r="R204" s="43">
        <f t="shared" si="322"/>
        <v>0</v>
      </c>
      <c r="S204" s="43">
        <f t="shared" si="322"/>
        <v>0</v>
      </c>
      <c r="T204" s="43">
        <f t="shared" si="322"/>
        <v>0</v>
      </c>
      <c r="U204" s="15">
        <f t="shared" si="322"/>
        <v>15.625</v>
      </c>
      <c r="V204" s="15">
        <f t="shared" si="322"/>
        <v>16.875</v>
      </c>
      <c r="W204" s="43">
        <f t="shared" si="322"/>
        <v>0</v>
      </c>
    </row>
    <row r="205" spans="2:23" ht="15.75" x14ac:dyDescent="0.25">
      <c r="B205" s="6"/>
      <c r="C205" s="32" t="s">
        <v>52</v>
      </c>
      <c r="D205" s="33" t="str">
        <f t="shared" ref="D205" si="323">IF((MAX(D206:D213)-MIN(D206:D213))&gt;=3,"FIX"," ")</f>
        <v xml:space="preserve"> </v>
      </c>
      <c r="E205" s="41" t="str">
        <f t="shared" ref="E205" si="324">IF((MAX(E206:E213)-MIN(E206:E213))&gt;=3,"FIX"," ")</f>
        <v xml:space="preserve"> </v>
      </c>
      <c r="F205" s="41" t="str">
        <f t="shared" ref="F205" si="325">IF((MAX(F206:F213)-MIN(F206:F213))&gt;=3,"FIX"," ")</f>
        <v xml:space="preserve"> </v>
      </c>
      <c r="G205" s="41" t="str">
        <f t="shared" ref="G205" si="326">IF((MAX(G206:G213)-MIN(G206:G213))&gt;=3,"FIX"," ")</f>
        <v xml:space="preserve"> </v>
      </c>
      <c r="H205" s="33" t="str">
        <f t="shared" ref="H205" si="327">IF((MAX(H206:H213)-MIN(H206:H213))&gt;=3,"FIX"," ")</f>
        <v xml:space="preserve"> </v>
      </c>
      <c r="I205" s="33" t="str">
        <f t="shared" ref="I205" si="328">IF((MAX(I206:I213)-MIN(I206:I213))&gt;=3,"FIX"," ")</f>
        <v xml:space="preserve"> </v>
      </c>
      <c r="J205" s="41" t="str">
        <f t="shared" ref="J205" si="329">IF((MAX(J206:J213)-MIN(J206:J213))&gt;=3,"FIX"," ")</f>
        <v xml:space="preserve"> </v>
      </c>
      <c r="K205" s="33" t="str">
        <f t="shared" ref="K205" si="330">IF((MAX(K206:K213)-MIN(K206:K213))&gt;=3,"FIX"," ")</f>
        <v xml:space="preserve"> </v>
      </c>
      <c r="L205" s="41" t="str">
        <f t="shared" ref="L205" si="331">IF((MAX(L206:L213)-MIN(L206:L213))&gt;=3,"FIX"," ")</f>
        <v xml:space="preserve"> </v>
      </c>
      <c r="M205" s="33" t="str">
        <f t="shared" ref="M205" si="332">IF((MAX(M206:M213)-MIN(M206:M213))&gt;=3,"FIX"," ")</f>
        <v xml:space="preserve"> </v>
      </c>
      <c r="N205" s="41" t="str">
        <f t="shared" ref="N205" si="333">IF((MAX(N206:N213)-MIN(N206:N213))&gt;=3,"FIX"," ")</f>
        <v xml:space="preserve"> </v>
      </c>
      <c r="O205" s="41" t="str">
        <f t="shared" ref="O205" si="334">IF((MAX(O206:O213)-MIN(O206:O213))&gt;=3,"FIX"," ")</f>
        <v xml:space="preserve"> </v>
      </c>
      <c r="P205" s="41" t="str">
        <f t="shared" ref="P205" si="335">IF((MAX(P206:P213)-MIN(P206:P213))&gt;=3,"FIX"," ")</f>
        <v xml:space="preserve"> </v>
      </c>
      <c r="Q205" s="41" t="str">
        <f t="shared" ref="Q205" si="336">IF((MAX(Q206:Q213)-MIN(Q206:Q213))&gt;=3,"FIX"," ")</f>
        <v xml:space="preserve"> </v>
      </c>
      <c r="R205" s="41" t="str">
        <f t="shared" ref="R205" si="337">IF((MAX(R206:R213)-MIN(R206:R213))&gt;=3,"FIX"," ")</f>
        <v xml:space="preserve"> </v>
      </c>
      <c r="S205" s="41" t="str">
        <f t="shared" ref="S205" si="338">IF((MAX(S206:S213)-MIN(S206:S213))&gt;=3,"FIX"," ")</f>
        <v xml:space="preserve"> </v>
      </c>
      <c r="T205" s="41" t="str">
        <f t="shared" ref="T205" si="339">IF((MAX(T206:T213)-MIN(T206:T213))&gt;=3,"FIX"," ")</f>
        <v xml:space="preserve"> </v>
      </c>
      <c r="U205" s="33" t="str">
        <f t="shared" ref="U205" si="340">IF((MAX(U206:U213)-MIN(U206:U213))&gt;=3,"FIX"," ")</f>
        <v xml:space="preserve"> </v>
      </c>
      <c r="V205" s="33" t="str">
        <f t="shared" ref="V205" si="341">IF((MAX(V206:V213)-MIN(V206:V213))&gt;=3,"FIX"," ")</f>
        <v xml:space="preserve"> </v>
      </c>
      <c r="W205" s="41" t="str">
        <f t="shared" ref="W205" si="342">IF((MAX(W206:W213)-MIN(W206:W213))&gt;=3,"FIX"," ")</f>
        <v xml:space="preserve"> </v>
      </c>
    </row>
    <row r="206" spans="2:23" x14ac:dyDescent="0.25">
      <c r="B206" s="6"/>
      <c r="C206" s="3" t="str">
        <f>C$7</f>
        <v>Evaluator 1</v>
      </c>
      <c r="D206" s="13">
        <v>3</v>
      </c>
      <c r="E206" s="42">
        <v>0</v>
      </c>
      <c r="F206" s="42">
        <v>0</v>
      </c>
      <c r="G206" s="42">
        <v>0</v>
      </c>
      <c r="H206" s="13">
        <v>4</v>
      </c>
      <c r="I206" s="13">
        <v>4</v>
      </c>
      <c r="J206" s="42">
        <v>0</v>
      </c>
      <c r="K206" s="13">
        <v>4</v>
      </c>
      <c r="L206" s="42">
        <v>0</v>
      </c>
      <c r="M206" s="13">
        <v>4</v>
      </c>
      <c r="N206" s="42">
        <v>0</v>
      </c>
      <c r="O206" s="42">
        <v>0</v>
      </c>
      <c r="P206" s="42">
        <v>0</v>
      </c>
      <c r="Q206" s="42">
        <v>0</v>
      </c>
      <c r="R206" s="42">
        <v>0</v>
      </c>
      <c r="S206" s="42">
        <v>0</v>
      </c>
      <c r="T206" s="42">
        <v>0</v>
      </c>
      <c r="U206" s="13">
        <v>4</v>
      </c>
      <c r="V206" s="13">
        <v>4</v>
      </c>
      <c r="W206" s="42">
        <v>0</v>
      </c>
    </row>
    <row r="207" spans="2:23" x14ac:dyDescent="0.25">
      <c r="B207" s="6"/>
      <c r="C207" s="3" t="str">
        <f>C$8</f>
        <v>Evaluator 2</v>
      </c>
      <c r="D207" s="13">
        <v>1</v>
      </c>
      <c r="E207" s="42">
        <v>0</v>
      </c>
      <c r="F207" s="42">
        <v>0</v>
      </c>
      <c r="G207" s="42">
        <v>0</v>
      </c>
      <c r="H207" s="13">
        <v>3</v>
      </c>
      <c r="I207" s="13">
        <v>3</v>
      </c>
      <c r="J207" s="42">
        <v>0</v>
      </c>
      <c r="K207" s="13">
        <v>3</v>
      </c>
      <c r="L207" s="42">
        <v>0</v>
      </c>
      <c r="M207" s="13">
        <v>3</v>
      </c>
      <c r="N207" s="42">
        <v>0</v>
      </c>
      <c r="O207" s="42">
        <v>0</v>
      </c>
      <c r="P207" s="42">
        <v>0</v>
      </c>
      <c r="Q207" s="42">
        <v>0</v>
      </c>
      <c r="R207" s="42">
        <v>0</v>
      </c>
      <c r="S207" s="42">
        <v>0</v>
      </c>
      <c r="T207" s="42">
        <v>0</v>
      </c>
      <c r="U207" s="13">
        <v>3</v>
      </c>
      <c r="V207" s="13">
        <v>3</v>
      </c>
      <c r="W207" s="42">
        <v>0</v>
      </c>
    </row>
    <row r="208" spans="2:23" x14ac:dyDescent="0.25">
      <c r="B208" s="6"/>
      <c r="C208" s="3" t="str">
        <f>C$9</f>
        <v>Evaluator 3</v>
      </c>
      <c r="D208" s="13">
        <v>1</v>
      </c>
      <c r="E208" s="42">
        <v>0</v>
      </c>
      <c r="F208" s="42">
        <v>0</v>
      </c>
      <c r="G208" s="42">
        <v>0</v>
      </c>
      <c r="H208" s="13">
        <v>4</v>
      </c>
      <c r="I208" s="13">
        <v>3</v>
      </c>
      <c r="J208" s="42">
        <v>0</v>
      </c>
      <c r="K208" s="13">
        <v>3</v>
      </c>
      <c r="L208" s="42">
        <v>0</v>
      </c>
      <c r="M208" s="13">
        <v>3</v>
      </c>
      <c r="N208" s="42">
        <v>0</v>
      </c>
      <c r="O208" s="42">
        <v>0</v>
      </c>
      <c r="P208" s="42">
        <v>0</v>
      </c>
      <c r="Q208" s="42">
        <v>0</v>
      </c>
      <c r="R208" s="42">
        <v>0</v>
      </c>
      <c r="S208" s="42">
        <v>0</v>
      </c>
      <c r="T208" s="42">
        <v>0</v>
      </c>
      <c r="U208" s="13">
        <v>3</v>
      </c>
      <c r="V208" s="13">
        <v>3</v>
      </c>
      <c r="W208" s="42">
        <v>0</v>
      </c>
    </row>
    <row r="209" spans="2:23" x14ac:dyDescent="0.25">
      <c r="B209" s="6"/>
      <c r="C209" s="3" t="str">
        <f>C$10</f>
        <v>Evaluator 4</v>
      </c>
      <c r="D209" s="13">
        <v>3</v>
      </c>
      <c r="E209" s="42">
        <v>0</v>
      </c>
      <c r="F209" s="42">
        <v>0</v>
      </c>
      <c r="G209" s="42">
        <v>0</v>
      </c>
      <c r="H209" s="13">
        <v>5</v>
      </c>
      <c r="I209" s="13">
        <v>4</v>
      </c>
      <c r="J209" s="42">
        <v>0</v>
      </c>
      <c r="K209" s="13">
        <v>4</v>
      </c>
      <c r="L209" s="42">
        <v>0</v>
      </c>
      <c r="M209" s="13">
        <v>4</v>
      </c>
      <c r="N209" s="42">
        <v>0</v>
      </c>
      <c r="O209" s="42">
        <v>0</v>
      </c>
      <c r="P209" s="42">
        <v>0</v>
      </c>
      <c r="Q209" s="42">
        <v>0</v>
      </c>
      <c r="R209" s="42">
        <v>0</v>
      </c>
      <c r="S209" s="42">
        <v>0</v>
      </c>
      <c r="T209" s="42">
        <v>0</v>
      </c>
      <c r="U209" s="13">
        <v>4</v>
      </c>
      <c r="V209" s="13">
        <v>3</v>
      </c>
      <c r="W209" s="42">
        <v>0</v>
      </c>
    </row>
    <row r="210" spans="2:23" x14ac:dyDescent="0.25">
      <c r="B210" s="6"/>
      <c r="C210" s="3" t="str">
        <f>C199</f>
        <v>Evaluator 5</v>
      </c>
      <c r="D210" s="13">
        <v>2</v>
      </c>
      <c r="E210" s="42">
        <v>0</v>
      </c>
      <c r="F210" s="42">
        <v>0</v>
      </c>
      <c r="G210" s="42">
        <v>0</v>
      </c>
      <c r="H210" s="13">
        <v>5</v>
      </c>
      <c r="I210" s="13">
        <v>5</v>
      </c>
      <c r="J210" s="42">
        <v>0</v>
      </c>
      <c r="K210" s="13">
        <v>4</v>
      </c>
      <c r="L210" s="42">
        <v>0</v>
      </c>
      <c r="M210" s="13">
        <v>4</v>
      </c>
      <c r="N210" s="42">
        <v>0</v>
      </c>
      <c r="O210" s="42">
        <v>0</v>
      </c>
      <c r="P210" s="42">
        <v>0</v>
      </c>
      <c r="Q210" s="42">
        <v>0</v>
      </c>
      <c r="R210" s="42">
        <v>0</v>
      </c>
      <c r="S210" s="42">
        <v>0</v>
      </c>
      <c r="T210" s="42">
        <v>0</v>
      </c>
      <c r="U210" s="13">
        <v>4</v>
      </c>
      <c r="V210" s="13">
        <v>3</v>
      </c>
      <c r="W210" s="42">
        <v>0</v>
      </c>
    </row>
    <row r="211" spans="2:23" x14ac:dyDescent="0.25">
      <c r="B211" s="6"/>
      <c r="C211" s="3" t="str">
        <f>C200</f>
        <v>Evaluator 6</v>
      </c>
      <c r="D211" s="13">
        <v>3</v>
      </c>
      <c r="E211" s="42">
        <v>0</v>
      </c>
      <c r="F211" s="42">
        <v>0</v>
      </c>
      <c r="G211" s="42">
        <v>0</v>
      </c>
      <c r="H211" s="13">
        <v>3</v>
      </c>
      <c r="I211" s="13">
        <v>4</v>
      </c>
      <c r="J211" s="42">
        <v>0</v>
      </c>
      <c r="K211" s="13">
        <v>4</v>
      </c>
      <c r="L211" s="42">
        <v>0</v>
      </c>
      <c r="M211" s="13">
        <v>4</v>
      </c>
      <c r="N211" s="42">
        <v>0</v>
      </c>
      <c r="O211" s="42">
        <v>0</v>
      </c>
      <c r="P211" s="42">
        <v>0</v>
      </c>
      <c r="Q211" s="42">
        <v>0</v>
      </c>
      <c r="R211" s="42">
        <v>0</v>
      </c>
      <c r="S211" s="42">
        <v>0</v>
      </c>
      <c r="T211" s="42">
        <v>0</v>
      </c>
      <c r="U211" s="13">
        <v>3</v>
      </c>
      <c r="V211" s="13">
        <v>4</v>
      </c>
      <c r="W211" s="42">
        <v>0</v>
      </c>
    </row>
    <row r="212" spans="2:23" x14ac:dyDescent="0.25">
      <c r="B212" s="6"/>
      <c r="C212" s="3" t="str">
        <f>C201</f>
        <v>Evaluator 7</v>
      </c>
      <c r="D212" s="13">
        <v>2</v>
      </c>
      <c r="E212" s="13">
        <v>0</v>
      </c>
      <c r="F212" s="13">
        <v>0</v>
      </c>
      <c r="G212" s="13">
        <v>0</v>
      </c>
      <c r="H212" s="13">
        <v>4</v>
      </c>
      <c r="I212" s="13">
        <v>4</v>
      </c>
      <c r="J212" s="13">
        <v>0</v>
      </c>
      <c r="K212" s="13">
        <v>3</v>
      </c>
      <c r="L212" s="13">
        <v>0</v>
      </c>
      <c r="M212" s="13">
        <v>4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2</v>
      </c>
      <c r="V212" s="13">
        <v>2</v>
      </c>
      <c r="W212" s="13">
        <v>0</v>
      </c>
    </row>
    <row r="213" spans="2:23" x14ac:dyDescent="0.25">
      <c r="B213" s="6"/>
      <c r="C213" s="3" t="str">
        <f>C$14</f>
        <v>Evaluator 8</v>
      </c>
      <c r="D213" s="13">
        <v>3</v>
      </c>
      <c r="E213" s="42">
        <v>0</v>
      </c>
      <c r="F213" s="42">
        <v>0</v>
      </c>
      <c r="G213" s="42">
        <v>0</v>
      </c>
      <c r="H213" s="13">
        <v>4</v>
      </c>
      <c r="I213" s="13">
        <v>4</v>
      </c>
      <c r="J213" s="42">
        <v>0</v>
      </c>
      <c r="K213" s="13">
        <v>4</v>
      </c>
      <c r="L213" s="42">
        <v>0</v>
      </c>
      <c r="M213" s="13">
        <v>4</v>
      </c>
      <c r="N213" s="42">
        <v>0</v>
      </c>
      <c r="O213" s="42">
        <v>0</v>
      </c>
      <c r="P213" s="42">
        <v>0</v>
      </c>
      <c r="Q213" s="42">
        <v>0</v>
      </c>
      <c r="R213" s="42">
        <v>0</v>
      </c>
      <c r="S213" s="42">
        <v>0</v>
      </c>
      <c r="T213" s="42">
        <v>0</v>
      </c>
      <c r="U213" s="13">
        <v>4</v>
      </c>
      <c r="V213" s="13">
        <v>4</v>
      </c>
      <c r="W213" s="42">
        <v>0</v>
      </c>
    </row>
    <row r="214" spans="2:23" x14ac:dyDescent="0.25">
      <c r="B214" s="6"/>
      <c r="C214" s="3" t="s">
        <v>6</v>
      </c>
      <c r="D214" s="12">
        <f>IF(SUM(D206:D213)=0,0,AVERAGE(D206:D213))</f>
        <v>2.25</v>
      </c>
      <c r="E214" s="43">
        <f t="shared" ref="E214:W214" si="343">IF(SUM(E206:E213)=0,0,AVERAGE(E206:E213))</f>
        <v>0</v>
      </c>
      <c r="F214" s="43">
        <f t="shared" si="343"/>
        <v>0</v>
      </c>
      <c r="G214" s="43">
        <f t="shared" si="343"/>
        <v>0</v>
      </c>
      <c r="H214" s="12">
        <f t="shared" si="343"/>
        <v>4</v>
      </c>
      <c r="I214" s="12">
        <f t="shared" si="343"/>
        <v>3.875</v>
      </c>
      <c r="J214" s="43">
        <f t="shared" si="343"/>
        <v>0</v>
      </c>
      <c r="K214" s="12">
        <f t="shared" si="343"/>
        <v>3.625</v>
      </c>
      <c r="L214" s="43">
        <f t="shared" si="343"/>
        <v>0</v>
      </c>
      <c r="M214" s="12">
        <f t="shared" si="343"/>
        <v>3.75</v>
      </c>
      <c r="N214" s="43">
        <f t="shared" si="343"/>
        <v>0</v>
      </c>
      <c r="O214" s="43">
        <f t="shared" si="343"/>
        <v>0</v>
      </c>
      <c r="P214" s="43">
        <f t="shared" si="343"/>
        <v>0</v>
      </c>
      <c r="Q214" s="43">
        <f t="shared" si="343"/>
        <v>0</v>
      </c>
      <c r="R214" s="43">
        <f t="shared" si="343"/>
        <v>0</v>
      </c>
      <c r="S214" s="43">
        <f t="shared" si="343"/>
        <v>0</v>
      </c>
      <c r="T214" s="43">
        <f t="shared" si="343"/>
        <v>0</v>
      </c>
      <c r="U214" s="12">
        <f t="shared" si="343"/>
        <v>3.375</v>
      </c>
      <c r="V214" s="12">
        <f t="shared" si="343"/>
        <v>3.25</v>
      </c>
      <c r="W214" s="43">
        <f t="shared" si="343"/>
        <v>0</v>
      </c>
    </row>
    <row r="215" spans="2:23" ht="31.5" x14ac:dyDescent="0.25">
      <c r="B215" s="31">
        <v>10</v>
      </c>
      <c r="C215" s="32" t="s">
        <v>26</v>
      </c>
      <c r="D215" s="15">
        <f>SUM($B215*D214)</f>
        <v>22.5</v>
      </c>
      <c r="E215" s="43">
        <f t="shared" ref="E215:W215" si="344">SUM($B215*E214)</f>
        <v>0</v>
      </c>
      <c r="F215" s="43">
        <f t="shared" si="344"/>
        <v>0</v>
      </c>
      <c r="G215" s="43">
        <f t="shared" si="344"/>
        <v>0</v>
      </c>
      <c r="H215" s="15">
        <f t="shared" si="344"/>
        <v>40</v>
      </c>
      <c r="I215" s="15">
        <f t="shared" si="344"/>
        <v>38.75</v>
      </c>
      <c r="J215" s="43">
        <f t="shared" si="344"/>
        <v>0</v>
      </c>
      <c r="K215" s="15">
        <f t="shared" si="344"/>
        <v>36.25</v>
      </c>
      <c r="L215" s="43">
        <f t="shared" si="344"/>
        <v>0</v>
      </c>
      <c r="M215" s="15">
        <f t="shared" si="344"/>
        <v>37.5</v>
      </c>
      <c r="N215" s="43">
        <f t="shared" si="344"/>
        <v>0</v>
      </c>
      <c r="O215" s="43">
        <f t="shared" si="344"/>
        <v>0</v>
      </c>
      <c r="P215" s="43">
        <f t="shared" si="344"/>
        <v>0</v>
      </c>
      <c r="Q215" s="43">
        <f t="shared" si="344"/>
        <v>0</v>
      </c>
      <c r="R215" s="43">
        <f t="shared" si="344"/>
        <v>0</v>
      </c>
      <c r="S215" s="43">
        <f t="shared" si="344"/>
        <v>0</v>
      </c>
      <c r="T215" s="43">
        <f t="shared" si="344"/>
        <v>0</v>
      </c>
      <c r="U215" s="15">
        <f t="shared" si="344"/>
        <v>33.75</v>
      </c>
      <c r="V215" s="15">
        <f t="shared" si="344"/>
        <v>32.5</v>
      </c>
      <c r="W215" s="43">
        <f t="shared" si="344"/>
        <v>0</v>
      </c>
    </row>
    <row r="216" spans="2:23" ht="31.5" x14ac:dyDescent="0.25">
      <c r="B216" s="6"/>
      <c r="C216" s="32" t="s">
        <v>54</v>
      </c>
      <c r="D216" s="33" t="str">
        <f t="shared" ref="D216" si="345">IF((MAX(D217:D224)-MIN(D217:D224))&gt;=3,"FIX"," ")</f>
        <v xml:space="preserve"> </v>
      </c>
      <c r="E216" s="41" t="str">
        <f t="shared" ref="E216" si="346">IF((MAX(E217:E224)-MIN(E217:E224))&gt;=3,"FIX"," ")</f>
        <v xml:space="preserve"> </v>
      </c>
      <c r="F216" s="41" t="str">
        <f t="shared" ref="F216" si="347">IF((MAX(F217:F224)-MIN(F217:F224))&gt;=3,"FIX"," ")</f>
        <v xml:space="preserve"> </v>
      </c>
      <c r="G216" s="41" t="str">
        <f t="shared" ref="G216" si="348">IF((MAX(G217:G224)-MIN(G217:G224))&gt;=3,"FIX"," ")</f>
        <v xml:space="preserve"> </v>
      </c>
      <c r="H216" s="33" t="str">
        <f t="shared" ref="H216" si="349">IF((MAX(H217:H224)-MIN(H217:H224))&gt;=3,"FIX"," ")</f>
        <v xml:space="preserve"> </v>
      </c>
      <c r="I216" s="33" t="str">
        <f t="shared" ref="I216" si="350">IF((MAX(I217:I224)-MIN(I217:I224))&gt;=3,"FIX"," ")</f>
        <v xml:space="preserve"> </v>
      </c>
      <c r="J216" s="41" t="str">
        <f t="shared" ref="J216" si="351">IF((MAX(J217:J224)-MIN(J217:J224))&gt;=3,"FIX"," ")</f>
        <v xml:space="preserve"> </v>
      </c>
      <c r="K216" s="33" t="str">
        <f t="shared" ref="K216" si="352">IF((MAX(K217:K224)-MIN(K217:K224))&gt;=3,"FIX"," ")</f>
        <v xml:space="preserve"> </v>
      </c>
      <c r="L216" s="41" t="str">
        <f t="shared" ref="L216" si="353">IF((MAX(L217:L224)-MIN(L217:L224))&gt;=3,"FIX"," ")</f>
        <v xml:space="preserve"> </v>
      </c>
      <c r="M216" s="33" t="str">
        <f t="shared" ref="M216" si="354">IF((MAX(M217:M224)-MIN(M217:M224))&gt;=3,"FIX"," ")</f>
        <v xml:space="preserve"> </v>
      </c>
      <c r="N216" s="41" t="str">
        <f t="shared" ref="N216" si="355">IF((MAX(N217:N224)-MIN(N217:N224))&gt;=3,"FIX"," ")</f>
        <v xml:space="preserve"> </v>
      </c>
      <c r="O216" s="41" t="str">
        <f t="shared" ref="O216" si="356">IF((MAX(O217:O224)-MIN(O217:O224))&gt;=3,"FIX"," ")</f>
        <v xml:space="preserve"> </v>
      </c>
      <c r="P216" s="41" t="str">
        <f t="shared" ref="P216" si="357">IF((MAX(P217:P224)-MIN(P217:P224))&gt;=3,"FIX"," ")</f>
        <v xml:space="preserve"> </v>
      </c>
      <c r="Q216" s="41" t="str">
        <f t="shared" ref="Q216" si="358">IF((MAX(Q217:Q224)-MIN(Q217:Q224))&gt;=3,"FIX"," ")</f>
        <v xml:space="preserve"> </v>
      </c>
      <c r="R216" s="41" t="str">
        <f t="shared" ref="R216" si="359">IF((MAX(R217:R224)-MIN(R217:R224))&gt;=3,"FIX"," ")</f>
        <v xml:space="preserve"> </v>
      </c>
      <c r="S216" s="41" t="str">
        <f t="shared" ref="S216" si="360">IF((MAX(S217:S224)-MIN(S217:S224))&gt;=3,"FIX"," ")</f>
        <v xml:space="preserve"> </v>
      </c>
      <c r="T216" s="41" t="str">
        <f t="shared" ref="T216" si="361">IF((MAX(T217:T224)-MIN(T217:T224))&gt;=3,"FIX"," ")</f>
        <v xml:space="preserve"> </v>
      </c>
      <c r="U216" s="33" t="str">
        <f t="shared" ref="U216" si="362">IF((MAX(U217:U224)-MIN(U217:U224))&gt;=3,"FIX"," ")</f>
        <v xml:space="preserve"> </v>
      </c>
      <c r="V216" s="33" t="str">
        <f t="shared" ref="V216" si="363">IF((MAX(V217:V224)-MIN(V217:V224))&gt;=3,"FIX"," ")</f>
        <v xml:space="preserve"> </v>
      </c>
      <c r="W216" s="41" t="str">
        <f t="shared" ref="W216" si="364">IF((MAX(W217:W224)-MIN(W217:W224))&gt;=3,"FIX"," ")</f>
        <v xml:space="preserve"> </v>
      </c>
    </row>
    <row r="217" spans="2:23" x14ac:dyDescent="0.25">
      <c r="B217" s="6"/>
      <c r="C217" s="3" t="str">
        <f>C$7</f>
        <v>Evaluator 1</v>
      </c>
      <c r="D217" s="13">
        <v>3</v>
      </c>
      <c r="E217" s="42">
        <v>0</v>
      </c>
      <c r="F217" s="42">
        <v>0</v>
      </c>
      <c r="G217" s="42">
        <v>0</v>
      </c>
      <c r="H217" s="13">
        <v>4</v>
      </c>
      <c r="I217" s="13">
        <v>4</v>
      </c>
      <c r="J217" s="42">
        <v>0</v>
      </c>
      <c r="K217" s="13">
        <v>4</v>
      </c>
      <c r="L217" s="42">
        <v>0</v>
      </c>
      <c r="M217" s="13">
        <v>4</v>
      </c>
      <c r="N217" s="42">
        <v>0</v>
      </c>
      <c r="O217" s="42">
        <v>0</v>
      </c>
      <c r="P217" s="42">
        <v>0</v>
      </c>
      <c r="Q217" s="42">
        <v>0</v>
      </c>
      <c r="R217" s="42">
        <v>0</v>
      </c>
      <c r="S217" s="42">
        <v>0</v>
      </c>
      <c r="T217" s="42">
        <v>0</v>
      </c>
      <c r="U217" s="13">
        <v>4</v>
      </c>
      <c r="V217" s="13">
        <v>4</v>
      </c>
      <c r="W217" s="42">
        <v>0</v>
      </c>
    </row>
    <row r="218" spans="2:23" x14ac:dyDescent="0.25">
      <c r="B218" s="6"/>
      <c r="C218" s="3" t="str">
        <f>C$8</f>
        <v>Evaluator 2</v>
      </c>
      <c r="D218" s="13">
        <v>2</v>
      </c>
      <c r="E218" s="42">
        <v>0</v>
      </c>
      <c r="F218" s="42">
        <v>0</v>
      </c>
      <c r="G218" s="42">
        <v>0</v>
      </c>
      <c r="H218" s="13">
        <v>3</v>
      </c>
      <c r="I218" s="13">
        <v>3</v>
      </c>
      <c r="J218" s="42">
        <v>0</v>
      </c>
      <c r="K218" s="13">
        <v>3</v>
      </c>
      <c r="L218" s="42">
        <v>0</v>
      </c>
      <c r="M218" s="13">
        <v>3</v>
      </c>
      <c r="N218" s="42">
        <v>0</v>
      </c>
      <c r="O218" s="42">
        <v>0</v>
      </c>
      <c r="P218" s="42">
        <v>0</v>
      </c>
      <c r="Q218" s="42">
        <v>0</v>
      </c>
      <c r="R218" s="42">
        <v>0</v>
      </c>
      <c r="S218" s="42">
        <v>0</v>
      </c>
      <c r="T218" s="42">
        <v>0</v>
      </c>
      <c r="U218" s="13">
        <v>3</v>
      </c>
      <c r="V218" s="13">
        <v>3</v>
      </c>
      <c r="W218" s="42">
        <v>0</v>
      </c>
    </row>
    <row r="219" spans="2:23" x14ac:dyDescent="0.25">
      <c r="B219" s="6"/>
      <c r="C219" s="3" t="str">
        <f>C$9</f>
        <v>Evaluator 3</v>
      </c>
      <c r="D219" s="13">
        <v>1</v>
      </c>
      <c r="E219" s="42">
        <v>0</v>
      </c>
      <c r="F219" s="42">
        <v>0</v>
      </c>
      <c r="G219" s="42">
        <v>0</v>
      </c>
      <c r="H219" s="13">
        <v>3</v>
      </c>
      <c r="I219" s="13">
        <v>3</v>
      </c>
      <c r="J219" s="42">
        <v>0</v>
      </c>
      <c r="K219" s="13">
        <v>3</v>
      </c>
      <c r="L219" s="42">
        <v>0</v>
      </c>
      <c r="M219" s="13">
        <v>3</v>
      </c>
      <c r="N219" s="42">
        <v>0</v>
      </c>
      <c r="O219" s="42">
        <v>0</v>
      </c>
      <c r="P219" s="42">
        <v>0</v>
      </c>
      <c r="Q219" s="42">
        <v>0</v>
      </c>
      <c r="R219" s="42">
        <v>0</v>
      </c>
      <c r="S219" s="42">
        <v>0</v>
      </c>
      <c r="T219" s="42">
        <v>0</v>
      </c>
      <c r="U219" s="13">
        <v>3</v>
      </c>
      <c r="V219" s="13">
        <v>3</v>
      </c>
      <c r="W219" s="42">
        <v>0</v>
      </c>
    </row>
    <row r="220" spans="2:23" x14ac:dyDescent="0.25">
      <c r="B220" s="6"/>
      <c r="C220" s="3" t="str">
        <f>C$10</f>
        <v>Evaluator 4</v>
      </c>
      <c r="D220" s="13">
        <v>2</v>
      </c>
      <c r="E220" s="42">
        <v>0</v>
      </c>
      <c r="F220" s="42">
        <v>0</v>
      </c>
      <c r="G220" s="42">
        <v>0</v>
      </c>
      <c r="H220" s="13">
        <v>3</v>
      </c>
      <c r="I220" s="13">
        <v>4</v>
      </c>
      <c r="J220" s="42">
        <v>0</v>
      </c>
      <c r="K220" s="13">
        <v>3</v>
      </c>
      <c r="L220" s="42">
        <v>0</v>
      </c>
      <c r="M220" s="13">
        <v>4</v>
      </c>
      <c r="N220" s="42">
        <v>0</v>
      </c>
      <c r="O220" s="42">
        <v>0</v>
      </c>
      <c r="P220" s="42">
        <v>0</v>
      </c>
      <c r="Q220" s="42">
        <v>0</v>
      </c>
      <c r="R220" s="42">
        <v>0</v>
      </c>
      <c r="S220" s="42">
        <v>0</v>
      </c>
      <c r="T220" s="42">
        <v>0</v>
      </c>
      <c r="U220" s="13">
        <v>4</v>
      </c>
      <c r="V220" s="13">
        <v>4</v>
      </c>
      <c r="W220" s="42">
        <v>0</v>
      </c>
    </row>
    <row r="221" spans="2:23" x14ac:dyDescent="0.25">
      <c r="B221" s="6"/>
      <c r="C221" s="3" t="str">
        <f>C210</f>
        <v>Evaluator 5</v>
      </c>
      <c r="D221" s="13">
        <v>2</v>
      </c>
      <c r="E221" s="42">
        <v>0</v>
      </c>
      <c r="F221" s="42">
        <v>0</v>
      </c>
      <c r="G221" s="42">
        <v>0</v>
      </c>
      <c r="H221" s="13">
        <v>4</v>
      </c>
      <c r="I221" s="13">
        <v>2</v>
      </c>
      <c r="J221" s="42">
        <v>0</v>
      </c>
      <c r="K221" s="13">
        <v>4</v>
      </c>
      <c r="L221" s="42">
        <v>0</v>
      </c>
      <c r="M221" s="13">
        <v>4</v>
      </c>
      <c r="N221" s="42">
        <v>0</v>
      </c>
      <c r="O221" s="42">
        <v>0</v>
      </c>
      <c r="P221" s="42">
        <v>0</v>
      </c>
      <c r="Q221" s="42">
        <v>0</v>
      </c>
      <c r="R221" s="42">
        <v>0</v>
      </c>
      <c r="S221" s="42">
        <v>0</v>
      </c>
      <c r="T221" s="42">
        <v>0</v>
      </c>
      <c r="U221" s="13">
        <v>4</v>
      </c>
      <c r="V221" s="13">
        <v>4</v>
      </c>
      <c r="W221" s="42">
        <v>0</v>
      </c>
    </row>
    <row r="222" spans="2:23" x14ac:dyDescent="0.25">
      <c r="B222" s="6"/>
      <c r="C222" s="3" t="str">
        <f>C211</f>
        <v>Evaluator 6</v>
      </c>
      <c r="D222" s="13">
        <v>2</v>
      </c>
      <c r="E222" s="42">
        <v>0</v>
      </c>
      <c r="F222" s="42">
        <v>0</v>
      </c>
      <c r="G222" s="42">
        <v>0</v>
      </c>
      <c r="H222" s="13">
        <v>3</v>
      </c>
      <c r="I222" s="13">
        <v>3</v>
      </c>
      <c r="J222" s="42">
        <v>0</v>
      </c>
      <c r="K222" s="13">
        <v>4</v>
      </c>
      <c r="L222" s="42">
        <v>0</v>
      </c>
      <c r="M222" s="13">
        <v>4</v>
      </c>
      <c r="N222" s="42">
        <v>0</v>
      </c>
      <c r="O222" s="42">
        <v>0</v>
      </c>
      <c r="P222" s="42">
        <v>0</v>
      </c>
      <c r="Q222" s="42">
        <v>0</v>
      </c>
      <c r="R222" s="42">
        <v>0</v>
      </c>
      <c r="S222" s="42">
        <v>0</v>
      </c>
      <c r="T222" s="42">
        <v>0</v>
      </c>
      <c r="U222" s="13">
        <v>3</v>
      </c>
      <c r="V222" s="13">
        <v>4</v>
      </c>
      <c r="W222" s="42">
        <v>0</v>
      </c>
    </row>
    <row r="223" spans="2:23" x14ac:dyDescent="0.25">
      <c r="B223" s="6"/>
      <c r="C223" s="3" t="str">
        <f>C212</f>
        <v>Evaluator 7</v>
      </c>
      <c r="D223" s="13">
        <v>2</v>
      </c>
      <c r="E223" s="13">
        <v>0</v>
      </c>
      <c r="F223" s="13">
        <v>0</v>
      </c>
      <c r="G223" s="13">
        <v>0</v>
      </c>
      <c r="H223" s="13">
        <v>2</v>
      </c>
      <c r="I223" s="13">
        <v>4</v>
      </c>
      <c r="J223" s="13">
        <v>0</v>
      </c>
      <c r="K223" s="13">
        <v>3</v>
      </c>
      <c r="L223" s="13">
        <v>0</v>
      </c>
      <c r="M223" s="13">
        <v>3</v>
      </c>
      <c r="N223" s="13">
        <v>0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3</v>
      </c>
      <c r="V223" s="13">
        <v>2</v>
      </c>
      <c r="W223" s="13">
        <v>0</v>
      </c>
    </row>
    <row r="224" spans="2:23" x14ac:dyDescent="0.25">
      <c r="B224" s="6"/>
      <c r="C224" s="3" t="str">
        <f>C$14</f>
        <v>Evaluator 8</v>
      </c>
      <c r="D224" s="13">
        <v>3</v>
      </c>
      <c r="E224" s="42">
        <v>0</v>
      </c>
      <c r="F224" s="42">
        <v>0</v>
      </c>
      <c r="G224" s="42">
        <v>0</v>
      </c>
      <c r="H224" s="13">
        <v>4</v>
      </c>
      <c r="I224" s="13">
        <v>3</v>
      </c>
      <c r="J224" s="42">
        <v>0</v>
      </c>
      <c r="K224" s="13">
        <v>3</v>
      </c>
      <c r="L224" s="42">
        <v>0</v>
      </c>
      <c r="M224" s="13">
        <v>4</v>
      </c>
      <c r="N224" s="42">
        <v>0</v>
      </c>
      <c r="O224" s="42">
        <v>0</v>
      </c>
      <c r="P224" s="42">
        <v>0</v>
      </c>
      <c r="Q224" s="42">
        <v>0</v>
      </c>
      <c r="R224" s="42">
        <v>0</v>
      </c>
      <c r="S224" s="42">
        <v>0</v>
      </c>
      <c r="T224" s="42">
        <v>0</v>
      </c>
      <c r="U224" s="13">
        <v>4</v>
      </c>
      <c r="V224" s="13">
        <v>3</v>
      </c>
      <c r="W224" s="42">
        <v>0</v>
      </c>
    </row>
    <row r="225" spans="2:23" x14ac:dyDescent="0.25">
      <c r="B225" s="6"/>
      <c r="C225" s="3" t="s">
        <v>6</v>
      </c>
      <c r="D225" s="12">
        <f>IF(SUM(D217:D224)=0,0,AVERAGE(D217:D224))</f>
        <v>2.125</v>
      </c>
      <c r="E225" s="43">
        <f t="shared" ref="E225:W225" si="365">IF(SUM(E217:E224)=0,0,AVERAGE(E217:E224))</f>
        <v>0</v>
      </c>
      <c r="F225" s="43">
        <f t="shared" si="365"/>
        <v>0</v>
      </c>
      <c r="G225" s="43">
        <f t="shared" si="365"/>
        <v>0</v>
      </c>
      <c r="H225" s="12">
        <f t="shared" si="365"/>
        <v>3.25</v>
      </c>
      <c r="I225" s="12">
        <f t="shared" si="365"/>
        <v>3.25</v>
      </c>
      <c r="J225" s="43">
        <f t="shared" si="365"/>
        <v>0</v>
      </c>
      <c r="K225" s="12">
        <f t="shared" si="365"/>
        <v>3.375</v>
      </c>
      <c r="L225" s="43">
        <f t="shared" si="365"/>
        <v>0</v>
      </c>
      <c r="M225" s="12">
        <f t="shared" si="365"/>
        <v>3.625</v>
      </c>
      <c r="N225" s="43">
        <f t="shared" si="365"/>
        <v>0</v>
      </c>
      <c r="O225" s="43">
        <f t="shared" si="365"/>
        <v>0</v>
      </c>
      <c r="P225" s="43">
        <f t="shared" si="365"/>
        <v>0</v>
      </c>
      <c r="Q225" s="43">
        <f t="shared" si="365"/>
        <v>0</v>
      </c>
      <c r="R225" s="43">
        <f t="shared" si="365"/>
        <v>0</v>
      </c>
      <c r="S225" s="43">
        <f t="shared" si="365"/>
        <v>0</v>
      </c>
      <c r="T225" s="43">
        <f t="shared" si="365"/>
        <v>0</v>
      </c>
      <c r="U225" s="12">
        <f t="shared" si="365"/>
        <v>3.5</v>
      </c>
      <c r="V225" s="12">
        <f t="shared" si="365"/>
        <v>3.375</v>
      </c>
      <c r="W225" s="43">
        <f t="shared" si="365"/>
        <v>0</v>
      </c>
    </row>
    <row r="226" spans="2:23" ht="31.5" x14ac:dyDescent="0.25">
      <c r="B226" s="31">
        <v>10</v>
      </c>
      <c r="C226" s="32" t="s">
        <v>53</v>
      </c>
      <c r="D226" s="15">
        <f>SUM($B226*D225)</f>
        <v>21.25</v>
      </c>
      <c r="E226" s="43">
        <f t="shared" ref="E226:W226" si="366">SUM($B226*E225)</f>
        <v>0</v>
      </c>
      <c r="F226" s="43">
        <f t="shared" si="366"/>
        <v>0</v>
      </c>
      <c r="G226" s="43">
        <f t="shared" si="366"/>
        <v>0</v>
      </c>
      <c r="H226" s="15">
        <f t="shared" si="366"/>
        <v>32.5</v>
      </c>
      <c r="I226" s="15">
        <f t="shared" si="366"/>
        <v>32.5</v>
      </c>
      <c r="J226" s="43">
        <f t="shared" si="366"/>
        <v>0</v>
      </c>
      <c r="K226" s="15">
        <f t="shared" si="366"/>
        <v>33.75</v>
      </c>
      <c r="L226" s="43">
        <f t="shared" si="366"/>
        <v>0</v>
      </c>
      <c r="M226" s="15">
        <f t="shared" si="366"/>
        <v>36.25</v>
      </c>
      <c r="N226" s="43">
        <f t="shared" si="366"/>
        <v>0</v>
      </c>
      <c r="O226" s="43">
        <f t="shared" si="366"/>
        <v>0</v>
      </c>
      <c r="P226" s="43">
        <f t="shared" si="366"/>
        <v>0</v>
      </c>
      <c r="Q226" s="43">
        <f t="shared" si="366"/>
        <v>0</v>
      </c>
      <c r="R226" s="43">
        <f t="shared" si="366"/>
        <v>0</v>
      </c>
      <c r="S226" s="43">
        <f t="shared" si="366"/>
        <v>0</v>
      </c>
      <c r="T226" s="43">
        <f t="shared" si="366"/>
        <v>0</v>
      </c>
      <c r="U226" s="15">
        <f t="shared" si="366"/>
        <v>35</v>
      </c>
      <c r="V226" s="15">
        <f t="shared" si="366"/>
        <v>33.75</v>
      </c>
      <c r="W226" s="43">
        <f t="shared" si="366"/>
        <v>0</v>
      </c>
    </row>
    <row r="227" spans="2:23" ht="15.75" x14ac:dyDescent="0.25">
      <c r="B227" s="6"/>
      <c r="C227" s="30" t="s">
        <v>55</v>
      </c>
      <c r="D227" s="33" t="str">
        <f t="shared" ref="D227" si="367">IF((MAX(D228:D235)-MIN(D228:D235))&gt;=3,"FIX"," ")</f>
        <v xml:space="preserve"> </v>
      </c>
      <c r="E227" s="41" t="str">
        <f t="shared" ref="E227" si="368">IF((MAX(E228:E235)-MIN(E228:E235))&gt;=3,"FIX"," ")</f>
        <v xml:space="preserve"> </v>
      </c>
      <c r="F227" s="41" t="str">
        <f t="shared" ref="F227" si="369">IF((MAX(F228:F235)-MIN(F228:F235))&gt;=3,"FIX"," ")</f>
        <v xml:space="preserve"> </v>
      </c>
      <c r="G227" s="41" t="str">
        <f t="shared" ref="G227" si="370">IF((MAX(G228:G235)-MIN(G228:G235))&gt;=3,"FIX"," ")</f>
        <v xml:space="preserve"> </v>
      </c>
      <c r="H227" s="33" t="str">
        <f t="shared" ref="H227" si="371">IF((MAX(H228:H235)-MIN(H228:H235))&gt;=3,"FIX"," ")</f>
        <v xml:space="preserve"> </v>
      </c>
      <c r="I227" s="33" t="str">
        <f t="shared" ref="I227" si="372">IF((MAX(I228:I235)-MIN(I228:I235))&gt;=3,"FIX"," ")</f>
        <v xml:space="preserve"> </v>
      </c>
      <c r="J227" s="41" t="str">
        <f t="shared" ref="J227" si="373">IF((MAX(J228:J235)-MIN(J228:J235))&gt;=3,"FIX"," ")</f>
        <v xml:space="preserve"> </v>
      </c>
      <c r="K227" s="33" t="str">
        <f t="shared" ref="K227" si="374">IF((MAX(K228:K235)-MIN(K228:K235))&gt;=3,"FIX"," ")</f>
        <v xml:space="preserve"> </v>
      </c>
      <c r="L227" s="41" t="str">
        <f t="shared" ref="L227" si="375">IF((MAX(L228:L235)-MIN(L228:L235))&gt;=3,"FIX"," ")</f>
        <v xml:space="preserve"> </v>
      </c>
      <c r="M227" s="33" t="str">
        <f t="shared" ref="M227" si="376">IF((MAX(M228:M235)-MIN(M228:M235))&gt;=3,"FIX"," ")</f>
        <v xml:space="preserve"> </v>
      </c>
      <c r="N227" s="41" t="str">
        <f t="shared" ref="N227" si="377">IF((MAX(N228:N235)-MIN(N228:N235))&gt;=3,"FIX"," ")</f>
        <v xml:space="preserve"> </v>
      </c>
      <c r="O227" s="41" t="str">
        <f t="shared" ref="O227" si="378">IF((MAX(O228:O235)-MIN(O228:O235))&gt;=3,"FIX"," ")</f>
        <v xml:space="preserve"> </v>
      </c>
      <c r="P227" s="41" t="str">
        <f t="shared" ref="P227" si="379">IF((MAX(P228:P235)-MIN(P228:P235))&gt;=3,"FIX"," ")</f>
        <v xml:space="preserve"> </v>
      </c>
      <c r="Q227" s="41" t="str">
        <f t="shared" ref="Q227" si="380">IF((MAX(Q228:Q235)-MIN(Q228:Q235))&gt;=3,"FIX"," ")</f>
        <v xml:space="preserve"> </v>
      </c>
      <c r="R227" s="41" t="str">
        <f t="shared" ref="R227" si="381">IF((MAX(R228:R235)-MIN(R228:R235))&gt;=3,"FIX"," ")</f>
        <v xml:space="preserve"> </v>
      </c>
      <c r="S227" s="41" t="str">
        <f t="shared" ref="S227" si="382">IF((MAX(S228:S235)-MIN(S228:S235))&gt;=3,"FIX"," ")</f>
        <v xml:space="preserve"> </v>
      </c>
      <c r="T227" s="41" t="str">
        <f t="shared" ref="T227" si="383">IF((MAX(T228:T235)-MIN(T228:T235))&gt;=3,"FIX"," ")</f>
        <v xml:space="preserve"> </v>
      </c>
      <c r="U227" s="33" t="str">
        <f t="shared" ref="U227" si="384">IF((MAX(U228:U235)-MIN(U228:U235))&gt;=3,"FIX"," ")</f>
        <v xml:space="preserve"> </v>
      </c>
      <c r="V227" s="33" t="str">
        <f t="shared" ref="V227" si="385">IF((MAX(V228:V235)-MIN(V228:V235))&gt;=3,"FIX"," ")</f>
        <v xml:space="preserve"> </v>
      </c>
      <c r="W227" s="41" t="str">
        <f t="shared" ref="W227" si="386">IF((MAX(W228:W235)-MIN(W228:W235))&gt;=3,"FIX"," ")</f>
        <v xml:space="preserve"> </v>
      </c>
    </row>
    <row r="228" spans="2:23" x14ac:dyDescent="0.25">
      <c r="B228" s="6"/>
      <c r="C228" s="3" t="str">
        <f>C$7</f>
        <v>Evaluator 1</v>
      </c>
      <c r="D228" s="13">
        <v>3</v>
      </c>
      <c r="E228" s="42">
        <v>0</v>
      </c>
      <c r="F228" s="42">
        <v>0</v>
      </c>
      <c r="G228" s="42">
        <v>0</v>
      </c>
      <c r="H228" s="13">
        <v>3</v>
      </c>
      <c r="I228" s="13">
        <v>4</v>
      </c>
      <c r="J228" s="42">
        <v>0</v>
      </c>
      <c r="K228" s="13">
        <v>4</v>
      </c>
      <c r="L228" s="42">
        <v>0</v>
      </c>
      <c r="M228" s="13">
        <v>4</v>
      </c>
      <c r="N228" s="42">
        <v>0</v>
      </c>
      <c r="O228" s="42">
        <v>0</v>
      </c>
      <c r="P228" s="42">
        <v>0</v>
      </c>
      <c r="Q228" s="42">
        <v>0</v>
      </c>
      <c r="R228" s="42">
        <v>0</v>
      </c>
      <c r="S228" s="42">
        <v>0</v>
      </c>
      <c r="T228" s="42">
        <v>0</v>
      </c>
      <c r="U228" s="13">
        <v>3</v>
      </c>
      <c r="V228" s="13">
        <v>2</v>
      </c>
      <c r="W228" s="42">
        <v>0</v>
      </c>
    </row>
    <row r="229" spans="2:23" x14ac:dyDescent="0.25">
      <c r="B229" s="6"/>
      <c r="C229" s="3" t="str">
        <f>C$8</f>
        <v>Evaluator 2</v>
      </c>
      <c r="D229" s="13">
        <v>1</v>
      </c>
      <c r="E229" s="42">
        <v>0</v>
      </c>
      <c r="F229" s="42">
        <v>0</v>
      </c>
      <c r="G229" s="42">
        <v>0</v>
      </c>
      <c r="H229" s="13">
        <v>3</v>
      </c>
      <c r="I229" s="13">
        <v>4</v>
      </c>
      <c r="J229" s="42">
        <v>0</v>
      </c>
      <c r="K229" s="13">
        <v>4</v>
      </c>
      <c r="L229" s="42">
        <v>0</v>
      </c>
      <c r="M229" s="13">
        <v>4</v>
      </c>
      <c r="N229" s="42">
        <v>0</v>
      </c>
      <c r="O229" s="42">
        <v>0</v>
      </c>
      <c r="P229" s="42">
        <v>0</v>
      </c>
      <c r="Q229" s="42">
        <v>0</v>
      </c>
      <c r="R229" s="42">
        <v>0</v>
      </c>
      <c r="S229" s="42">
        <v>0</v>
      </c>
      <c r="T229" s="42">
        <v>0</v>
      </c>
      <c r="U229" s="13">
        <v>3</v>
      </c>
      <c r="V229" s="13">
        <v>2</v>
      </c>
      <c r="W229" s="42">
        <v>0</v>
      </c>
    </row>
    <row r="230" spans="2:23" x14ac:dyDescent="0.25">
      <c r="B230" s="6"/>
      <c r="C230" s="3" t="str">
        <f>C$9</f>
        <v>Evaluator 3</v>
      </c>
      <c r="D230" s="13">
        <v>2</v>
      </c>
      <c r="E230" s="42">
        <v>0</v>
      </c>
      <c r="F230" s="42">
        <v>0</v>
      </c>
      <c r="G230" s="42">
        <v>0</v>
      </c>
      <c r="H230" s="13">
        <v>4</v>
      </c>
      <c r="I230" s="13">
        <v>4</v>
      </c>
      <c r="J230" s="42">
        <v>0</v>
      </c>
      <c r="K230" s="13">
        <v>4</v>
      </c>
      <c r="L230" s="42">
        <v>0</v>
      </c>
      <c r="M230" s="13">
        <v>4</v>
      </c>
      <c r="N230" s="42">
        <v>0</v>
      </c>
      <c r="O230" s="42">
        <v>0</v>
      </c>
      <c r="P230" s="42">
        <v>0</v>
      </c>
      <c r="Q230" s="42">
        <v>0</v>
      </c>
      <c r="R230" s="42">
        <v>0</v>
      </c>
      <c r="S230" s="42">
        <v>0</v>
      </c>
      <c r="T230" s="42">
        <v>0</v>
      </c>
      <c r="U230" s="13">
        <v>3</v>
      </c>
      <c r="V230" s="13">
        <v>3</v>
      </c>
      <c r="W230" s="42">
        <v>0</v>
      </c>
    </row>
    <row r="231" spans="2:23" x14ac:dyDescent="0.25">
      <c r="B231" s="6"/>
      <c r="C231" s="3" t="str">
        <f>C$10</f>
        <v>Evaluator 4</v>
      </c>
      <c r="D231" s="13">
        <v>3</v>
      </c>
      <c r="E231" s="42">
        <v>0</v>
      </c>
      <c r="F231" s="42">
        <v>0</v>
      </c>
      <c r="G231" s="42">
        <v>0</v>
      </c>
      <c r="H231" s="13">
        <v>4</v>
      </c>
      <c r="I231" s="13">
        <v>4</v>
      </c>
      <c r="J231" s="42">
        <v>0</v>
      </c>
      <c r="K231" s="13">
        <v>4</v>
      </c>
      <c r="L231" s="42">
        <v>0</v>
      </c>
      <c r="M231" s="13">
        <v>4</v>
      </c>
      <c r="N231" s="42">
        <v>0</v>
      </c>
      <c r="O231" s="42">
        <v>0</v>
      </c>
      <c r="P231" s="42">
        <v>0</v>
      </c>
      <c r="Q231" s="42">
        <v>0</v>
      </c>
      <c r="R231" s="42">
        <v>0</v>
      </c>
      <c r="S231" s="42">
        <v>0</v>
      </c>
      <c r="T231" s="42">
        <v>0</v>
      </c>
      <c r="U231" s="13">
        <v>4</v>
      </c>
      <c r="V231" s="13">
        <v>3</v>
      </c>
      <c r="W231" s="42">
        <v>0</v>
      </c>
    </row>
    <row r="232" spans="2:23" x14ac:dyDescent="0.25">
      <c r="B232" s="6"/>
      <c r="C232" s="3" t="str">
        <f>C221</f>
        <v>Evaluator 5</v>
      </c>
      <c r="D232" s="13">
        <v>3</v>
      </c>
      <c r="E232" s="42">
        <v>0</v>
      </c>
      <c r="F232" s="42">
        <v>0</v>
      </c>
      <c r="G232" s="42">
        <v>0</v>
      </c>
      <c r="H232" s="13">
        <v>4</v>
      </c>
      <c r="I232" s="13">
        <v>3</v>
      </c>
      <c r="J232" s="42">
        <v>0</v>
      </c>
      <c r="K232" s="13">
        <v>5</v>
      </c>
      <c r="L232" s="42">
        <v>0</v>
      </c>
      <c r="M232" s="13">
        <v>4</v>
      </c>
      <c r="N232" s="42">
        <v>0</v>
      </c>
      <c r="O232" s="42">
        <v>0</v>
      </c>
      <c r="P232" s="42">
        <v>0</v>
      </c>
      <c r="Q232" s="42">
        <v>0</v>
      </c>
      <c r="R232" s="42">
        <v>0</v>
      </c>
      <c r="S232" s="42">
        <v>0</v>
      </c>
      <c r="T232" s="42">
        <v>0</v>
      </c>
      <c r="U232" s="13">
        <v>3</v>
      </c>
      <c r="V232" s="13">
        <v>3</v>
      </c>
      <c r="W232" s="42">
        <v>0</v>
      </c>
    </row>
    <row r="233" spans="2:23" x14ac:dyDescent="0.25">
      <c r="B233" s="6"/>
      <c r="C233" s="3" t="str">
        <f>C222</f>
        <v>Evaluator 6</v>
      </c>
      <c r="D233" s="13">
        <v>2</v>
      </c>
      <c r="E233" s="42">
        <v>0</v>
      </c>
      <c r="F233" s="42">
        <v>0</v>
      </c>
      <c r="G233" s="42">
        <v>0</v>
      </c>
      <c r="H233" s="13">
        <v>3</v>
      </c>
      <c r="I233" s="13">
        <v>3</v>
      </c>
      <c r="J233" s="42">
        <v>0</v>
      </c>
      <c r="K233" s="13">
        <v>4</v>
      </c>
      <c r="L233" s="42">
        <v>0</v>
      </c>
      <c r="M233" s="13">
        <v>4</v>
      </c>
      <c r="N233" s="42">
        <v>0</v>
      </c>
      <c r="O233" s="42">
        <v>0</v>
      </c>
      <c r="P233" s="42">
        <v>0</v>
      </c>
      <c r="Q233" s="42">
        <v>0</v>
      </c>
      <c r="R233" s="42">
        <v>0</v>
      </c>
      <c r="S233" s="42">
        <v>0</v>
      </c>
      <c r="T233" s="42">
        <v>0</v>
      </c>
      <c r="U233" s="13">
        <v>4</v>
      </c>
      <c r="V233" s="13">
        <v>3</v>
      </c>
      <c r="W233" s="42">
        <v>0</v>
      </c>
    </row>
    <row r="234" spans="2:23" x14ac:dyDescent="0.25">
      <c r="B234" s="6"/>
      <c r="C234" s="3" t="str">
        <f>C223</f>
        <v>Evaluator 7</v>
      </c>
      <c r="D234" s="13">
        <v>2</v>
      </c>
      <c r="E234" s="13">
        <v>0</v>
      </c>
      <c r="F234" s="13">
        <v>0</v>
      </c>
      <c r="G234" s="13">
        <v>0</v>
      </c>
      <c r="H234" s="13">
        <v>4</v>
      </c>
      <c r="I234" s="13">
        <v>4</v>
      </c>
      <c r="J234" s="13">
        <v>0</v>
      </c>
      <c r="K234" s="13">
        <v>4</v>
      </c>
      <c r="L234" s="13">
        <v>0</v>
      </c>
      <c r="M234" s="13">
        <v>3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3</v>
      </c>
      <c r="V234" s="13">
        <v>1</v>
      </c>
      <c r="W234" s="13">
        <v>0</v>
      </c>
    </row>
    <row r="235" spans="2:23" x14ac:dyDescent="0.25">
      <c r="B235" s="6"/>
      <c r="C235" s="3" t="str">
        <f>C$14</f>
        <v>Evaluator 8</v>
      </c>
      <c r="D235" s="13">
        <v>3</v>
      </c>
      <c r="E235" s="42">
        <v>0</v>
      </c>
      <c r="F235" s="42">
        <v>0</v>
      </c>
      <c r="G235" s="42">
        <v>0</v>
      </c>
      <c r="H235" s="13">
        <v>3</v>
      </c>
      <c r="I235" s="13">
        <v>3</v>
      </c>
      <c r="J235" s="42">
        <v>0</v>
      </c>
      <c r="K235" s="13">
        <v>3</v>
      </c>
      <c r="L235" s="42">
        <v>0</v>
      </c>
      <c r="M235" s="13">
        <v>4</v>
      </c>
      <c r="N235" s="42">
        <v>0</v>
      </c>
      <c r="O235" s="42">
        <v>0</v>
      </c>
      <c r="P235" s="42">
        <v>0</v>
      </c>
      <c r="Q235" s="42">
        <v>0</v>
      </c>
      <c r="R235" s="42">
        <v>0</v>
      </c>
      <c r="S235" s="42">
        <v>0</v>
      </c>
      <c r="T235" s="42">
        <v>0</v>
      </c>
      <c r="U235" s="13">
        <v>3</v>
      </c>
      <c r="V235" s="13">
        <v>2</v>
      </c>
      <c r="W235" s="42">
        <v>0</v>
      </c>
    </row>
    <row r="236" spans="2:23" x14ac:dyDescent="0.25">
      <c r="B236" s="6"/>
      <c r="C236" s="3" t="s">
        <v>6</v>
      </c>
      <c r="D236" s="12">
        <f>IF(SUM(D228:D235)=0,0,AVERAGE(D228:D235))</f>
        <v>2.375</v>
      </c>
      <c r="E236" s="43">
        <f t="shared" ref="E236:W236" si="387">IF(SUM(E228:E235)=0,0,AVERAGE(E228:E235))</f>
        <v>0</v>
      </c>
      <c r="F236" s="43">
        <f t="shared" si="387"/>
        <v>0</v>
      </c>
      <c r="G236" s="43">
        <f t="shared" si="387"/>
        <v>0</v>
      </c>
      <c r="H236" s="12">
        <f t="shared" si="387"/>
        <v>3.5</v>
      </c>
      <c r="I236" s="12">
        <f t="shared" si="387"/>
        <v>3.625</v>
      </c>
      <c r="J236" s="43">
        <f t="shared" si="387"/>
        <v>0</v>
      </c>
      <c r="K236" s="12">
        <f t="shared" si="387"/>
        <v>4</v>
      </c>
      <c r="L236" s="43">
        <f t="shared" si="387"/>
        <v>0</v>
      </c>
      <c r="M236" s="12">
        <f t="shared" si="387"/>
        <v>3.875</v>
      </c>
      <c r="N236" s="43">
        <f t="shared" si="387"/>
        <v>0</v>
      </c>
      <c r="O236" s="43">
        <f t="shared" si="387"/>
        <v>0</v>
      </c>
      <c r="P236" s="43">
        <f t="shared" si="387"/>
        <v>0</v>
      </c>
      <c r="Q236" s="43">
        <f t="shared" si="387"/>
        <v>0</v>
      </c>
      <c r="R236" s="43">
        <f t="shared" si="387"/>
        <v>0</v>
      </c>
      <c r="S236" s="43">
        <f t="shared" si="387"/>
        <v>0</v>
      </c>
      <c r="T236" s="43">
        <f t="shared" si="387"/>
        <v>0</v>
      </c>
      <c r="U236" s="12">
        <f t="shared" si="387"/>
        <v>3.25</v>
      </c>
      <c r="V236" s="12">
        <f t="shared" si="387"/>
        <v>2.375</v>
      </c>
      <c r="W236" s="43">
        <f t="shared" si="387"/>
        <v>0</v>
      </c>
    </row>
    <row r="237" spans="2:23" ht="32.25" thickBot="1" x14ac:dyDescent="0.3">
      <c r="B237" s="31">
        <v>5</v>
      </c>
      <c r="C237" s="32" t="s">
        <v>56</v>
      </c>
      <c r="D237" s="15">
        <f>SUM($B237*D236)</f>
        <v>11.875</v>
      </c>
      <c r="E237" s="43">
        <f t="shared" ref="E237:W237" si="388">SUM($B237*E236)</f>
        <v>0</v>
      </c>
      <c r="F237" s="43">
        <f t="shared" si="388"/>
        <v>0</v>
      </c>
      <c r="G237" s="43">
        <f t="shared" si="388"/>
        <v>0</v>
      </c>
      <c r="H237" s="15">
        <f t="shared" si="388"/>
        <v>17.5</v>
      </c>
      <c r="I237" s="15">
        <f t="shared" si="388"/>
        <v>18.125</v>
      </c>
      <c r="J237" s="43">
        <f t="shared" si="388"/>
        <v>0</v>
      </c>
      <c r="K237" s="15">
        <f t="shared" si="388"/>
        <v>20</v>
      </c>
      <c r="L237" s="43">
        <f t="shared" si="388"/>
        <v>0</v>
      </c>
      <c r="M237" s="15">
        <f t="shared" si="388"/>
        <v>19.375</v>
      </c>
      <c r="N237" s="43">
        <f t="shared" si="388"/>
        <v>0</v>
      </c>
      <c r="O237" s="43">
        <f t="shared" si="388"/>
        <v>0</v>
      </c>
      <c r="P237" s="43">
        <f t="shared" si="388"/>
        <v>0</v>
      </c>
      <c r="Q237" s="43">
        <f t="shared" si="388"/>
        <v>0</v>
      </c>
      <c r="R237" s="43">
        <f t="shared" si="388"/>
        <v>0</v>
      </c>
      <c r="S237" s="43">
        <f t="shared" si="388"/>
        <v>0</v>
      </c>
      <c r="T237" s="43">
        <f t="shared" si="388"/>
        <v>0</v>
      </c>
      <c r="U237" s="15">
        <f t="shared" si="388"/>
        <v>16.25</v>
      </c>
      <c r="V237" s="15">
        <f t="shared" si="388"/>
        <v>11.875</v>
      </c>
      <c r="W237" s="43">
        <f t="shared" si="388"/>
        <v>0</v>
      </c>
    </row>
    <row r="238" spans="2:23" ht="48" thickTop="1" x14ac:dyDescent="0.25">
      <c r="B238" s="61"/>
      <c r="C238" s="62"/>
      <c r="D238" s="28" t="str">
        <f>D$4</f>
        <v>Vendor 2</v>
      </c>
      <c r="E238" s="28" t="str">
        <f t="shared" ref="E238:W238" si="389">E$4</f>
        <v>AT&amp;T</v>
      </c>
      <c r="F238" s="28" t="str">
        <f t="shared" si="389"/>
        <v>ATOS</v>
      </c>
      <c r="G238" s="28" t="str">
        <f t="shared" si="389"/>
        <v>Vendor 3</v>
      </c>
      <c r="H238" s="28" t="str">
        <f t="shared" si="389"/>
        <v>Cisco</v>
      </c>
      <c r="I238" s="28" t="str">
        <f t="shared" si="389"/>
        <v>Cradlepoint</v>
      </c>
      <c r="J238" s="28" t="str">
        <f t="shared" si="389"/>
        <v>Vendor 6</v>
      </c>
      <c r="K238" s="28" t="str">
        <f t="shared" si="389"/>
        <v>Extreme Networks</v>
      </c>
      <c r="L238" s="28" t="str">
        <f t="shared" si="389"/>
        <v>Vendor 7</v>
      </c>
      <c r="M238" s="28" t="str">
        <f t="shared" si="389"/>
        <v>Hewlett Packard Enterprise</v>
      </c>
      <c r="N238" s="28" t="str">
        <f t="shared" si="389"/>
        <v>Juniper Networks</v>
      </c>
      <c r="O238" s="28" t="str">
        <f t="shared" si="389"/>
        <v>Vendor 9</v>
      </c>
      <c r="P238" s="28" t="str">
        <f t="shared" si="389"/>
        <v>Vendor 10</v>
      </c>
      <c r="Q238" s="28" t="str">
        <f t="shared" si="389"/>
        <v>Vendor 11</v>
      </c>
      <c r="R238" s="28" t="str">
        <f t="shared" si="389"/>
        <v>NEC</v>
      </c>
      <c r="S238" s="28" t="str">
        <f t="shared" si="389"/>
        <v>Palo Alto Networks</v>
      </c>
      <c r="T238" s="28" t="str">
        <f t="shared" si="389"/>
        <v>Vendor 13</v>
      </c>
      <c r="U238" s="28" t="str">
        <f t="shared" si="389"/>
        <v>Vendor 15</v>
      </c>
      <c r="V238" s="28" t="str">
        <f t="shared" si="389"/>
        <v>Vendor 16</v>
      </c>
      <c r="W238" s="28" t="str">
        <f t="shared" si="389"/>
        <v>Vendor 18</v>
      </c>
    </row>
    <row r="239" spans="2:23" ht="49.5" customHeight="1" x14ac:dyDescent="0.25">
      <c r="B239" s="10"/>
      <c r="C239" s="16" t="s">
        <v>57</v>
      </c>
      <c r="D239" s="15">
        <f t="shared" ref="D239" si="390">SUM(D237+D226+D215+D204+D193)</f>
        <v>110.625</v>
      </c>
      <c r="E239" s="15">
        <f t="shared" ref="E239" si="391">SUM(E237+E226+E215+E204+E193)</f>
        <v>0</v>
      </c>
      <c r="F239" s="15">
        <f t="shared" ref="F239" si="392">SUM(F237+F226+F215+F204+F193)</f>
        <v>0</v>
      </c>
      <c r="G239" s="15">
        <f t="shared" ref="G239" si="393">SUM(G237+G226+G215+G204+G193)</f>
        <v>0</v>
      </c>
      <c r="H239" s="15">
        <f t="shared" ref="H239" si="394">SUM(H237+H226+H215+H204+H193)</f>
        <v>190</v>
      </c>
      <c r="I239" s="15">
        <f t="shared" ref="I239" si="395">SUM(I237+I226+I215+I204+I193)</f>
        <v>188.75</v>
      </c>
      <c r="J239" s="15">
        <f t="shared" ref="J239" si="396">SUM(J237+J226+J215+J204+J193)</f>
        <v>0</v>
      </c>
      <c r="K239" s="15">
        <f t="shared" ref="K239" si="397">SUM(K237+K226+K215+K204+K193)</f>
        <v>195</v>
      </c>
      <c r="L239" s="15">
        <f t="shared" ref="L239" si="398">SUM(L237+L226+L215+L204+L193)</f>
        <v>0</v>
      </c>
      <c r="M239" s="15">
        <f t="shared" ref="M239" si="399">SUM(M237+M226+M215+M204+M193)</f>
        <v>193.125</v>
      </c>
      <c r="N239" s="15">
        <f t="shared" ref="N239" si="400">SUM(N237+N226+N215+N204+N193)</f>
        <v>0</v>
      </c>
      <c r="O239" s="15">
        <f t="shared" ref="O239" si="401">SUM(O237+O226+O215+O204+O193)</f>
        <v>0</v>
      </c>
      <c r="P239" s="15">
        <f t="shared" ref="P239" si="402">SUM(P237+P226+P215+P204+P193)</f>
        <v>0</v>
      </c>
      <c r="Q239" s="15">
        <f t="shared" ref="Q239" si="403">SUM(Q237+Q226+Q215+Q204+Q193)</f>
        <v>0</v>
      </c>
      <c r="R239" s="15">
        <f t="shared" ref="R239" si="404">SUM(R237+R226+R215+R204+R193)</f>
        <v>0</v>
      </c>
      <c r="S239" s="15">
        <f t="shared" ref="S239" si="405">SUM(S237+S226+S215+S204+S193)</f>
        <v>0</v>
      </c>
      <c r="T239" s="15">
        <f t="shared" ref="T239" si="406">SUM(T237+T226+T215+T204+T193)</f>
        <v>0</v>
      </c>
      <c r="U239" s="15">
        <f t="shared" ref="U239" si="407">SUM(U237+U226+U215+U204+U193)</f>
        <v>165.625</v>
      </c>
      <c r="V239" s="15">
        <f t="shared" ref="V239" si="408">SUM(V237+V226+V215+V204+V193)</f>
        <v>170</v>
      </c>
      <c r="W239" s="15">
        <f t="shared" ref="W239" si="409">SUM(W237+W226+W215+W204+W193)</f>
        <v>0</v>
      </c>
    </row>
    <row r="240" spans="2:23" s="9" customFormat="1" ht="14.25" customHeight="1" x14ac:dyDescent="0.25">
      <c r="B240" s="25"/>
      <c r="C240" s="26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</row>
    <row r="241" spans="2:23" ht="20.25" x14ac:dyDescent="0.25">
      <c r="B241" s="38" t="s">
        <v>62</v>
      </c>
      <c r="C241" s="35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7"/>
      <c r="T241" s="37"/>
      <c r="U241" s="37"/>
      <c r="V241" s="37"/>
      <c r="W241" s="37"/>
    </row>
    <row r="242" spans="2:23" ht="31.5" x14ac:dyDescent="0.25">
      <c r="B242" s="5"/>
      <c r="C242" s="32" t="s">
        <v>48</v>
      </c>
      <c r="D242" s="41" t="str">
        <f t="shared" ref="D242" si="410">IF((MAX(D243:D250)-MIN(D243:D250))&gt;=3,"FIX"," ")</f>
        <v xml:space="preserve"> </v>
      </c>
      <c r="E242" s="33" t="str">
        <f t="shared" ref="E242" si="411">IF((MAX(E243:E250)-MIN(E243:E250))&gt;=3,"FIX"," ")</f>
        <v xml:space="preserve"> </v>
      </c>
      <c r="F242" s="41" t="str">
        <f t="shared" ref="F242" si="412">IF((MAX(F243:F250)-MIN(F243:F250))&gt;=3,"FIX"," ")</f>
        <v xml:space="preserve"> </v>
      </c>
      <c r="G242" s="41" t="str">
        <f t="shared" ref="G242" si="413">IF((MAX(G243:G250)-MIN(G243:G250))&gt;=3,"FIX"," ")</f>
        <v xml:space="preserve"> </v>
      </c>
      <c r="H242" s="33" t="str">
        <f t="shared" ref="H242" si="414">IF((MAX(H243:H250)-MIN(H243:H250))&gt;=3,"FIX"," ")</f>
        <v xml:space="preserve"> </v>
      </c>
      <c r="I242" s="41" t="str">
        <f t="shared" ref="I242" si="415">IF((MAX(I243:I250)-MIN(I243:I250))&gt;=3,"FIX"," ")</f>
        <v xml:space="preserve"> </v>
      </c>
      <c r="J242" s="33" t="str">
        <f t="shared" ref="J242" si="416">IF((MAX(J243:J250)-MIN(J243:J250))&gt;=3,"FIX"," ")</f>
        <v xml:space="preserve"> </v>
      </c>
      <c r="K242" s="41" t="str">
        <f t="shared" ref="K242" si="417">IF((MAX(K243:K250)-MIN(K243:K250))&gt;=3,"FIX"," ")</f>
        <v xml:space="preserve"> </v>
      </c>
      <c r="L242" s="41" t="str">
        <f t="shared" ref="L242" si="418">IF((MAX(L243:L250)-MIN(L243:L250))&gt;=3,"FIX"," ")</f>
        <v xml:space="preserve"> </v>
      </c>
      <c r="M242" s="41" t="str">
        <f t="shared" ref="M242" si="419">IF((MAX(M243:M250)-MIN(M243:M250))&gt;=3,"FIX"," ")</f>
        <v xml:space="preserve"> </v>
      </c>
      <c r="N242" s="41" t="str">
        <f t="shared" ref="N242" si="420">IF((MAX(N243:N250)-MIN(N243:N250))&gt;=3,"FIX"," ")</f>
        <v xml:space="preserve"> </v>
      </c>
      <c r="O242" s="41" t="str">
        <f t="shared" ref="O242" si="421">IF((MAX(O243:O250)-MIN(O243:O250))&gt;=3,"FIX"," ")</f>
        <v xml:space="preserve"> </v>
      </c>
      <c r="P242" s="41" t="str">
        <f t="shared" ref="P242" si="422">IF((MAX(P243:P250)-MIN(P243:P250))&gt;=3,"FIX"," ")</f>
        <v xml:space="preserve"> </v>
      </c>
      <c r="Q242" s="41" t="str">
        <f t="shared" ref="Q242" si="423">IF((MAX(Q243:Q250)-MIN(Q243:Q250))&gt;=3,"FIX"," ")</f>
        <v xml:space="preserve"> </v>
      </c>
      <c r="R242" s="41" t="str">
        <f t="shared" ref="R242" si="424">IF((MAX(R243:R250)-MIN(R243:R250))&gt;=3,"FIX"," ")</f>
        <v xml:space="preserve"> </v>
      </c>
      <c r="S242" s="41" t="str">
        <f t="shared" ref="S242" si="425">IF((MAX(S243:S250)-MIN(S243:S250))&gt;=3,"FIX"," ")</f>
        <v xml:space="preserve"> </v>
      </c>
      <c r="T242" s="41" t="str">
        <f t="shared" ref="T242" si="426">IF((MAX(T243:T250)-MIN(T243:T250))&gt;=3,"FIX"," ")</f>
        <v xml:space="preserve"> </v>
      </c>
      <c r="U242" s="41" t="str">
        <f t="shared" ref="U242" si="427">IF((MAX(U243:U250)-MIN(U243:U250))&gt;=3,"FIX"," ")</f>
        <v xml:space="preserve"> </v>
      </c>
      <c r="V242" s="41" t="str">
        <f t="shared" ref="V242" si="428">IF((MAX(V243:V250)-MIN(V243:V250))&gt;=3,"FIX"," ")</f>
        <v xml:space="preserve"> </v>
      </c>
      <c r="W242" s="33" t="str">
        <f t="shared" ref="W242" si="429">IF((MAX(W243:W250)-MIN(W243:W250))&gt;=3,"FIX"," ")</f>
        <v xml:space="preserve"> </v>
      </c>
    </row>
    <row r="243" spans="2:23" x14ac:dyDescent="0.25">
      <c r="B243" s="5"/>
      <c r="C243" s="17" t="s">
        <v>0</v>
      </c>
      <c r="D243" s="42"/>
      <c r="E243" s="13">
        <v>4</v>
      </c>
      <c r="F243" s="42">
        <v>0</v>
      </c>
      <c r="G243" s="42">
        <v>0</v>
      </c>
      <c r="H243" s="13">
        <v>4</v>
      </c>
      <c r="I243" s="42">
        <v>0</v>
      </c>
      <c r="J243" s="13">
        <v>4</v>
      </c>
      <c r="K243" s="42">
        <v>0</v>
      </c>
      <c r="L243" s="42">
        <v>0</v>
      </c>
      <c r="M243" s="42">
        <v>0</v>
      </c>
      <c r="N243" s="42">
        <v>0</v>
      </c>
      <c r="O243" s="42">
        <v>0</v>
      </c>
      <c r="P243" s="42">
        <v>0</v>
      </c>
      <c r="Q243" s="42">
        <v>0</v>
      </c>
      <c r="R243" s="42">
        <v>0</v>
      </c>
      <c r="S243" s="42">
        <v>0</v>
      </c>
      <c r="T243" s="42">
        <v>0</v>
      </c>
      <c r="U243" s="42">
        <v>0</v>
      </c>
      <c r="V243" s="42">
        <v>0</v>
      </c>
      <c r="W243" s="13">
        <v>4</v>
      </c>
    </row>
    <row r="244" spans="2:23" x14ac:dyDescent="0.25">
      <c r="B244" s="5"/>
      <c r="C244" s="17" t="s">
        <v>1</v>
      </c>
      <c r="D244" s="42"/>
      <c r="E244" s="13">
        <v>3</v>
      </c>
      <c r="F244" s="42">
        <v>0</v>
      </c>
      <c r="G244" s="42">
        <v>0</v>
      </c>
      <c r="H244" s="13">
        <v>4</v>
      </c>
      <c r="I244" s="42">
        <v>0</v>
      </c>
      <c r="J244" s="13">
        <v>4</v>
      </c>
      <c r="K244" s="42">
        <v>0</v>
      </c>
      <c r="L244" s="42">
        <v>0</v>
      </c>
      <c r="M244" s="42">
        <v>0</v>
      </c>
      <c r="N244" s="42">
        <v>0</v>
      </c>
      <c r="O244" s="42">
        <v>0</v>
      </c>
      <c r="P244" s="42">
        <v>0</v>
      </c>
      <c r="Q244" s="42">
        <v>0</v>
      </c>
      <c r="R244" s="42">
        <v>0</v>
      </c>
      <c r="S244" s="42">
        <v>0</v>
      </c>
      <c r="T244" s="42">
        <v>0</v>
      </c>
      <c r="U244" s="42">
        <v>0</v>
      </c>
      <c r="V244" s="42">
        <v>0</v>
      </c>
      <c r="W244" s="13">
        <v>3</v>
      </c>
    </row>
    <row r="245" spans="2:23" x14ac:dyDescent="0.25">
      <c r="B245" s="5"/>
      <c r="C245" s="17" t="s">
        <v>2</v>
      </c>
      <c r="D245" s="42"/>
      <c r="E245" s="13">
        <v>4</v>
      </c>
      <c r="F245" s="42">
        <v>0</v>
      </c>
      <c r="G245" s="42">
        <v>0</v>
      </c>
      <c r="H245" s="13">
        <v>3</v>
      </c>
      <c r="I245" s="42">
        <v>0</v>
      </c>
      <c r="J245" s="13">
        <v>4</v>
      </c>
      <c r="K245" s="42">
        <v>0</v>
      </c>
      <c r="L245" s="42">
        <v>0</v>
      </c>
      <c r="M245" s="42">
        <v>0</v>
      </c>
      <c r="N245" s="42">
        <v>0</v>
      </c>
      <c r="O245" s="42">
        <v>0</v>
      </c>
      <c r="P245" s="42">
        <v>0</v>
      </c>
      <c r="Q245" s="42">
        <v>0</v>
      </c>
      <c r="R245" s="42">
        <v>0</v>
      </c>
      <c r="S245" s="42">
        <v>0</v>
      </c>
      <c r="T245" s="42">
        <v>0</v>
      </c>
      <c r="U245" s="42">
        <v>0</v>
      </c>
      <c r="V245" s="42">
        <v>0</v>
      </c>
      <c r="W245" s="13">
        <v>4</v>
      </c>
    </row>
    <row r="246" spans="2:23" x14ac:dyDescent="0.25">
      <c r="B246" s="5"/>
      <c r="C246" s="17" t="s">
        <v>3</v>
      </c>
      <c r="D246" s="42"/>
      <c r="E246" s="13">
        <v>3</v>
      </c>
      <c r="F246" s="42">
        <v>0</v>
      </c>
      <c r="G246" s="42">
        <v>0</v>
      </c>
      <c r="H246" s="13">
        <v>4</v>
      </c>
      <c r="I246" s="42">
        <v>0</v>
      </c>
      <c r="J246" s="13">
        <v>4</v>
      </c>
      <c r="K246" s="42">
        <v>0</v>
      </c>
      <c r="L246" s="42">
        <v>0</v>
      </c>
      <c r="M246" s="42">
        <v>0</v>
      </c>
      <c r="N246" s="42">
        <v>0</v>
      </c>
      <c r="O246" s="42">
        <v>0</v>
      </c>
      <c r="P246" s="42">
        <v>0</v>
      </c>
      <c r="Q246" s="42">
        <v>0</v>
      </c>
      <c r="R246" s="42">
        <v>0</v>
      </c>
      <c r="S246" s="42">
        <v>0</v>
      </c>
      <c r="T246" s="42">
        <v>0</v>
      </c>
      <c r="U246" s="42">
        <v>0</v>
      </c>
      <c r="V246" s="42">
        <v>0</v>
      </c>
      <c r="W246" s="13">
        <v>3</v>
      </c>
    </row>
    <row r="247" spans="2:23" x14ac:dyDescent="0.25">
      <c r="B247" s="5"/>
      <c r="C247" s="17" t="s">
        <v>4</v>
      </c>
      <c r="D247" s="42"/>
      <c r="E247" s="13">
        <v>4</v>
      </c>
      <c r="F247" s="42">
        <v>0</v>
      </c>
      <c r="G247" s="42">
        <v>0</v>
      </c>
      <c r="H247" s="13">
        <v>5</v>
      </c>
      <c r="I247" s="42">
        <v>0</v>
      </c>
      <c r="J247" s="13">
        <v>4</v>
      </c>
      <c r="K247" s="42">
        <v>0</v>
      </c>
      <c r="L247" s="42">
        <v>0</v>
      </c>
      <c r="M247" s="42">
        <v>0</v>
      </c>
      <c r="N247" s="42">
        <v>0</v>
      </c>
      <c r="O247" s="42">
        <v>0</v>
      </c>
      <c r="P247" s="42">
        <v>0</v>
      </c>
      <c r="Q247" s="42">
        <v>0</v>
      </c>
      <c r="R247" s="42">
        <v>0</v>
      </c>
      <c r="S247" s="42">
        <v>0</v>
      </c>
      <c r="T247" s="42">
        <v>0</v>
      </c>
      <c r="U247" s="42">
        <v>0</v>
      </c>
      <c r="V247" s="42">
        <v>0</v>
      </c>
      <c r="W247" s="13">
        <v>4</v>
      </c>
    </row>
    <row r="248" spans="2:23" x14ac:dyDescent="0.25">
      <c r="B248" s="5"/>
      <c r="C248" s="17" t="s">
        <v>44</v>
      </c>
      <c r="D248" s="42"/>
      <c r="E248" s="13">
        <v>3</v>
      </c>
      <c r="F248" s="42">
        <v>0</v>
      </c>
      <c r="G248" s="42">
        <v>0</v>
      </c>
      <c r="H248" s="13">
        <v>4</v>
      </c>
      <c r="I248" s="42">
        <v>0</v>
      </c>
      <c r="J248" s="13">
        <v>3</v>
      </c>
      <c r="K248" s="42">
        <v>0</v>
      </c>
      <c r="L248" s="42">
        <v>0</v>
      </c>
      <c r="M248" s="42">
        <v>0</v>
      </c>
      <c r="N248" s="42">
        <v>0</v>
      </c>
      <c r="O248" s="42">
        <v>0</v>
      </c>
      <c r="P248" s="42">
        <v>0</v>
      </c>
      <c r="Q248" s="42">
        <v>0</v>
      </c>
      <c r="R248" s="42">
        <v>0</v>
      </c>
      <c r="S248" s="42">
        <v>0</v>
      </c>
      <c r="T248" s="42">
        <v>0</v>
      </c>
      <c r="U248" s="42">
        <v>0</v>
      </c>
      <c r="V248" s="42">
        <v>0</v>
      </c>
      <c r="W248" s="13">
        <v>2</v>
      </c>
    </row>
    <row r="249" spans="2:23" x14ac:dyDescent="0.25">
      <c r="B249" s="5"/>
      <c r="C249" s="17" t="s">
        <v>45</v>
      </c>
      <c r="D249" s="42"/>
      <c r="E249" s="13">
        <v>2</v>
      </c>
      <c r="F249" s="13">
        <v>0</v>
      </c>
      <c r="G249" s="13">
        <v>0</v>
      </c>
      <c r="H249" s="13">
        <v>4</v>
      </c>
      <c r="I249" s="13">
        <v>0</v>
      </c>
      <c r="J249" s="13">
        <v>2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13">
        <v>0</v>
      </c>
      <c r="W249" s="13">
        <v>2</v>
      </c>
    </row>
    <row r="250" spans="2:23" x14ac:dyDescent="0.25">
      <c r="B250" s="5"/>
      <c r="C250" s="17" t="s">
        <v>46</v>
      </c>
      <c r="D250" s="42"/>
      <c r="E250" s="13">
        <v>4</v>
      </c>
      <c r="F250" s="42">
        <v>0</v>
      </c>
      <c r="G250" s="42">
        <v>0</v>
      </c>
      <c r="H250" s="13">
        <v>4</v>
      </c>
      <c r="I250" s="42">
        <v>0</v>
      </c>
      <c r="J250" s="13">
        <v>2</v>
      </c>
      <c r="K250" s="42">
        <v>0</v>
      </c>
      <c r="L250" s="42">
        <v>0</v>
      </c>
      <c r="M250" s="42">
        <v>0</v>
      </c>
      <c r="N250" s="42">
        <v>0</v>
      </c>
      <c r="O250" s="42">
        <v>0</v>
      </c>
      <c r="P250" s="42">
        <v>0</v>
      </c>
      <c r="Q250" s="42">
        <v>0</v>
      </c>
      <c r="R250" s="42">
        <v>0</v>
      </c>
      <c r="S250" s="42">
        <v>0</v>
      </c>
      <c r="T250" s="42">
        <v>0</v>
      </c>
      <c r="U250" s="42">
        <v>0</v>
      </c>
      <c r="V250" s="42">
        <v>0</v>
      </c>
      <c r="W250" s="13">
        <v>3</v>
      </c>
    </row>
    <row r="251" spans="2:23" x14ac:dyDescent="0.25">
      <c r="B251" s="5"/>
      <c r="C251" s="3" t="s">
        <v>6</v>
      </c>
      <c r="D251" s="43">
        <f>IF(SUM(D243:D250)=0,0,AVERAGE(D243:D250))</f>
        <v>0</v>
      </c>
      <c r="E251" s="12">
        <f t="shared" ref="E251:W251" si="430">IF(SUM(E243:E250)=0,0,AVERAGE(E243:E250))</f>
        <v>3.375</v>
      </c>
      <c r="F251" s="43">
        <f t="shared" si="430"/>
        <v>0</v>
      </c>
      <c r="G251" s="43">
        <f t="shared" si="430"/>
        <v>0</v>
      </c>
      <c r="H251" s="12">
        <f t="shared" si="430"/>
        <v>4</v>
      </c>
      <c r="I251" s="43">
        <f t="shared" si="430"/>
        <v>0</v>
      </c>
      <c r="J251" s="12">
        <f t="shared" si="430"/>
        <v>3.375</v>
      </c>
      <c r="K251" s="43">
        <f t="shared" si="430"/>
        <v>0</v>
      </c>
      <c r="L251" s="43">
        <f t="shared" si="430"/>
        <v>0</v>
      </c>
      <c r="M251" s="43">
        <f t="shared" si="430"/>
        <v>0</v>
      </c>
      <c r="N251" s="43">
        <f t="shared" si="430"/>
        <v>0</v>
      </c>
      <c r="O251" s="43">
        <f t="shared" si="430"/>
        <v>0</v>
      </c>
      <c r="P251" s="43">
        <f t="shared" si="430"/>
        <v>0</v>
      </c>
      <c r="Q251" s="43">
        <f t="shared" si="430"/>
        <v>0</v>
      </c>
      <c r="R251" s="43">
        <f t="shared" si="430"/>
        <v>0</v>
      </c>
      <c r="S251" s="43">
        <f t="shared" si="430"/>
        <v>0</v>
      </c>
      <c r="T251" s="43">
        <f t="shared" si="430"/>
        <v>0</v>
      </c>
      <c r="U251" s="43">
        <f t="shared" si="430"/>
        <v>0</v>
      </c>
      <c r="V251" s="43">
        <f t="shared" si="430"/>
        <v>0</v>
      </c>
      <c r="W251" s="12">
        <f t="shared" si="430"/>
        <v>3.125</v>
      </c>
    </row>
    <row r="252" spans="2:23" ht="31.5" x14ac:dyDescent="0.25">
      <c r="B252" s="31">
        <v>20</v>
      </c>
      <c r="C252" s="32" t="s">
        <v>49</v>
      </c>
      <c r="D252" s="43">
        <f>SUM($B252*D251)</f>
        <v>0</v>
      </c>
      <c r="E252" s="15">
        <f t="shared" ref="E252:W252" si="431">SUM($B252*E251)</f>
        <v>67.5</v>
      </c>
      <c r="F252" s="43">
        <f t="shared" si="431"/>
        <v>0</v>
      </c>
      <c r="G252" s="43">
        <f t="shared" si="431"/>
        <v>0</v>
      </c>
      <c r="H252" s="15">
        <f t="shared" si="431"/>
        <v>80</v>
      </c>
      <c r="I252" s="43">
        <f t="shared" si="431"/>
        <v>0</v>
      </c>
      <c r="J252" s="15">
        <f t="shared" si="431"/>
        <v>67.5</v>
      </c>
      <c r="K252" s="43">
        <f t="shared" si="431"/>
        <v>0</v>
      </c>
      <c r="L252" s="43">
        <f t="shared" si="431"/>
        <v>0</v>
      </c>
      <c r="M252" s="43">
        <f t="shared" si="431"/>
        <v>0</v>
      </c>
      <c r="N252" s="43">
        <f t="shared" si="431"/>
        <v>0</v>
      </c>
      <c r="O252" s="43">
        <f t="shared" si="431"/>
        <v>0</v>
      </c>
      <c r="P252" s="43">
        <f t="shared" si="431"/>
        <v>0</v>
      </c>
      <c r="Q252" s="43">
        <f t="shared" si="431"/>
        <v>0</v>
      </c>
      <c r="R252" s="43">
        <f t="shared" si="431"/>
        <v>0</v>
      </c>
      <c r="S252" s="43">
        <f t="shared" si="431"/>
        <v>0</v>
      </c>
      <c r="T252" s="43">
        <f t="shared" si="431"/>
        <v>0</v>
      </c>
      <c r="U252" s="43">
        <f t="shared" si="431"/>
        <v>0</v>
      </c>
      <c r="V252" s="43">
        <f t="shared" si="431"/>
        <v>0</v>
      </c>
      <c r="W252" s="15">
        <f t="shared" si="431"/>
        <v>62.5</v>
      </c>
    </row>
    <row r="253" spans="2:23" ht="15.75" x14ac:dyDescent="0.25">
      <c r="B253" s="6"/>
      <c r="C253" s="32" t="s">
        <v>50</v>
      </c>
      <c r="D253" s="41" t="str">
        <f t="shared" ref="D253" si="432">IF((MAX(D254:D261)-MIN(D254:D261))&gt;=3,"FIX"," ")</f>
        <v xml:space="preserve"> </v>
      </c>
      <c r="E253" s="33" t="str">
        <f t="shared" ref="E253" si="433">IF((MAX(E254:E261)-MIN(E254:E261))&gt;=3,"FIX"," ")</f>
        <v xml:space="preserve"> </v>
      </c>
      <c r="F253" s="41" t="str">
        <f t="shared" ref="F253" si="434">IF((MAX(F254:F261)-MIN(F254:F261))&gt;=3,"FIX"," ")</f>
        <v xml:space="preserve"> </v>
      </c>
      <c r="G253" s="41" t="str">
        <f t="shared" ref="G253" si="435">IF((MAX(G254:G261)-MIN(G254:G261))&gt;=3,"FIX"," ")</f>
        <v xml:space="preserve"> </v>
      </c>
      <c r="H253" s="33" t="str">
        <f t="shared" ref="H253" si="436">IF((MAX(H254:H261)-MIN(H254:H261))&gt;=3,"FIX"," ")</f>
        <v xml:space="preserve"> </v>
      </c>
      <c r="I253" s="41" t="str">
        <f t="shared" ref="I253" si="437">IF((MAX(I254:I261)-MIN(I254:I261))&gt;=3,"FIX"," ")</f>
        <v xml:space="preserve"> </v>
      </c>
      <c r="J253" s="33" t="str">
        <f t="shared" ref="J253" si="438">IF((MAX(J254:J261)-MIN(J254:J261))&gt;=3,"FIX"," ")</f>
        <v xml:space="preserve"> </v>
      </c>
      <c r="K253" s="41" t="str">
        <f t="shared" ref="K253" si="439">IF((MAX(K254:K261)-MIN(K254:K261))&gt;=3,"FIX"," ")</f>
        <v xml:space="preserve"> </v>
      </c>
      <c r="L253" s="41" t="str">
        <f t="shared" ref="L253" si="440">IF((MAX(L254:L261)-MIN(L254:L261))&gt;=3,"FIX"," ")</f>
        <v xml:space="preserve"> </v>
      </c>
      <c r="M253" s="41" t="str">
        <f t="shared" ref="M253" si="441">IF((MAX(M254:M261)-MIN(M254:M261))&gt;=3,"FIX"," ")</f>
        <v xml:space="preserve"> </v>
      </c>
      <c r="N253" s="41" t="str">
        <f t="shared" ref="N253" si="442">IF((MAX(N254:N261)-MIN(N254:N261))&gt;=3,"FIX"," ")</f>
        <v xml:space="preserve"> </v>
      </c>
      <c r="O253" s="41" t="str">
        <f t="shared" ref="O253" si="443">IF((MAX(O254:O261)-MIN(O254:O261))&gt;=3,"FIX"," ")</f>
        <v xml:space="preserve"> </v>
      </c>
      <c r="P253" s="41" t="str">
        <f t="shared" ref="P253" si="444">IF((MAX(P254:P261)-MIN(P254:P261))&gt;=3,"FIX"," ")</f>
        <v xml:space="preserve"> </v>
      </c>
      <c r="Q253" s="41" t="str">
        <f t="shared" ref="Q253" si="445">IF((MAX(Q254:Q261)-MIN(Q254:Q261))&gt;=3,"FIX"," ")</f>
        <v xml:space="preserve"> </v>
      </c>
      <c r="R253" s="41" t="str">
        <f t="shared" ref="R253" si="446">IF((MAX(R254:R261)-MIN(R254:R261))&gt;=3,"FIX"," ")</f>
        <v xml:space="preserve"> </v>
      </c>
      <c r="S253" s="41" t="str">
        <f t="shared" ref="S253" si="447">IF((MAX(S254:S261)-MIN(S254:S261))&gt;=3,"FIX"," ")</f>
        <v xml:space="preserve"> </v>
      </c>
      <c r="T253" s="41" t="str">
        <f t="shared" ref="T253" si="448">IF((MAX(T254:T261)-MIN(T254:T261))&gt;=3,"FIX"," ")</f>
        <v xml:space="preserve"> </v>
      </c>
      <c r="U253" s="41" t="str">
        <f t="shared" ref="U253" si="449">IF((MAX(U254:U261)-MIN(U254:U261))&gt;=3,"FIX"," ")</f>
        <v xml:space="preserve"> </v>
      </c>
      <c r="V253" s="41" t="str">
        <f t="shared" ref="V253" si="450">IF((MAX(V254:V261)-MIN(V254:V261))&gt;=3,"FIX"," ")</f>
        <v xml:space="preserve"> </v>
      </c>
      <c r="W253" s="33" t="str">
        <f t="shared" ref="W253" si="451">IF((MAX(W254:W261)-MIN(W254:W261))&gt;=3,"FIX"," ")</f>
        <v xml:space="preserve"> </v>
      </c>
    </row>
    <row r="254" spans="2:23" x14ac:dyDescent="0.25">
      <c r="B254" s="6"/>
      <c r="C254" s="3" t="str">
        <f>C$7</f>
        <v>Evaluator 1</v>
      </c>
      <c r="D254" s="42"/>
      <c r="E254" s="13">
        <v>3</v>
      </c>
      <c r="F254" s="42">
        <v>0</v>
      </c>
      <c r="G254" s="42">
        <v>0</v>
      </c>
      <c r="H254" s="13">
        <v>4</v>
      </c>
      <c r="I254" s="42">
        <v>0</v>
      </c>
      <c r="J254" s="13">
        <v>4</v>
      </c>
      <c r="K254" s="42">
        <v>0</v>
      </c>
      <c r="L254" s="42">
        <v>0</v>
      </c>
      <c r="M254" s="42">
        <v>0</v>
      </c>
      <c r="N254" s="42">
        <v>0</v>
      </c>
      <c r="O254" s="42">
        <v>0</v>
      </c>
      <c r="P254" s="42">
        <v>0</v>
      </c>
      <c r="Q254" s="42">
        <v>0</v>
      </c>
      <c r="R254" s="42">
        <v>0</v>
      </c>
      <c r="S254" s="42">
        <v>0</v>
      </c>
      <c r="T254" s="42">
        <v>0</v>
      </c>
      <c r="U254" s="42">
        <v>0</v>
      </c>
      <c r="V254" s="42">
        <v>0</v>
      </c>
      <c r="W254" s="13">
        <v>4</v>
      </c>
    </row>
    <row r="255" spans="2:23" x14ac:dyDescent="0.25">
      <c r="B255" s="6"/>
      <c r="C255" s="3" t="str">
        <f>C$8</f>
        <v>Evaluator 2</v>
      </c>
      <c r="D255" s="42"/>
      <c r="E255" s="13">
        <v>3</v>
      </c>
      <c r="F255" s="42">
        <v>0</v>
      </c>
      <c r="G255" s="42">
        <v>0</v>
      </c>
      <c r="H255" s="13">
        <v>4</v>
      </c>
      <c r="I255" s="42">
        <v>0</v>
      </c>
      <c r="J255" s="13">
        <v>4</v>
      </c>
      <c r="K255" s="42">
        <v>0</v>
      </c>
      <c r="L255" s="42">
        <v>0</v>
      </c>
      <c r="M255" s="42">
        <v>0</v>
      </c>
      <c r="N255" s="42">
        <v>0</v>
      </c>
      <c r="O255" s="42">
        <v>0</v>
      </c>
      <c r="P255" s="42">
        <v>0</v>
      </c>
      <c r="Q255" s="42">
        <v>0</v>
      </c>
      <c r="R255" s="42">
        <v>0</v>
      </c>
      <c r="S255" s="42">
        <v>0</v>
      </c>
      <c r="T255" s="42">
        <v>0</v>
      </c>
      <c r="U255" s="42">
        <v>0</v>
      </c>
      <c r="V255" s="42">
        <v>0</v>
      </c>
      <c r="W255" s="13">
        <v>3</v>
      </c>
    </row>
    <row r="256" spans="2:23" x14ac:dyDescent="0.25">
      <c r="B256" s="6"/>
      <c r="C256" s="3" t="str">
        <f>C$9</f>
        <v>Evaluator 3</v>
      </c>
      <c r="D256" s="42"/>
      <c r="E256" s="13">
        <v>3</v>
      </c>
      <c r="F256" s="42">
        <v>0</v>
      </c>
      <c r="G256" s="42">
        <v>0</v>
      </c>
      <c r="H256" s="13">
        <v>3</v>
      </c>
      <c r="I256" s="42">
        <v>0</v>
      </c>
      <c r="J256" s="13">
        <v>4</v>
      </c>
      <c r="K256" s="42">
        <v>0</v>
      </c>
      <c r="L256" s="42">
        <v>0</v>
      </c>
      <c r="M256" s="42">
        <v>0</v>
      </c>
      <c r="N256" s="42">
        <v>0</v>
      </c>
      <c r="O256" s="42">
        <v>0</v>
      </c>
      <c r="P256" s="42">
        <v>0</v>
      </c>
      <c r="Q256" s="42">
        <v>0</v>
      </c>
      <c r="R256" s="42">
        <v>0</v>
      </c>
      <c r="S256" s="42">
        <v>0</v>
      </c>
      <c r="T256" s="42">
        <v>0</v>
      </c>
      <c r="U256" s="42">
        <v>0</v>
      </c>
      <c r="V256" s="42">
        <v>0</v>
      </c>
      <c r="W256" s="13">
        <v>3</v>
      </c>
    </row>
    <row r="257" spans="2:23" x14ac:dyDescent="0.25">
      <c r="B257" s="6"/>
      <c r="C257" s="3" t="str">
        <f>C$10</f>
        <v>Evaluator 4</v>
      </c>
      <c r="D257" s="42"/>
      <c r="E257" s="13">
        <v>3</v>
      </c>
      <c r="F257" s="42">
        <v>0</v>
      </c>
      <c r="G257" s="42">
        <v>0</v>
      </c>
      <c r="H257" s="13">
        <v>5</v>
      </c>
      <c r="I257" s="42">
        <v>0</v>
      </c>
      <c r="J257" s="13">
        <v>4</v>
      </c>
      <c r="K257" s="42">
        <v>0</v>
      </c>
      <c r="L257" s="42">
        <v>0</v>
      </c>
      <c r="M257" s="42">
        <v>0</v>
      </c>
      <c r="N257" s="42">
        <v>0</v>
      </c>
      <c r="O257" s="42">
        <v>0</v>
      </c>
      <c r="P257" s="42">
        <v>0</v>
      </c>
      <c r="Q257" s="42">
        <v>0</v>
      </c>
      <c r="R257" s="42">
        <v>0</v>
      </c>
      <c r="S257" s="42">
        <v>0</v>
      </c>
      <c r="T257" s="42">
        <v>0</v>
      </c>
      <c r="U257" s="42">
        <v>0</v>
      </c>
      <c r="V257" s="42">
        <v>0</v>
      </c>
      <c r="W257" s="13">
        <v>3</v>
      </c>
    </row>
    <row r="258" spans="2:23" x14ac:dyDescent="0.25">
      <c r="B258" s="6"/>
      <c r="C258" s="3" t="str">
        <f>C247</f>
        <v>Evaluator 5</v>
      </c>
      <c r="D258" s="42"/>
      <c r="E258" s="13">
        <v>4</v>
      </c>
      <c r="F258" s="42">
        <v>0</v>
      </c>
      <c r="G258" s="42">
        <v>0</v>
      </c>
      <c r="H258" s="13">
        <v>4</v>
      </c>
      <c r="I258" s="42">
        <v>0</v>
      </c>
      <c r="J258" s="13">
        <v>4</v>
      </c>
      <c r="K258" s="42">
        <v>0</v>
      </c>
      <c r="L258" s="42">
        <v>0</v>
      </c>
      <c r="M258" s="42">
        <v>0</v>
      </c>
      <c r="N258" s="42">
        <v>0</v>
      </c>
      <c r="O258" s="42">
        <v>0</v>
      </c>
      <c r="P258" s="42">
        <v>0</v>
      </c>
      <c r="Q258" s="42">
        <v>0</v>
      </c>
      <c r="R258" s="42">
        <v>0</v>
      </c>
      <c r="S258" s="42">
        <v>0</v>
      </c>
      <c r="T258" s="42">
        <v>0</v>
      </c>
      <c r="U258" s="42">
        <v>0</v>
      </c>
      <c r="V258" s="42">
        <v>0</v>
      </c>
      <c r="W258" s="13">
        <v>4</v>
      </c>
    </row>
    <row r="259" spans="2:23" x14ac:dyDescent="0.25">
      <c r="B259" s="6"/>
      <c r="C259" s="3" t="str">
        <f>C248</f>
        <v>Evaluator 6</v>
      </c>
      <c r="D259" s="42"/>
      <c r="E259" s="13">
        <v>4</v>
      </c>
      <c r="F259" s="42">
        <v>0</v>
      </c>
      <c r="G259" s="42">
        <v>0</v>
      </c>
      <c r="H259" s="13">
        <v>4</v>
      </c>
      <c r="I259" s="42">
        <v>0</v>
      </c>
      <c r="J259" s="13">
        <v>4</v>
      </c>
      <c r="K259" s="42">
        <v>0</v>
      </c>
      <c r="L259" s="42">
        <v>0</v>
      </c>
      <c r="M259" s="42">
        <v>0</v>
      </c>
      <c r="N259" s="42">
        <v>0</v>
      </c>
      <c r="O259" s="42">
        <v>0</v>
      </c>
      <c r="P259" s="42">
        <v>0</v>
      </c>
      <c r="Q259" s="42">
        <v>0</v>
      </c>
      <c r="R259" s="42">
        <v>0</v>
      </c>
      <c r="S259" s="42">
        <v>0</v>
      </c>
      <c r="T259" s="42">
        <v>0</v>
      </c>
      <c r="U259" s="42">
        <v>0</v>
      </c>
      <c r="V259" s="42">
        <v>0</v>
      </c>
      <c r="W259" s="13">
        <v>4</v>
      </c>
    </row>
    <row r="260" spans="2:23" x14ac:dyDescent="0.25">
      <c r="B260" s="6"/>
      <c r="C260" s="3" t="str">
        <f>C249</f>
        <v>Evaluator 7</v>
      </c>
      <c r="D260" s="42"/>
      <c r="E260" s="13">
        <v>2</v>
      </c>
      <c r="F260" s="13">
        <v>0</v>
      </c>
      <c r="G260" s="13">
        <v>0</v>
      </c>
      <c r="H260" s="13">
        <v>4</v>
      </c>
      <c r="I260" s="13">
        <v>0</v>
      </c>
      <c r="J260" s="13">
        <v>3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13">
        <v>0</v>
      </c>
      <c r="W260" s="13">
        <v>3</v>
      </c>
    </row>
    <row r="261" spans="2:23" x14ac:dyDescent="0.25">
      <c r="B261" s="6"/>
      <c r="C261" s="3" t="str">
        <f>C250</f>
        <v>Evaluator 8</v>
      </c>
      <c r="D261" s="42"/>
      <c r="E261" s="13">
        <v>4</v>
      </c>
      <c r="F261" s="42">
        <v>0</v>
      </c>
      <c r="G261" s="42">
        <v>0</v>
      </c>
      <c r="H261" s="13">
        <v>4</v>
      </c>
      <c r="I261" s="42">
        <v>0</v>
      </c>
      <c r="J261" s="13">
        <v>4</v>
      </c>
      <c r="K261" s="42">
        <v>0</v>
      </c>
      <c r="L261" s="42">
        <v>0</v>
      </c>
      <c r="M261" s="42">
        <v>0</v>
      </c>
      <c r="N261" s="42">
        <v>0</v>
      </c>
      <c r="O261" s="42">
        <v>0</v>
      </c>
      <c r="P261" s="42">
        <v>0</v>
      </c>
      <c r="Q261" s="42">
        <v>0</v>
      </c>
      <c r="R261" s="42">
        <v>0</v>
      </c>
      <c r="S261" s="42">
        <v>0</v>
      </c>
      <c r="T261" s="42">
        <v>0</v>
      </c>
      <c r="U261" s="42">
        <v>0</v>
      </c>
      <c r="V261" s="42">
        <v>0</v>
      </c>
      <c r="W261" s="13">
        <v>4</v>
      </c>
    </row>
    <row r="262" spans="2:23" x14ac:dyDescent="0.25">
      <c r="B262" s="6"/>
      <c r="C262" s="3" t="s">
        <v>6</v>
      </c>
      <c r="D262" s="43">
        <f>IF(SUM(D254:D261)=0,0,AVERAGE(D254:D261))</f>
        <v>0</v>
      </c>
      <c r="E262" s="12">
        <f t="shared" ref="E262:W262" si="452">IF(SUM(E254:E261)=0,0,AVERAGE(E254:E261))</f>
        <v>3.25</v>
      </c>
      <c r="F262" s="43">
        <f t="shared" si="452"/>
        <v>0</v>
      </c>
      <c r="G262" s="43">
        <f t="shared" si="452"/>
        <v>0</v>
      </c>
      <c r="H262" s="12">
        <f t="shared" si="452"/>
        <v>4</v>
      </c>
      <c r="I262" s="43">
        <f t="shared" si="452"/>
        <v>0</v>
      </c>
      <c r="J262" s="12">
        <f t="shared" si="452"/>
        <v>3.875</v>
      </c>
      <c r="K262" s="43">
        <f t="shared" si="452"/>
        <v>0</v>
      </c>
      <c r="L262" s="43">
        <f t="shared" si="452"/>
        <v>0</v>
      </c>
      <c r="M262" s="43">
        <f t="shared" si="452"/>
        <v>0</v>
      </c>
      <c r="N262" s="43">
        <f t="shared" si="452"/>
        <v>0</v>
      </c>
      <c r="O262" s="43">
        <f t="shared" si="452"/>
        <v>0</v>
      </c>
      <c r="P262" s="43">
        <f t="shared" si="452"/>
        <v>0</v>
      </c>
      <c r="Q262" s="43">
        <f t="shared" si="452"/>
        <v>0</v>
      </c>
      <c r="R262" s="43">
        <f t="shared" si="452"/>
        <v>0</v>
      </c>
      <c r="S262" s="43">
        <f t="shared" si="452"/>
        <v>0</v>
      </c>
      <c r="T262" s="43">
        <f t="shared" si="452"/>
        <v>0</v>
      </c>
      <c r="U262" s="43">
        <f t="shared" si="452"/>
        <v>0</v>
      </c>
      <c r="V262" s="43">
        <f t="shared" si="452"/>
        <v>0</v>
      </c>
      <c r="W262" s="12">
        <f t="shared" si="452"/>
        <v>3.5</v>
      </c>
    </row>
    <row r="263" spans="2:23" ht="31.5" x14ac:dyDescent="0.25">
      <c r="B263" s="31">
        <v>5</v>
      </c>
      <c r="C263" s="32" t="s">
        <v>51</v>
      </c>
      <c r="D263" s="43">
        <f>SUM($B263*D262)</f>
        <v>0</v>
      </c>
      <c r="E263" s="15">
        <f t="shared" ref="E263:W263" si="453">SUM($B263*E262)</f>
        <v>16.25</v>
      </c>
      <c r="F263" s="43">
        <f t="shared" si="453"/>
        <v>0</v>
      </c>
      <c r="G263" s="43">
        <f t="shared" si="453"/>
        <v>0</v>
      </c>
      <c r="H263" s="15">
        <f t="shared" si="453"/>
        <v>20</v>
      </c>
      <c r="I263" s="43">
        <f t="shared" si="453"/>
        <v>0</v>
      </c>
      <c r="J263" s="15">
        <f t="shared" si="453"/>
        <v>19.375</v>
      </c>
      <c r="K263" s="43">
        <f t="shared" si="453"/>
        <v>0</v>
      </c>
      <c r="L263" s="43">
        <f t="shared" si="453"/>
        <v>0</v>
      </c>
      <c r="M263" s="43">
        <f t="shared" si="453"/>
        <v>0</v>
      </c>
      <c r="N263" s="43">
        <f t="shared" si="453"/>
        <v>0</v>
      </c>
      <c r="O263" s="43">
        <f t="shared" si="453"/>
        <v>0</v>
      </c>
      <c r="P263" s="43">
        <f t="shared" si="453"/>
        <v>0</v>
      </c>
      <c r="Q263" s="43">
        <f t="shared" si="453"/>
        <v>0</v>
      </c>
      <c r="R263" s="43">
        <f t="shared" si="453"/>
        <v>0</v>
      </c>
      <c r="S263" s="43">
        <f t="shared" si="453"/>
        <v>0</v>
      </c>
      <c r="T263" s="43">
        <f t="shared" si="453"/>
        <v>0</v>
      </c>
      <c r="U263" s="43">
        <f t="shared" si="453"/>
        <v>0</v>
      </c>
      <c r="V263" s="43">
        <f t="shared" si="453"/>
        <v>0</v>
      </c>
      <c r="W263" s="15">
        <f t="shared" si="453"/>
        <v>17.5</v>
      </c>
    </row>
    <row r="264" spans="2:23" ht="15.75" x14ac:dyDescent="0.25">
      <c r="B264" s="6"/>
      <c r="C264" s="32" t="s">
        <v>52</v>
      </c>
      <c r="D264" s="41" t="str">
        <f t="shared" ref="D264" si="454">IF((MAX(D265:D272)-MIN(D265:D272))&gt;=3,"FIX"," ")</f>
        <v xml:space="preserve"> </v>
      </c>
      <c r="E264" s="33" t="str">
        <f t="shared" ref="E264" si="455">IF((MAX(E265:E272)-MIN(E265:E272))&gt;=3,"FIX"," ")</f>
        <v xml:space="preserve"> </v>
      </c>
      <c r="F264" s="41" t="str">
        <f t="shared" ref="F264" si="456">IF((MAX(F265:F272)-MIN(F265:F272))&gt;=3,"FIX"," ")</f>
        <v xml:space="preserve"> </v>
      </c>
      <c r="G264" s="41" t="str">
        <f t="shared" ref="G264" si="457">IF((MAX(G265:G272)-MIN(G265:G272))&gt;=3,"FIX"," ")</f>
        <v xml:space="preserve"> </v>
      </c>
      <c r="H264" s="33" t="str">
        <f t="shared" ref="H264" si="458">IF((MAX(H265:H272)-MIN(H265:H272))&gt;=3,"FIX"," ")</f>
        <v xml:space="preserve"> </v>
      </c>
      <c r="I264" s="41" t="str">
        <f t="shared" ref="I264" si="459">IF((MAX(I265:I272)-MIN(I265:I272))&gt;=3,"FIX"," ")</f>
        <v xml:space="preserve"> </v>
      </c>
      <c r="J264" s="33" t="str">
        <f t="shared" ref="J264" si="460">IF((MAX(J265:J272)-MIN(J265:J272))&gt;=3,"FIX"," ")</f>
        <v xml:space="preserve"> </v>
      </c>
      <c r="K264" s="41" t="str">
        <f t="shared" ref="K264" si="461">IF((MAX(K265:K272)-MIN(K265:K272))&gt;=3,"FIX"," ")</f>
        <v xml:space="preserve"> </v>
      </c>
      <c r="L264" s="41" t="str">
        <f t="shared" ref="L264" si="462">IF((MAX(L265:L272)-MIN(L265:L272))&gt;=3,"FIX"," ")</f>
        <v xml:space="preserve"> </v>
      </c>
      <c r="M264" s="41" t="str">
        <f t="shared" ref="M264" si="463">IF((MAX(M265:M272)-MIN(M265:M272))&gt;=3,"FIX"," ")</f>
        <v xml:space="preserve"> </v>
      </c>
      <c r="N264" s="41" t="str">
        <f t="shared" ref="N264" si="464">IF((MAX(N265:N272)-MIN(N265:N272))&gt;=3,"FIX"," ")</f>
        <v xml:space="preserve"> </v>
      </c>
      <c r="O264" s="41" t="str">
        <f t="shared" ref="O264" si="465">IF((MAX(O265:O272)-MIN(O265:O272))&gt;=3,"FIX"," ")</f>
        <v xml:space="preserve"> </v>
      </c>
      <c r="P264" s="41" t="str">
        <f t="shared" ref="P264" si="466">IF((MAX(P265:P272)-MIN(P265:P272))&gt;=3,"FIX"," ")</f>
        <v xml:space="preserve"> </v>
      </c>
      <c r="Q264" s="41" t="str">
        <f t="shared" ref="Q264" si="467">IF((MAX(Q265:Q272)-MIN(Q265:Q272))&gt;=3,"FIX"," ")</f>
        <v xml:space="preserve"> </v>
      </c>
      <c r="R264" s="41" t="str">
        <f t="shared" ref="R264" si="468">IF((MAX(R265:R272)-MIN(R265:R272))&gt;=3,"FIX"," ")</f>
        <v xml:space="preserve"> </v>
      </c>
      <c r="S264" s="41" t="str">
        <f t="shared" ref="S264" si="469">IF((MAX(S265:S272)-MIN(S265:S272))&gt;=3,"FIX"," ")</f>
        <v xml:space="preserve"> </v>
      </c>
      <c r="T264" s="41" t="str">
        <f t="shared" ref="T264" si="470">IF((MAX(T265:T272)-MIN(T265:T272))&gt;=3,"FIX"," ")</f>
        <v xml:space="preserve"> </v>
      </c>
      <c r="U264" s="41" t="str">
        <f t="shared" ref="U264" si="471">IF((MAX(U265:U272)-MIN(U265:U272))&gt;=3,"FIX"," ")</f>
        <v xml:space="preserve"> </v>
      </c>
      <c r="V264" s="41" t="str">
        <f t="shared" ref="V264" si="472">IF((MAX(V265:V272)-MIN(V265:V272))&gt;=3,"FIX"," ")</f>
        <v xml:space="preserve"> </v>
      </c>
      <c r="W264" s="33" t="str">
        <f t="shared" ref="W264" si="473">IF((MAX(W265:W272)-MIN(W265:W272))&gt;=3,"FIX"," ")</f>
        <v xml:space="preserve"> </v>
      </c>
    </row>
    <row r="265" spans="2:23" x14ac:dyDescent="0.25">
      <c r="B265" s="6"/>
      <c r="C265" s="3" t="str">
        <f>C$7</f>
        <v>Evaluator 1</v>
      </c>
      <c r="D265" s="42"/>
      <c r="E265" s="13">
        <v>4</v>
      </c>
      <c r="F265" s="42">
        <v>0</v>
      </c>
      <c r="G265" s="42">
        <v>0</v>
      </c>
      <c r="H265" s="13">
        <v>4</v>
      </c>
      <c r="I265" s="42">
        <v>0</v>
      </c>
      <c r="J265" s="13">
        <v>4</v>
      </c>
      <c r="K265" s="42">
        <v>0</v>
      </c>
      <c r="L265" s="42">
        <v>0</v>
      </c>
      <c r="M265" s="42">
        <v>0</v>
      </c>
      <c r="N265" s="42">
        <v>0</v>
      </c>
      <c r="O265" s="42">
        <v>0</v>
      </c>
      <c r="P265" s="42">
        <v>0</v>
      </c>
      <c r="Q265" s="42">
        <v>0</v>
      </c>
      <c r="R265" s="42">
        <v>0</v>
      </c>
      <c r="S265" s="42">
        <v>0</v>
      </c>
      <c r="T265" s="42">
        <v>0</v>
      </c>
      <c r="U265" s="42">
        <v>0</v>
      </c>
      <c r="V265" s="42">
        <v>0</v>
      </c>
      <c r="W265" s="13">
        <v>4</v>
      </c>
    </row>
    <row r="266" spans="2:23" x14ac:dyDescent="0.25">
      <c r="B266" s="6"/>
      <c r="C266" s="3" t="str">
        <f>C$8</f>
        <v>Evaluator 2</v>
      </c>
      <c r="D266" s="42"/>
      <c r="E266" s="13">
        <v>3</v>
      </c>
      <c r="F266" s="42">
        <v>0</v>
      </c>
      <c r="G266" s="42">
        <v>0</v>
      </c>
      <c r="H266" s="13">
        <v>3</v>
      </c>
      <c r="I266" s="42">
        <v>0</v>
      </c>
      <c r="J266" s="13">
        <v>3</v>
      </c>
      <c r="K266" s="42">
        <v>0</v>
      </c>
      <c r="L266" s="42">
        <v>0</v>
      </c>
      <c r="M266" s="42">
        <v>0</v>
      </c>
      <c r="N266" s="42">
        <v>0</v>
      </c>
      <c r="O266" s="42">
        <v>0</v>
      </c>
      <c r="P266" s="42">
        <v>0</v>
      </c>
      <c r="Q266" s="42">
        <v>0</v>
      </c>
      <c r="R266" s="42">
        <v>0</v>
      </c>
      <c r="S266" s="42">
        <v>0</v>
      </c>
      <c r="T266" s="42">
        <v>0</v>
      </c>
      <c r="U266" s="42">
        <v>0</v>
      </c>
      <c r="V266" s="42">
        <v>0</v>
      </c>
      <c r="W266" s="13">
        <v>3</v>
      </c>
    </row>
    <row r="267" spans="2:23" x14ac:dyDescent="0.25">
      <c r="B267" s="6"/>
      <c r="C267" s="3" t="str">
        <f>C$9</f>
        <v>Evaluator 3</v>
      </c>
      <c r="D267" s="42"/>
      <c r="E267" s="13">
        <v>3</v>
      </c>
      <c r="F267" s="42">
        <v>0</v>
      </c>
      <c r="G267" s="42">
        <v>0</v>
      </c>
      <c r="H267" s="13">
        <v>4</v>
      </c>
      <c r="I267" s="42">
        <v>0</v>
      </c>
      <c r="J267" s="13">
        <v>3</v>
      </c>
      <c r="K267" s="42">
        <v>0</v>
      </c>
      <c r="L267" s="42">
        <v>0</v>
      </c>
      <c r="M267" s="42">
        <v>0</v>
      </c>
      <c r="N267" s="42">
        <v>0</v>
      </c>
      <c r="O267" s="42">
        <v>0</v>
      </c>
      <c r="P267" s="42">
        <v>0</v>
      </c>
      <c r="Q267" s="42">
        <v>0</v>
      </c>
      <c r="R267" s="42">
        <v>0</v>
      </c>
      <c r="S267" s="42">
        <v>0</v>
      </c>
      <c r="T267" s="42">
        <v>0</v>
      </c>
      <c r="U267" s="42">
        <v>0</v>
      </c>
      <c r="V267" s="42">
        <v>0</v>
      </c>
      <c r="W267" s="13">
        <v>4</v>
      </c>
    </row>
    <row r="268" spans="2:23" x14ac:dyDescent="0.25">
      <c r="B268" s="6"/>
      <c r="C268" s="3" t="str">
        <f>C$10</f>
        <v>Evaluator 4</v>
      </c>
      <c r="D268" s="42"/>
      <c r="E268" s="13">
        <v>3</v>
      </c>
      <c r="F268" s="42">
        <v>0</v>
      </c>
      <c r="G268" s="42">
        <v>0</v>
      </c>
      <c r="H268" s="13">
        <v>5</v>
      </c>
      <c r="I268" s="42">
        <v>0</v>
      </c>
      <c r="J268" s="13">
        <v>3</v>
      </c>
      <c r="K268" s="42">
        <v>0</v>
      </c>
      <c r="L268" s="42">
        <v>0</v>
      </c>
      <c r="M268" s="42">
        <v>0</v>
      </c>
      <c r="N268" s="42">
        <v>0</v>
      </c>
      <c r="O268" s="42">
        <v>0</v>
      </c>
      <c r="P268" s="42">
        <v>0</v>
      </c>
      <c r="Q268" s="42">
        <v>0</v>
      </c>
      <c r="R268" s="42">
        <v>0</v>
      </c>
      <c r="S268" s="42">
        <v>0</v>
      </c>
      <c r="T268" s="42">
        <v>0</v>
      </c>
      <c r="U268" s="42">
        <v>0</v>
      </c>
      <c r="V268" s="42">
        <v>0</v>
      </c>
      <c r="W268" s="13">
        <v>4</v>
      </c>
    </row>
    <row r="269" spans="2:23" x14ac:dyDescent="0.25">
      <c r="B269" s="6"/>
      <c r="C269" s="3" t="str">
        <f>C258</f>
        <v>Evaluator 5</v>
      </c>
      <c r="D269" s="42"/>
      <c r="E269" s="13">
        <v>3</v>
      </c>
      <c r="F269" s="42">
        <v>0</v>
      </c>
      <c r="G269" s="42">
        <v>0</v>
      </c>
      <c r="H269" s="13">
        <v>5</v>
      </c>
      <c r="I269" s="42">
        <v>0</v>
      </c>
      <c r="J269" s="13">
        <v>4</v>
      </c>
      <c r="K269" s="42">
        <v>0</v>
      </c>
      <c r="L269" s="42">
        <v>0</v>
      </c>
      <c r="M269" s="42">
        <v>0</v>
      </c>
      <c r="N269" s="42">
        <v>0</v>
      </c>
      <c r="O269" s="42">
        <v>0</v>
      </c>
      <c r="P269" s="42">
        <v>0</v>
      </c>
      <c r="Q269" s="42">
        <v>0</v>
      </c>
      <c r="R269" s="42">
        <v>0</v>
      </c>
      <c r="S269" s="42">
        <v>0</v>
      </c>
      <c r="T269" s="42">
        <v>0</v>
      </c>
      <c r="U269" s="42">
        <v>0</v>
      </c>
      <c r="V269" s="42">
        <v>0</v>
      </c>
      <c r="W269" s="13">
        <v>4</v>
      </c>
    </row>
    <row r="270" spans="2:23" x14ac:dyDescent="0.25">
      <c r="B270" s="6"/>
      <c r="C270" s="3" t="str">
        <f>C259</f>
        <v>Evaluator 6</v>
      </c>
      <c r="D270" s="42"/>
      <c r="E270" s="13">
        <v>3</v>
      </c>
      <c r="F270" s="42">
        <v>0</v>
      </c>
      <c r="G270" s="42">
        <v>0</v>
      </c>
      <c r="H270" s="13">
        <v>3</v>
      </c>
      <c r="I270" s="42">
        <v>0</v>
      </c>
      <c r="J270" s="13">
        <v>4</v>
      </c>
      <c r="K270" s="42">
        <v>0</v>
      </c>
      <c r="L270" s="42">
        <v>0</v>
      </c>
      <c r="M270" s="42">
        <v>0</v>
      </c>
      <c r="N270" s="42">
        <v>0</v>
      </c>
      <c r="O270" s="42">
        <v>0</v>
      </c>
      <c r="P270" s="42">
        <v>0</v>
      </c>
      <c r="Q270" s="42">
        <v>0</v>
      </c>
      <c r="R270" s="42">
        <v>0</v>
      </c>
      <c r="S270" s="42">
        <v>0</v>
      </c>
      <c r="T270" s="42">
        <v>0</v>
      </c>
      <c r="U270" s="42">
        <v>0</v>
      </c>
      <c r="V270" s="42">
        <v>0</v>
      </c>
      <c r="W270" s="13">
        <v>4</v>
      </c>
    </row>
    <row r="271" spans="2:23" x14ac:dyDescent="0.25">
      <c r="B271" s="6"/>
      <c r="C271" s="3" t="str">
        <f>C260</f>
        <v>Evaluator 7</v>
      </c>
      <c r="D271" s="42"/>
      <c r="E271" s="13">
        <v>2</v>
      </c>
      <c r="F271" s="13">
        <v>0</v>
      </c>
      <c r="G271" s="13">
        <v>0</v>
      </c>
      <c r="H271" s="13">
        <v>4</v>
      </c>
      <c r="I271" s="13">
        <v>0</v>
      </c>
      <c r="J271" s="13">
        <v>2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0</v>
      </c>
      <c r="V271" s="13">
        <v>0</v>
      </c>
      <c r="W271" s="13">
        <v>4</v>
      </c>
    </row>
    <row r="272" spans="2:23" x14ac:dyDescent="0.25">
      <c r="B272" s="6"/>
      <c r="C272" s="3" t="str">
        <f>C$14</f>
        <v>Evaluator 8</v>
      </c>
      <c r="D272" s="42"/>
      <c r="E272" s="13">
        <v>3</v>
      </c>
      <c r="F272" s="42">
        <v>0</v>
      </c>
      <c r="G272" s="42">
        <v>0</v>
      </c>
      <c r="H272" s="13">
        <v>4</v>
      </c>
      <c r="I272" s="42">
        <v>0</v>
      </c>
      <c r="J272" s="13">
        <v>3</v>
      </c>
      <c r="K272" s="42">
        <v>0</v>
      </c>
      <c r="L272" s="42">
        <v>0</v>
      </c>
      <c r="M272" s="42">
        <v>0</v>
      </c>
      <c r="N272" s="42">
        <v>0</v>
      </c>
      <c r="O272" s="42">
        <v>0</v>
      </c>
      <c r="P272" s="42">
        <v>0</v>
      </c>
      <c r="Q272" s="42">
        <v>0</v>
      </c>
      <c r="R272" s="42">
        <v>0</v>
      </c>
      <c r="S272" s="42">
        <v>0</v>
      </c>
      <c r="T272" s="42">
        <v>0</v>
      </c>
      <c r="U272" s="42">
        <v>0</v>
      </c>
      <c r="V272" s="42">
        <v>0</v>
      </c>
      <c r="W272" s="13">
        <v>4</v>
      </c>
    </row>
    <row r="273" spans="2:23" x14ac:dyDescent="0.25">
      <c r="B273" s="6"/>
      <c r="C273" s="3" t="s">
        <v>6</v>
      </c>
      <c r="D273" s="43">
        <f>IF(SUM(D265:D272)=0,0,AVERAGE(D265:D272))</f>
        <v>0</v>
      </c>
      <c r="E273" s="12">
        <f t="shared" ref="E273:W273" si="474">IF(SUM(E265:E272)=0,0,AVERAGE(E265:E272))</f>
        <v>3</v>
      </c>
      <c r="F273" s="43">
        <f t="shared" si="474"/>
        <v>0</v>
      </c>
      <c r="G273" s="43">
        <f t="shared" si="474"/>
        <v>0</v>
      </c>
      <c r="H273" s="12">
        <f t="shared" si="474"/>
        <v>4</v>
      </c>
      <c r="I273" s="43">
        <f t="shared" si="474"/>
        <v>0</v>
      </c>
      <c r="J273" s="12">
        <f t="shared" si="474"/>
        <v>3.25</v>
      </c>
      <c r="K273" s="43">
        <f t="shared" si="474"/>
        <v>0</v>
      </c>
      <c r="L273" s="43">
        <f t="shared" si="474"/>
        <v>0</v>
      </c>
      <c r="M273" s="43">
        <f t="shared" si="474"/>
        <v>0</v>
      </c>
      <c r="N273" s="43">
        <f t="shared" si="474"/>
        <v>0</v>
      </c>
      <c r="O273" s="43">
        <f t="shared" si="474"/>
        <v>0</v>
      </c>
      <c r="P273" s="43">
        <f t="shared" si="474"/>
        <v>0</v>
      </c>
      <c r="Q273" s="43">
        <f t="shared" si="474"/>
        <v>0</v>
      </c>
      <c r="R273" s="43">
        <f t="shared" si="474"/>
        <v>0</v>
      </c>
      <c r="S273" s="43">
        <f t="shared" si="474"/>
        <v>0</v>
      </c>
      <c r="T273" s="43">
        <f t="shared" si="474"/>
        <v>0</v>
      </c>
      <c r="U273" s="43">
        <f t="shared" si="474"/>
        <v>0</v>
      </c>
      <c r="V273" s="43">
        <f t="shared" si="474"/>
        <v>0</v>
      </c>
      <c r="W273" s="12">
        <f t="shared" si="474"/>
        <v>3.875</v>
      </c>
    </row>
    <row r="274" spans="2:23" ht="31.5" x14ac:dyDescent="0.25">
      <c r="B274" s="31">
        <v>10</v>
      </c>
      <c r="C274" s="32" t="s">
        <v>26</v>
      </c>
      <c r="D274" s="43">
        <f>SUM($B274*D273)</f>
        <v>0</v>
      </c>
      <c r="E274" s="15">
        <f t="shared" ref="E274:W274" si="475">SUM($B274*E273)</f>
        <v>30</v>
      </c>
      <c r="F274" s="43">
        <f t="shared" si="475"/>
        <v>0</v>
      </c>
      <c r="G274" s="43">
        <f t="shared" si="475"/>
        <v>0</v>
      </c>
      <c r="H274" s="15">
        <f t="shared" si="475"/>
        <v>40</v>
      </c>
      <c r="I274" s="43">
        <f t="shared" si="475"/>
        <v>0</v>
      </c>
      <c r="J274" s="15">
        <f t="shared" si="475"/>
        <v>32.5</v>
      </c>
      <c r="K274" s="43">
        <f t="shared" si="475"/>
        <v>0</v>
      </c>
      <c r="L274" s="43">
        <f t="shared" si="475"/>
        <v>0</v>
      </c>
      <c r="M274" s="43">
        <f t="shared" si="475"/>
        <v>0</v>
      </c>
      <c r="N274" s="43">
        <f t="shared" si="475"/>
        <v>0</v>
      </c>
      <c r="O274" s="43">
        <f t="shared" si="475"/>
        <v>0</v>
      </c>
      <c r="P274" s="43">
        <f t="shared" si="475"/>
        <v>0</v>
      </c>
      <c r="Q274" s="43">
        <f t="shared" si="475"/>
        <v>0</v>
      </c>
      <c r="R274" s="43">
        <f t="shared" si="475"/>
        <v>0</v>
      </c>
      <c r="S274" s="43">
        <f t="shared" si="475"/>
        <v>0</v>
      </c>
      <c r="T274" s="43">
        <f t="shared" si="475"/>
        <v>0</v>
      </c>
      <c r="U274" s="43">
        <f t="shared" si="475"/>
        <v>0</v>
      </c>
      <c r="V274" s="43">
        <f t="shared" si="475"/>
        <v>0</v>
      </c>
      <c r="W274" s="15">
        <f t="shared" si="475"/>
        <v>38.75</v>
      </c>
    </row>
    <row r="275" spans="2:23" ht="31.5" x14ac:dyDescent="0.25">
      <c r="B275" s="6"/>
      <c r="C275" s="32" t="s">
        <v>54</v>
      </c>
      <c r="D275" s="41" t="str">
        <f t="shared" ref="D275" si="476">IF((MAX(D276:D283)-MIN(D276:D283))&gt;=3,"FIX"," ")</f>
        <v xml:space="preserve"> </v>
      </c>
      <c r="E275" s="33" t="str">
        <f t="shared" ref="E275" si="477">IF((MAX(E276:E283)-MIN(E276:E283))&gt;=3,"FIX"," ")</f>
        <v xml:space="preserve"> </v>
      </c>
      <c r="F275" s="41" t="str">
        <f t="shared" ref="F275" si="478">IF((MAX(F276:F283)-MIN(F276:F283))&gt;=3,"FIX"," ")</f>
        <v xml:space="preserve"> </v>
      </c>
      <c r="G275" s="41" t="str">
        <f t="shared" ref="G275" si="479">IF((MAX(G276:G283)-MIN(G276:G283))&gt;=3,"FIX"," ")</f>
        <v xml:space="preserve"> </v>
      </c>
      <c r="H275" s="33" t="str">
        <f t="shared" ref="H275" si="480">IF((MAX(H276:H283)-MIN(H276:H283))&gt;=3,"FIX"," ")</f>
        <v xml:space="preserve"> </v>
      </c>
      <c r="I275" s="41" t="str">
        <f t="shared" ref="I275" si="481">IF((MAX(I276:I283)-MIN(I276:I283))&gt;=3,"FIX"," ")</f>
        <v xml:space="preserve"> </v>
      </c>
      <c r="J275" s="33" t="str">
        <f t="shared" ref="J275" si="482">IF((MAX(J276:J283)-MIN(J276:J283))&gt;=3,"FIX"," ")</f>
        <v xml:space="preserve"> </v>
      </c>
      <c r="K275" s="41" t="str">
        <f t="shared" ref="K275" si="483">IF((MAX(K276:K283)-MIN(K276:K283))&gt;=3,"FIX"," ")</f>
        <v xml:space="preserve"> </v>
      </c>
      <c r="L275" s="41" t="str">
        <f t="shared" ref="L275" si="484">IF((MAX(L276:L283)-MIN(L276:L283))&gt;=3,"FIX"," ")</f>
        <v xml:space="preserve"> </v>
      </c>
      <c r="M275" s="41" t="str">
        <f t="shared" ref="M275" si="485">IF((MAX(M276:M283)-MIN(M276:M283))&gt;=3,"FIX"," ")</f>
        <v xml:space="preserve"> </v>
      </c>
      <c r="N275" s="41" t="str">
        <f t="shared" ref="N275" si="486">IF((MAX(N276:N283)-MIN(N276:N283))&gt;=3,"FIX"," ")</f>
        <v xml:space="preserve"> </v>
      </c>
      <c r="O275" s="41" t="str">
        <f t="shared" ref="O275" si="487">IF((MAX(O276:O283)-MIN(O276:O283))&gt;=3,"FIX"," ")</f>
        <v xml:space="preserve"> </v>
      </c>
      <c r="P275" s="41" t="str">
        <f t="shared" ref="P275" si="488">IF((MAX(P276:P283)-MIN(P276:P283))&gt;=3,"FIX"," ")</f>
        <v xml:space="preserve"> </v>
      </c>
      <c r="Q275" s="41" t="str">
        <f t="shared" ref="Q275" si="489">IF((MAX(Q276:Q283)-MIN(Q276:Q283))&gt;=3,"FIX"," ")</f>
        <v xml:space="preserve"> </v>
      </c>
      <c r="R275" s="41" t="str">
        <f t="shared" ref="R275" si="490">IF((MAX(R276:R283)-MIN(R276:R283))&gt;=3,"FIX"," ")</f>
        <v xml:space="preserve"> </v>
      </c>
      <c r="S275" s="41" t="str">
        <f t="shared" ref="S275" si="491">IF((MAX(S276:S283)-MIN(S276:S283))&gt;=3,"FIX"," ")</f>
        <v xml:space="preserve"> </v>
      </c>
      <c r="T275" s="41" t="str">
        <f t="shared" ref="T275" si="492">IF((MAX(T276:T283)-MIN(T276:T283))&gt;=3,"FIX"," ")</f>
        <v xml:space="preserve"> </v>
      </c>
      <c r="U275" s="41" t="str">
        <f t="shared" ref="U275" si="493">IF((MAX(U276:U283)-MIN(U276:U283))&gt;=3,"FIX"," ")</f>
        <v xml:space="preserve"> </v>
      </c>
      <c r="V275" s="41" t="str">
        <f t="shared" ref="V275" si="494">IF((MAX(V276:V283)-MIN(V276:V283))&gt;=3,"FIX"," ")</f>
        <v xml:space="preserve"> </v>
      </c>
      <c r="W275" s="33" t="str">
        <f t="shared" ref="W275" si="495">IF((MAX(W276:W283)-MIN(W276:W283))&gt;=3,"FIX"," ")</f>
        <v xml:space="preserve"> </v>
      </c>
    </row>
    <row r="276" spans="2:23" x14ac:dyDescent="0.25">
      <c r="B276" s="6"/>
      <c r="C276" s="3" t="str">
        <f>C$7</f>
        <v>Evaluator 1</v>
      </c>
      <c r="D276" s="42"/>
      <c r="E276" s="13">
        <v>4</v>
      </c>
      <c r="F276" s="42">
        <v>0</v>
      </c>
      <c r="G276" s="42">
        <v>0</v>
      </c>
      <c r="H276" s="13">
        <v>4</v>
      </c>
      <c r="I276" s="42">
        <v>0</v>
      </c>
      <c r="J276" s="13">
        <v>3</v>
      </c>
      <c r="K276" s="42">
        <v>0</v>
      </c>
      <c r="L276" s="42">
        <v>0</v>
      </c>
      <c r="M276" s="42">
        <v>0</v>
      </c>
      <c r="N276" s="42">
        <v>0</v>
      </c>
      <c r="O276" s="42">
        <v>0</v>
      </c>
      <c r="P276" s="42">
        <v>0</v>
      </c>
      <c r="Q276" s="42">
        <v>0</v>
      </c>
      <c r="R276" s="42">
        <v>0</v>
      </c>
      <c r="S276" s="42">
        <v>0</v>
      </c>
      <c r="T276" s="42">
        <v>0</v>
      </c>
      <c r="U276" s="42">
        <v>0</v>
      </c>
      <c r="V276" s="42">
        <v>0</v>
      </c>
      <c r="W276" s="13">
        <v>4</v>
      </c>
    </row>
    <row r="277" spans="2:23" x14ac:dyDescent="0.25">
      <c r="B277" s="6"/>
      <c r="C277" s="3" t="str">
        <f>C$8</f>
        <v>Evaluator 2</v>
      </c>
      <c r="D277" s="42"/>
      <c r="E277" s="13">
        <v>3</v>
      </c>
      <c r="F277" s="42">
        <v>0</v>
      </c>
      <c r="G277" s="42">
        <v>0</v>
      </c>
      <c r="H277" s="13">
        <v>3</v>
      </c>
      <c r="I277" s="42">
        <v>0</v>
      </c>
      <c r="J277" s="13">
        <v>3</v>
      </c>
      <c r="K277" s="42">
        <v>0</v>
      </c>
      <c r="L277" s="42">
        <v>0</v>
      </c>
      <c r="M277" s="42">
        <v>0</v>
      </c>
      <c r="N277" s="42">
        <v>0</v>
      </c>
      <c r="O277" s="42">
        <v>0</v>
      </c>
      <c r="P277" s="42">
        <v>0</v>
      </c>
      <c r="Q277" s="42">
        <v>0</v>
      </c>
      <c r="R277" s="42">
        <v>0</v>
      </c>
      <c r="S277" s="42">
        <v>0</v>
      </c>
      <c r="T277" s="42">
        <v>0</v>
      </c>
      <c r="U277" s="42">
        <v>0</v>
      </c>
      <c r="V277" s="42">
        <v>0</v>
      </c>
      <c r="W277" s="13">
        <v>3</v>
      </c>
    </row>
    <row r="278" spans="2:23" x14ac:dyDescent="0.25">
      <c r="B278" s="6"/>
      <c r="C278" s="3" t="str">
        <f>C$9</f>
        <v>Evaluator 3</v>
      </c>
      <c r="D278" s="42"/>
      <c r="E278" s="13">
        <v>3</v>
      </c>
      <c r="F278" s="42">
        <v>0</v>
      </c>
      <c r="G278" s="42">
        <v>0</v>
      </c>
      <c r="H278" s="13">
        <v>3</v>
      </c>
      <c r="I278" s="42">
        <v>0</v>
      </c>
      <c r="J278" s="13">
        <v>3</v>
      </c>
      <c r="K278" s="42">
        <v>0</v>
      </c>
      <c r="L278" s="42">
        <v>0</v>
      </c>
      <c r="M278" s="42">
        <v>0</v>
      </c>
      <c r="N278" s="42">
        <v>0</v>
      </c>
      <c r="O278" s="42">
        <v>0</v>
      </c>
      <c r="P278" s="42">
        <v>0</v>
      </c>
      <c r="Q278" s="42">
        <v>0</v>
      </c>
      <c r="R278" s="42">
        <v>0</v>
      </c>
      <c r="S278" s="42">
        <v>0</v>
      </c>
      <c r="T278" s="42">
        <v>0</v>
      </c>
      <c r="U278" s="42">
        <v>0</v>
      </c>
      <c r="V278" s="42">
        <v>0</v>
      </c>
      <c r="W278" s="13">
        <v>3</v>
      </c>
    </row>
    <row r="279" spans="2:23" x14ac:dyDescent="0.25">
      <c r="B279" s="6"/>
      <c r="C279" s="3" t="str">
        <f>C$10</f>
        <v>Evaluator 4</v>
      </c>
      <c r="D279" s="42"/>
      <c r="E279" s="13">
        <v>3</v>
      </c>
      <c r="F279" s="42">
        <v>0</v>
      </c>
      <c r="G279" s="42">
        <v>0</v>
      </c>
      <c r="H279" s="13">
        <v>3</v>
      </c>
      <c r="I279" s="42">
        <v>0</v>
      </c>
      <c r="J279" s="13">
        <v>3</v>
      </c>
      <c r="K279" s="42">
        <v>0</v>
      </c>
      <c r="L279" s="42">
        <v>0</v>
      </c>
      <c r="M279" s="42">
        <v>0</v>
      </c>
      <c r="N279" s="42">
        <v>0</v>
      </c>
      <c r="O279" s="42">
        <v>0</v>
      </c>
      <c r="P279" s="42">
        <v>0</v>
      </c>
      <c r="Q279" s="42">
        <v>0</v>
      </c>
      <c r="R279" s="42">
        <v>0</v>
      </c>
      <c r="S279" s="42">
        <v>0</v>
      </c>
      <c r="T279" s="42">
        <v>0</v>
      </c>
      <c r="U279" s="42">
        <v>0</v>
      </c>
      <c r="V279" s="42">
        <v>0</v>
      </c>
      <c r="W279" s="13">
        <v>4</v>
      </c>
    </row>
    <row r="280" spans="2:23" x14ac:dyDescent="0.25">
      <c r="B280" s="6"/>
      <c r="C280" s="3" t="str">
        <f>C269</f>
        <v>Evaluator 5</v>
      </c>
      <c r="D280" s="42"/>
      <c r="E280" s="13">
        <v>3</v>
      </c>
      <c r="F280" s="42">
        <v>0</v>
      </c>
      <c r="G280" s="42">
        <v>0</v>
      </c>
      <c r="H280" s="13">
        <v>4</v>
      </c>
      <c r="I280" s="42">
        <v>0</v>
      </c>
      <c r="J280" s="13">
        <v>4</v>
      </c>
      <c r="K280" s="42">
        <v>0</v>
      </c>
      <c r="L280" s="42">
        <v>0</v>
      </c>
      <c r="M280" s="42">
        <v>0</v>
      </c>
      <c r="N280" s="42">
        <v>0</v>
      </c>
      <c r="O280" s="42">
        <v>0</v>
      </c>
      <c r="P280" s="42">
        <v>0</v>
      </c>
      <c r="Q280" s="42">
        <v>0</v>
      </c>
      <c r="R280" s="42">
        <v>0</v>
      </c>
      <c r="S280" s="42">
        <v>0</v>
      </c>
      <c r="T280" s="42">
        <v>0</v>
      </c>
      <c r="U280" s="42">
        <v>0</v>
      </c>
      <c r="V280" s="42">
        <v>0</v>
      </c>
      <c r="W280" s="13">
        <v>3</v>
      </c>
    </row>
    <row r="281" spans="2:23" x14ac:dyDescent="0.25">
      <c r="B281" s="6"/>
      <c r="C281" s="3" t="str">
        <f>C270</f>
        <v>Evaluator 6</v>
      </c>
      <c r="D281" s="42"/>
      <c r="E281" s="13">
        <v>3</v>
      </c>
      <c r="F281" s="42">
        <v>0</v>
      </c>
      <c r="G281" s="42">
        <v>0</v>
      </c>
      <c r="H281" s="13">
        <v>3</v>
      </c>
      <c r="I281" s="42">
        <v>0</v>
      </c>
      <c r="J281" s="13">
        <v>3</v>
      </c>
      <c r="K281" s="42">
        <v>0</v>
      </c>
      <c r="L281" s="42">
        <v>0</v>
      </c>
      <c r="M281" s="42">
        <v>0</v>
      </c>
      <c r="N281" s="42">
        <v>0</v>
      </c>
      <c r="O281" s="42">
        <v>0</v>
      </c>
      <c r="P281" s="42">
        <v>0</v>
      </c>
      <c r="Q281" s="42">
        <v>0</v>
      </c>
      <c r="R281" s="42">
        <v>0</v>
      </c>
      <c r="S281" s="42">
        <v>0</v>
      </c>
      <c r="T281" s="42">
        <v>0</v>
      </c>
      <c r="U281" s="42">
        <v>0</v>
      </c>
      <c r="V281" s="42">
        <v>0</v>
      </c>
      <c r="W281" s="13">
        <v>4</v>
      </c>
    </row>
    <row r="282" spans="2:23" x14ac:dyDescent="0.25">
      <c r="B282" s="6"/>
      <c r="C282" s="3" t="str">
        <f>C271</f>
        <v>Evaluator 7</v>
      </c>
      <c r="D282" s="42"/>
      <c r="E282" s="13">
        <v>2</v>
      </c>
      <c r="F282" s="13">
        <v>0</v>
      </c>
      <c r="G282" s="13">
        <v>0</v>
      </c>
      <c r="H282" s="13">
        <v>2</v>
      </c>
      <c r="I282" s="13">
        <v>0</v>
      </c>
      <c r="J282" s="13">
        <v>2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13">
        <v>0</v>
      </c>
      <c r="W282" s="13">
        <v>3</v>
      </c>
    </row>
    <row r="283" spans="2:23" x14ac:dyDescent="0.25">
      <c r="B283" s="6"/>
      <c r="C283" s="3" t="str">
        <f>C$14</f>
        <v>Evaluator 8</v>
      </c>
      <c r="D283" s="42"/>
      <c r="E283" s="13">
        <v>4</v>
      </c>
      <c r="F283" s="42">
        <v>0</v>
      </c>
      <c r="G283" s="42">
        <v>0</v>
      </c>
      <c r="H283" s="13">
        <v>4</v>
      </c>
      <c r="I283" s="42">
        <v>0</v>
      </c>
      <c r="J283" s="13">
        <v>3</v>
      </c>
      <c r="K283" s="42">
        <v>0</v>
      </c>
      <c r="L283" s="42">
        <v>0</v>
      </c>
      <c r="M283" s="42">
        <v>0</v>
      </c>
      <c r="N283" s="42">
        <v>0</v>
      </c>
      <c r="O283" s="42">
        <v>0</v>
      </c>
      <c r="P283" s="42">
        <v>0</v>
      </c>
      <c r="Q283" s="42">
        <v>0</v>
      </c>
      <c r="R283" s="42">
        <v>0</v>
      </c>
      <c r="S283" s="42">
        <v>0</v>
      </c>
      <c r="T283" s="42">
        <v>0</v>
      </c>
      <c r="U283" s="42">
        <v>0</v>
      </c>
      <c r="V283" s="42">
        <v>0</v>
      </c>
      <c r="W283" s="13">
        <v>3</v>
      </c>
    </row>
    <row r="284" spans="2:23" x14ac:dyDescent="0.25">
      <c r="B284" s="6"/>
      <c r="C284" s="3" t="s">
        <v>6</v>
      </c>
      <c r="D284" s="43">
        <f>IF(SUM(D276:D283)=0,0,AVERAGE(D276:D283))</f>
        <v>0</v>
      </c>
      <c r="E284" s="12">
        <f t="shared" ref="E284:W284" si="496">IF(SUM(E276:E283)=0,0,AVERAGE(E276:E283))</f>
        <v>3.125</v>
      </c>
      <c r="F284" s="43">
        <f t="shared" si="496"/>
        <v>0</v>
      </c>
      <c r="G284" s="43">
        <f t="shared" si="496"/>
        <v>0</v>
      </c>
      <c r="H284" s="12">
        <f>IF(SUM(H276:H283)=0,0,AVERAGE(H276:H283))</f>
        <v>3.25</v>
      </c>
      <c r="I284" s="43">
        <f t="shared" si="496"/>
        <v>0</v>
      </c>
      <c r="J284" s="12">
        <f t="shared" si="496"/>
        <v>3</v>
      </c>
      <c r="K284" s="43">
        <f t="shared" si="496"/>
        <v>0</v>
      </c>
      <c r="L284" s="43">
        <f t="shared" si="496"/>
        <v>0</v>
      </c>
      <c r="M284" s="43">
        <f t="shared" si="496"/>
        <v>0</v>
      </c>
      <c r="N284" s="43">
        <f t="shared" si="496"/>
        <v>0</v>
      </c>
      <c r="O284" s="43">
        <f t="shared" si="496"/>
        <v>0</v>
      </c>
      <c r="P284" s="43">
        <f t="shared" si="496"/>
        <v>0</v>
      </c>
      <c r="Q284" s="43">
        <f t="shared" si="496"/>
        <v>0</v>
      </c>
      <c r="R284" s="43">
        <f t="shared" si="496"/>
        <v>0</v>
      </c>
      <c r="S284" s="43">
        <f t="shared" si="496"/>
        <v>0</v>
      </c>
      <c r="T284" s="43">
        <f t="shared" si="496"/>
        <v>0</v>
      </c>
      <c r="U284" s="43">
        <f t="shared" si="496"/>
        <v>0</v>
      </c>
      <c r="V284" s="43">
        <f t="shared" si="496"/>
        <v>0</v>
      </c>
      <c r="W284" s="12">
        <f t="shared" si="496"/>
        <v>3.375</v>
      </c>
    </row>
    <row r="285" spans="2:23" ht="31.5" x14ac:dyDescent="0.25">
      <c r="B285" s="31">
        <v>10</v>
      </c>
      <c r="C285" s="32" t="s">
        <v>53</v>
      </c>
      <c r="D285" s="43">
        <f>SUM($B285*D284)</f>
        <v>0</v>
      </c>
      <c r="E285" s="15">
        <f t="shared" ref="E285:W285" si="497">SUM($B285*E284)</f>
        <v>31.25</v>
      </c>
      <c r="F285" s="43">
        <f t="shared" si="497"/>
        <v>0</v>
      </c>
      <c r="G285" s="43">
        <f t="shared" si="497"/>
        <v>0</v>
      </c>
      <c r="H285" s="15">
        <f t="shared" si="497"/>
        <v>32.5</v>
      </c>
      <c r="I285" s="43">
        <f t="shared" si="497"/>
        <v>0</v>
      </c>
      <c r="J285" s="15">
        <f t="shared" si="497"/>
        <v>30</v>
      </c>
      <c r="K285" s="43">
        <f t="shared" si="497"/>
        <v>0</v>
      </c>
      <c r="L285" s="43">
        <f t="shared" si="497"/>
        <v>0</v>
      </c>
      <c r="M285" s="43">
        <f t="shared" si="497"/>
        <v>0</v>
      </c>
      <c r="N285" s="43">
        <f t="shared" si="497"/>
        <v>0</v>
      </c>
      <c r="O285" s="43">
        <f t="shared" si="497"/>
        <v>0</v>
      </c>
      <c r="P285" s="43">
        <f t="shared" si="497"/>
        <v>0</v>
      </c>
      <c r="Q285" s="43">
        <f t="shared" si="497"/>
        <v>0</v>
      </c>
      <c r="R285" s="43">
        <f t="shared" si="497"/>
        <v>0</v>
      </c>
      <c r="S285" s="43">
        <f t="shared" si="497"/>
        <v>0</v>
      </c>
      <c r="T285" s="43">
        <f t="shared" si="497"/>
        <v>0</v>
      </c>
      <c r="U285" s="43">
        <f t="shared" si="497"/>
        <v>0</v>
      </c>
      <c r="V285" s="43">
        <f t="shared" si="497"/>
        <v>0</v>
      </c>
      <c r="W285" s="15">
        <f t="shared" si="497"/>
        <v>33.75</v>
      </c>
    </row>
    <row r="286" spans="2:23" ht="15.75" x14ac:dyDescent="0.25">
      <c r="B286" s="6"/>
      <c r="C286" s="30" t="s">
        <v>55</v>
      </c>
      <c r="D286" s="41" t="str">
        <f t="shared" ref="D286" si="498">IF((MAX(D287:D294)-MIN(D287:D294))&gt;=3,"FIX"," ")</f>
        <v xml:space="preserve"> </v>
      </c>
      <c r="E286" s="33" t="str">
        <f t="shared" ref="E286" si="499">IF((MAX(E287:E294)-MIN(E287:E294))&gt;=3,"FIX"," ")</f>
        <v xml:space="preserve"> </v>
      </c>
      <c r="F286" s="41" t="str">
        <f t="shared" ref="F286" si="500">IF((MAX(F287:F294)-MIN(F287:F294))&gt;=3,"FIX"," ")</f>
        <v xml:space="preserve"> </v>
      </c>
      <c r="G286" s="41" t="str">
        <f t="shared" ref="G286" si="501">IF((MAX(G287:G294)-MIN(G287:G294))&gt;=3,"FIX"," ")</f>
        <v xml:space="preserve"> </v>
      </c>
      <c r="H286" s="33" t="str">
        <f t="shared" ref="H286" si="502">IF((MAX(H287:H294)-MIN(H287:H294))&gt;=3,"FIX"," ")</f>
        <v xml:space="preserve"> </v>
      </c>
      <c r="I286" s="41" t="str">
        <f t="shared" ref="I286" si="503">IF((MAX(I287:I294)-MIN(I287:I294))&gt;=3,"FIX"," ")</f>
        <v xml:space="preserve"> </v>
      </c>
      <c r="J286" s="33" t="str">
        <f t="shared" ref="J286" si="504">IF((MAX(J287:J294)-MIN(J287:J294))&gt;=3,"FIX"," ")</f>
        <v xml:space="preserve"> </v>
      </c>
      <c r="K286" s="41" t="str">
        <f t="shared" ref="K286" si="505">IF((MAX(K287:K294)-MIN(K287:K294))&gt;=3,"FIX"," ")</f>
        <v xml:space="preserve"> </v>
      </c>
      <c r="L286" s="41" t="str">
        <f t="shared" ref="L286" si="506">IF((MAX(L287:L294)-MIN(L287:L294))&gt;=3,"FIX"," ")</f>
        <v xml:space="preserve"> </v>
      </c>
      <c r="M286" s="41" t="str">
        <f t="shared" ref="M286" si="507">IF((MAX(M287:M294)-MIN(M287:M294))&gt;=3,"FIX"," ")</f>
        <v xml:space="preserve"> </v>
      </c>
      <c r="N286" s="41" t="str">
        <f t="shared" ref="N286" si="508">IF((MAX(N287:N294)-MIN(N287:N294))&gt;=3,"FIX"," ")</f>
        <v xml:space="preserve"> </v>
      </c>
      <c r="O286" s="41" t="str">
        <f t="shared" ref="O286" si="509">IF((MAX(O287:O294)-MIN(O287:O294))&gt;=3,"FIX"," ")</f>
        <v xml:space="preserve"> </v>
      </c>
      <c r="P286" s="41" t="str">
        <f t="shared" ref="P286" si="510">IF((MAX(P287:P294)-MIN(P287:P294))&gt;=3,"FIX"," ")</f>
        <v xml:space="preserve"> </v>
      </c>
      <c r="Q286" s="41" t="str">
        <f t="shared" ref="Q286" si="511">IF((MAX(Q287:Q294)-MIN(Q287:Q294))&gt;=3,"FIX"," ")</f>
        <v xml:space="preserve"> </v>
      </c>
      <c r="R286" s="41" t="str">
        <f t="shared" ref="R286" si="512">IF((MAX(R287:R294)-MIN(R287:R294))&gt;=3,"FIX"," ")</f>
        <v xml:space="preserve"> </v>
      </c>
      <c r="S286" s="41" t="str">
        <f t="shared" ref="S286" si="513">IF((MAX(S287:S294)-MIN(S287:S294))&gt;=3,"FIX"," ")</f>
        <v xml:space="preserve"> </v>
      </c>
      <c r="T286" s="41" t="str">
        <f t="shared" ref="T286" si="514">IF((MAX(T287:T294)-MIN(T287:T294))&gt;=3,"FIX"," ")</f>
        <v xml:space="preserve"> </v>
      </c>
      <c r="U286" s="41" t="str">
        <f t="shared" ref="U286" si="515">IF((MAX(U287:U294)-MIN(U287:U294))&gt;=3,"FIX"," ")</f>
        <v xml:space="preserve"> </v>
      </c>
      <c r="V286" s="41" t="str">
        <f t="shared" ref="V286" si="516">IF((MAX(V287:V294)-MIN(V287:V294))&gt;=3,"FIX"," ")</f>
        <v xml:space="preserve"> </v>
      </c>
      <c r="W286" s="33" t="str">
        <f t="shared" ref="W286" si="517">IF((MAX(W287:W294)-MIN(W287:W294))&gt;=3,"FIX"," ")</f>
        <v xml:space="preserve"> </v>
      </c>
    </row>
    <row r="287" spans="2:23" x14ac:dyDescent="0.25">
      <c r="B287" s="6"/>
      <c r="C287" s="3" t="str">
        <f>C$7</f>
        <v>Evaluator 1</v>
      </c>
      <c r="D287" s="42"/>
      <c r="E287" s="13">
        <v>3</v>
      </c>
      <c r="F287" s="42">
        <v>0</v>
      </c>
      <c r="G287" s="42">
        <v>0</v>
      </c>
      <c r="H287" s="13">
        <v>3</v>
      </c>
      <c r="I287" s="42">
        <v>0</v>
      </c>
      <c r="J287" s="13">
        <v>4</v>
      </c>
      <c r="K287" s="42">
        <v>0</v>
      </c>
      <c r="L287" s="42">
        <v>0</v>
      </c>
      <c r="M287" s="42">
        <v>0</v>
      </c>
      <c r="N287" s="42">
        <v>0</v>
      </c>
      <c r="O287" s="42">
        <v>0</v>
      </c>
      <c r="P287" s="42">
        <v>0</v>
      </c>
      <c r="Q287" s="42">
        <v>0</v>
      </c>
      <c r="R287" s="42">
        <v>0</v>
      </c>
      <c r="S287" s="42">
        <v>0</v>
      </c>
      <c r="T287" s="42">
        <v>0</v>
      </c>
      <c r="U287" s="42">
        <v>0</v>
      </c>
      <c r="V287" s="42">
        <v>0</v>
      </c>
      <c r="W287" s="13">
        <v>3</v>
      </c>
    </row>
    <row r="288" spans="2:23" x14ac:dyDescent="0.25">
      <c r="B288" s="6"/>
      <c r="C288" s="3" t="str">
        <f>C$8</f>
        <v>Evaluator 2</v>
      </c>
      <c r="D288" s="42"/>
      <c r="E288" s="13">
        <v>3</v>
      </c>
      <c r="F288" s="42">
        <v>0</v>
      </c>
      <c r="G288" s="42">
        <v>0</v>
      </c>
      <c r="H288" s="13">
        <v>3</v>
      </c>
      <c r="I288" s="42">
        <v>0</v>
      </c>
      <c r="J288" s="13">
        <v>4</v>
      </c>
      <c r="K288" s="42">
        <v>0</v>
      </c>
      <c r="L288" s="42">
        <v>0</v>
      </c>
      <c r="M288" s="42">
        <v>0</v>
      </c>
      <c r="N288" s="42">
        <v>0</v>
      </c>
      <c r="O288" s="42">
        <v>0</v>
      </c>
      <c r="P288" s="42">
        <v>0</v>
      </c>
      <c r="Q288" s="42">
        <v>0</v>
      </c>
      <c r="R288" s="42">
        <v>0</v>
      </c>
      <c r="S288" s="42">
        <v>0</v>
      </c>
      <c r="T288" s="42">
        <v>0</v>
      </c>
      <c r="U288" s="42">
        <v>0</v>
      </c>
      <c r="V288" s="42">
        <v>0</v>
      </c>
      <c r="W288" s="13">
        <v>3</v>
      </c>
    </row>
    <row r="289" spans="2:23" x14ac:dyDescent="0.25">
      <c r="B289" s="6"/>
      <c r="C289" s="3" t="str">
        <f>C$9</f>
        <v>Evaluator 3</v>
      </c>
      <c r="D289" s="42"/>
      <c r="E289" s="13">
        <v>3</v>
      </c>
      <c r="F289" s="42">
        <v>0</v>
      </c>
      <c r="G289" s="42">
        <v>0</v>
      </c>
      <c r="H289" s="13">
        <v>4</v>
      </c>
      <c r="I289" s="42">
        <v>0</v>
      </c>
      <c r="J289" s="13">
        <v>4</v>
      </c>
      <c r="K289" s="42">
        <v>0</v>
      </c>
      <c r="L289" s="42">
        <v>0</v>
      </c>
      <c r="M289" s="42">
        <v>0</v>
      </c>
      <c r="N289" s="42">
        <v>0</v>
      </c>
      <c r="O289" s="42">
        <v>0</v>
      </c>
      <c r="P289" s="42">
        <v>0</v>
      </c>
      <c r="Q289" s="42">
        <v>0</v>
      </c>
      <c r="R289" s="42">
        <v>0</v>
      </c>
      <c r="S289" s="42">
        <v>0</v>
      </c>
      <c r="T289" s="42">
        <v>0</v>
      </c>
      <c r="U289" s="42">
        <v>0</v>
      </c>
      <c r="V289" s="42">
        <v>0</v>
      </c>
      <c r="W289" s="13">
        <v>3</v>
      </c>
    </row>
    <row r="290" spans="2:23" x14ac:dyDescent="0.25">
      <c r="B290" s="6"/>
      <c r="C290" s="3" t="str">
        <f>C$10</f>
        <v>Evaluator 4</v>
      </c>
      <c r="D290" s="42"/>
      <c r="E290" s="13">
        <v>3</v>
      </c>
      <c r="F290" s="42">
        <v>0</v>
      </c>
      <c r="G290" s="42">
        <v>0</v>
      </c>
      <c r="H290" s="13">
        <v>4</v>
      </c>
      <c r="I290" s="42">
        <v>0</v>
      </c>
      <c r="J290" s="13">
        <v>4</v>
      </c>
      <c r="K290" s="42">
        <v>0</v>
      </c>
      <c r="L290" s="42">
        <v>0</v>
      </c>
      <c r="M290" s="42">
        <v>0</v>
      </c>
      <c r="N290" s="42">
        <v>0</v>
      </c>
      <c r="O290" s="42">
        <v>0</v>
      </c>
      <c r="P290" s="42">
        <v>0</v>
      </c>
      <c r="Q290" s="42">
        <v>0</v>
      </c>
      <c r="R290" s="42">
        <v>0</v>
      </c>
      <c r="S290" s="42">
        <v>0</v>
      </c>
      <c r="T290" s="42">
        <v>0</v>
      </c>
      <c r="U290" s="42">
        <v>0</v>
      </c>
      <c r="V290" s="42">
        <v>0</v>
      </c>
      <c r="W290" s="13">
        <v>4</v>
      </c>
    </row>
    <row r="291" spans="2:23" x14ac:dyDescent="0.25">
      <c r="B291" s="6"/>
      <c r="C291" s="3" t="str">
        <f>C280</f>
        <v>Evaluator 5</v>
      </c>
      <c r="D291" s="42"/>
      <c r="E291" s="13">
        <v>3</v>
      </c>
      <c r="F291" s="42">
        <v>0</v>
      </c>
      <c r="G291" s="42">
        <v>0</v>
      </c>
      <c r="H291" s="13">
        <v>4</v>
      </c>
      <c r="I291" s="42">
        <v>0</v>
      </c>
      <c r="J291" s="13">
        <v>3</v>
      </c>
      <c r="K291" s="42">
        <v>0</v>
      </c>
      <c r="L291" s="42">
        <v>0</v>
      </c>
      <c r="M291" s="42">
        <v>0</v>
      </c>
      <c r="N291" s="42">
        <v>0</v>
      </c>
      <c r="O291" s="42">
        <v>0</v>
      </c>
      <c r="P291" s="42">
        <v>0</v>
      </c>
      <c r="Q291" s="42">
        <v>0</v>
      </c>
      <c r="R291" s="42">
        <v>0</v>
      </c>
      <c r="S291" s="42">
        <v>0</v>
      </c>
      <c r="T291" s="42">
        <v>0</v>
      </c>
      <c r="U291" s="42">
        <v>0</v>
      </c>
      <c r="V291" s="42">
        <v>0</v>
      </c>
      <c r="W291" s="13">
        <v>4</v>
      </c>
    </row>
    <row r="292" spans="2:23" x14ac:dyDescent="0.25">
      <c r="B292" s="6"/>
      <c r="C292" s="3" t="str">
        <f>C281</f>
        <v>Evaluator 6</v>
      </c>
      <c r="D292" s="42"/>
      <c r="E292" s="13">
        <v>2</v>
      </c>
      <c r="F292" s="42">
        <v>0</v>
      </c>
      <c r="G292" s="42">
        <v>0</v>
      </c>
      <c r="H292" s="13">
        <v>3</v>
      </c>
      <c r="I292" s="42">
        <v>0</v>
      </c>
      <c r="J292" s="13">
        <v>3</v>
      </c>
      <c r="K292" s="42">
        <v>0</v>
      </c>
      <c r="L292" s="42">
        <v>0</v>
      </c>
      <c r="M292" s="42">
        <v>0</v>
      </c>
      <c r="N292" s="42">
        <v>0</v>
      </c>
      <c r="O292" s="42">
        <v>0</v>
      </c>
      <c r="P292" s="42">
        <v>0</v>
      </c>
      <c r="Q292" s="42">
        <v>0</v>
      </c>
      <c r="R292" s="42">
        <v>0</v>
      </c>
      <c r="S292" s="42">
        <v>0</v>
      </c>
      <c r="T292" s="42">
        <v>0</v>
      </c>
      <c r="U292" s="42">
        <v>0</v>
      </c>
      <c r="V292" s="42">
        <v>0</v>
      </c>
      <c r="W292" s="13">
        <v>4</v>
      </c>
    </row>
    <row r="293" spans="2:23" x14ac:dyDescent="0.25">
      <c r="B293" s="6"/>
      <c r="C293" s="3" t="str">
        <f>C282</f>
        <v>Evaluator 7</v>
      </c>
      <c r="D293" s="42"/>
      <c r="E293" s="13">
        <v>1</v>
      </c>
      <c r="F293" s="13">
        <v>0</v>
      </c>
      <c r="G293" s="13">
        <v>0</v>
      </c>
      <c r="H293" s="13">
        <v>4</v>
      </c>
      <c r="I293" s="13">
        <v>0</v>
      </c>
      <c r="J293" s="13">
        <v>3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13">
        <v>0</v>
      </c>
      <c r="W293" s="13">
        <v>3</v>
      </c>
    </row>
    <row r="294" spans="2:23" x14ac:dyDescent="0.25">
      <c r="B294" s="6"/>
      <c r="C294" s="3" t="str">
        <f>C$14</f>
        <v>Evaluator 8</v>
      </c>
      <c r="D294" s="42"/>
      <c r="E294" s="13">
        <v>3</v>
      </c>
      <c r="F294" s="42">
        <v>0</v>
      </c>
      <c r="G294" s="42">
        <v>0</v>
      </c>
      <c r="H294" s="13">
        <v>3</v>
      </c>
      <c r="I294" s="42">
        <v>0</v>
      </c>
      <c r="J294" s="13">
        <v>3</v>
      </c>
      <c r="K294" s="42">
        <v>0</v>
      </c>
      <c r="L294" s="42">
        <v>0</v>
      </c>
      <c r="M294" s="42">
        <v>0</v>
      </c>
      <c r="N294" s="42">
        <v>0</v>
      </c>
      <c r="O294" s="42">
        <v>0</v>
      </c>
      <c r="P294" s="42">
        <v>0</v>
      </c>
      <c r="Q294" s="42">
        <v>0</v>
      </c>
      <c r="R294" s="42">
        <v>0</v>
      </c>
      <c r="S294" s="42">
        <v>0</v>
      </c>
      <c r="T294" s="42">
        <v>0</v>
      </c>
      <c r="U294" s="42">
        <v>0</v>
      </c>
      <c r="V294" s="42">
        <v>0</v>
      </c>
      <c r="W294" s="13">
        <v>3</v>
      </c>
    </row>
    <row r="295" spans="2:23" x14ac:dyDescent="0.25">
      <c r="B295" s="6"/>
      <c r="C295" s="3" t="s">
        <v>6</v>
      </c>
      <c r="D295" s="43">
        <f>IF(SUM(D287:D294)=0,0,AVERAGE(D287:D294))</f>
        <v>0</v>
      </c>
      <c r="E295" s="12">
        <f t="shared" ref="E295:W295" si="518">IF(SUM(E287:E294)=0,0,AVERAGE(E287:E294))</f>
        <v>2.625</v>
      </c>
      <c r="F295" s="43">
        <f t="shared" si="518"/>
        <v>0</v>
      </c>
      <c r="G295" s="43">
        <f t="shared" si="518"/>
        <v>0</v>
      </c>
      <c r="H295" s="12">
        <f t="shared" si="518"/>
        <v>3.5</v>
      </c>
      <c r="I295" s="43">
        <f t="shared" si="518"/>
        <v>0</v>
      </c>
      <c r="J295" s="12">
        <f t="shared" si="518"/>
        <v>3.5</v>
      </c>
      <c r="K295" s="43">
        <f t="shared" si="518"/>
        <v>0</v>
      </c>
      <c r="L295" s="43">
        <f t="shared" si="518"/>
        <v>0</v>
      </c>
      <c r="M295" s="43">
        <f t="shared" si="518"/>
        <v>0</v>
      </c>
      <c r="N295" s="43">
        <f t="shared" si="518"/>
        <v>0</v>
      </c>
      <c r="O295" s="43">
        <f t="shared" si="518"/>
        <v>0</v>
      </c>
      <c r="P295" s="43">
        <f t="shared" si="518"/>
        <v>0</v>
      </c>
      <c r="Q295" s="43">
        <f t="shared" si="518"/>
        <v>0</v>
      </c>
      <c r="R295" s="43">
        <f t="shared" si="518"/>
        <v>0</v>
      </c>
      <c r="S295" s="43">
        <f t="shared" si="518"/>
        <v>0</v>
      </c>
      <c r="T295" s="43">
        <f t="shared" si="518"/>
        <v>0</v>
      </c>
      <c r="U295" s="43">
        <f t="shared" si="518"/>
        <v>0</v>
      </c>
      <c r="V295" s="43">
        <f t="shared" si="518"/>
        <v>0</v>
      </c>
      <c r="W295" s="12">
        <f t="shared" si="518"/>
        <v>3.375</v>
      </c>
    </row>
    <row r="296" spans="2:23" ht="32.25" thickBot="1" x14ac:dyDescent="0.3">
      <c r="B296" s="31">
        <v>5</v>
      </c>
      <c r="C296" s="32" t="s">
        <v>56</v>
      </c>
      <c r="D296" s="43">
        <f>SUM($B296*D295)</f>
        <v>0</v>
      </c>
      <c r="E296" s="15">
        <f t="shared" ref="E296:W296" si="519">SUM($B296*E295)</f>
        <v>13.125</v>
      </c>
      <c r="F296" s="43">
        <f t="shared" si="519"/>
        <v>0</v>
      </c>
      <c r="G296" s="43">
        <f t="shared" si="519"/>
        <v>0</v>
      </c>
      <c r="H296" s="15">
        <f t="shared" si="519"/>
        <v>17.5</v>
      </c>
      <c r="I296" s="43">
        <f t="shared" si="519"/>
        <v>0</v>
      </c>
      <c r="J296" s="15">
        <f t="shared" si="519"/>
        <v>17.5</v>
      </c>
      <c r="K296" s="43">
        <f t="shared" si="519"/>
        <v>0</v>
      </c>
      <c r="L296" s="43">
        <f t="shared" si="519"/>
        <v>0</v>
      </c>
      <c r="M296" s="43">
        <f t="shared" si="519"/>
        <v>0</v>
      </c>
      <c r="N296" s="43">
        <f t="shared" si="519"/>
        <v>0</v>
      </c>
      <c r="O296" s="43">
        <f t="shared" si="519"/>
        <v>0</v>
      </c>
      <c r="P296" s="43">
        <f t="shared" si="519"/>
        <v>0</v>
      </c>
      <c r="Q296" s="43">
        <f t="shared" si="519"/>
        <v>0</v>
      </c>
      <c r="R296" s="43">
        <f t="shared" si="519"/>
        <v>0</v>
      </c>
      <c r="S296" s="43">
        <f t="shared" si="519"/>
        <v>0</v>
      </c>
      <c r="T296" s="43">
        <f t="shared" si="519"/>
        <v>0</v>
      </c>
      <c r="U296" s="43">
        <f t="shared" si="519"/>
        <v>0</v>
      </c>
      <c r="V296" s="43">
        <f t="shared" si="519"/>
        <v>0</v>
      </c>
      <c r="W296" s="15">
        <f t="shared" si="519"/>
        <v>16.875</v>
      </c>
    </row>
    <row r="297" spans="2:23" ht="48" thickTop="1" x14ac:dyDescent="0.25">
      <c r="B297" s="61"/>
      <c r="C297" s="62"/>
      <c r="D297" s="28" t="str">
        <f>D$4</f>
        <v>Vendor 2</v>
      </c>
      <c r="E297" s="28" t="str">
        <f t="shared" ref="E297:W297" si="520">E$4</f>
        <v>AT&amp;T</v>
      </c>
      <c r="F297" s="28" t="str">
        <f t="shared" si="520"/>
        <v>ATOS</v>
      </c>
      <c r="G297" s="28" t="str">
        <f t="shared" si="520"/>
        <v>Vendor 3</v>
      </c>
      <c r="H297" s="28" t="str">
        <f t="shared" si="520"/>
        <v>Cisco</v>
      </c>
      <c r="I297" s="28" t="str">
        <f t="shared" si="520"/>
        <v>Cradlepoint</v>
      </c>
      <c r="J297" s="28" t="str">
        <f t="shared" si="520"/>
        <v>Vendor 6</v>
      </c>
      <c r="K297" s="28" t="str">
        <f t="shared" si="520"/>
        <v>Extreme Networks</v>
      </c>
      <c r="L297" s="28" t="str">
        <f t="shared" si="520"/>
        <v>Vendor 7</v>
      </c>
      <c r="M297" s="28" t="str">
        <f t="shared" si="520"/>
        <v>Hewlett Packard Enterprise</v>
      </c>
      <c r="N297" s="28" t="str">
        <f t="shared" si="520"/>
        <v>Juniper Networks</v>
      </c>
      <c r="O297" s="28" t="str">
        <f t="shared" si="520"/>
        <v>Vendor 9</v>
      </c>
      <c r="P297" s="28" t="str">
        <f t="shared" si="520"/>
        <v>Vendor 10</v>
      </c>
      <c r="Q297" s="28" t="str">
        <f t="shared" si="520"/>
        <v>Vendor 11</v>
      </c>
      <c r="R297" s="28" t="str">
        <f t="shared" si="520"/>
        <v>NEC</v>
      </c>
      <c r="S297" s="28" t="str">
        <f t="shared" si="520"/>
        <v>Palo Alto Networks</v>
      </c>
      <c r="T297" s="28" t="str">
        <f t="shared" si="520"/>
        <v>Vendor 13</v>
      </c>
      <c r="U297" s="28" t="str">
        <f t="shared" si="520"/>
        <v>Vendor 15</v>
      </c>
      <c r="V297" s="28" t="str">
        <f t="shared" si="520"/>
        <v>Vendor 16</v>
      </c>
      <c r="W297" s="28" t="str">
        <f t="shared" si="520"/>
        <v>Vendor 18</v>
      </c>
    </row>
    <row r="298" spans="2:23" ht="49.5" customHeight="1" x14ac:dyDescent="0.25">
      <c r="B298" s="10"/>
      <c r="C298" s="16" t="s">
        <v>57</v>
      </c>
      <c r="D298" s="15">
        <f t="shared" ref="D298" si="521">SUM(D296+D285+D274+D263+D252)</f>
        <v>0</v>
      </c>
      <c r="E298" s="15">
        <f t="shared" ref="E298" si="522">SUM(E296+E285+E274+E263+E252)</f>
        <v>158.125</v>
      </c>
      <c r="F298" s="15">
        <f t="shared" ref="F298" si="523">SUM(F296+F285+F274+F263+F252)</f>
        <v>0</v>
      </c>
      <c r="G298" s="15">
        <f t="shared" ref="G298" si="524">SUM(G296+G285+G274+G263+G252)</f>
        <v>0</v>
      </c>
      <c r="H298" s="15">
        <f t="shared" ref="H298" si="525">SUM(H296+H285+H274+H263+H252)</f>
        <v>190</v>
      </c>
      <c r="I298" s="15">
        <f t="shared" ref="I298" si="526">SUM(I296+I285+I274+I263+I252)</f>
        <v>0</v>
      </c>
      <c r="J298" s="15">
        <f t="shared" ref="J298" si="527">SUM(J296+J285+J274+J263+J252)</f>
        <v>166.875</v>
      </c>
      <c r="K298" s="15">
        <f t="shared" ref="K298" si="528">SUM(K296+K285+K274+K263+K252)</f>
        <v>0</v>
      </c>
      <c r="L298" s="15">
        <f t="shared" ref="L298" si="529">SUM(L296+L285+L274+L263+L252)</f>
        <v>0</v>
      </c>
      <c r="M298" s="15">
        <f t="shared" ref="M298" si="530">SUM(M296+M285+M274+M263+M252)</f>
        <v>0</v>
      </c>
      <c r="N298" s="15">
        <f t="shared" ref="N298" si="531">SUM(N296+N285+N274+N263+N252)</f>
        <v>0</v>
      </c>
      <c r="O298" s="15">
        <f t="shared" ref="O298" si="532">SUM(O296+O285+O274+O263+O252)</f>
        <v>0</v>
      </c>
      <c r="P298" s="15">
        <f t="shared" ref="P298" si="533">SUM(P296+P285+P274+P263+P252)</f>
        <v>0</v>
      </c>
      <c r="Q298" s="15">
        <f t="shared" ref="Q298" si="534">SUM(Q296+Q285+Q274+Q263+Q252)</f>
        <v>0</v>
      </c>
      <c r="R298" s="15">
        <f t="shared" ref="R298" si="535">SUM(R296+R285+R274+R263+R252)</f>
        <v>0</v>
      </c>
      <c r="S298" s="15">
        <f t="shared" ref="S298" si="536">SUM(S296+S285+S274+S263+S252)</f>
        <v>0</v>
      </c>
      <c r="T298" s="15">
        <f t="shared" ref="T298" si="537">SUM(T296+T285+T274+T263+T252)</f>
        <v>0</v>
      </c>
      <c r="U298" s="15">
        <f t="shared" ref="U298" si="538">SUM(U296+U285+U274+U263+U252)</f>
        <v>0</v>
      </c>
      <c r="V298" s="15">
        <f t="shared" ref="V298" si="539">SUM(V296+V285+V274+V263+V252)</f>
        <v>0</v>
      </c>
      <c r="W298" s="15">
        <f t="shared" ref="W298" si="540">SUM(W296+W285+W274+W263+W252)</f>
        <v>169.375</v>
      </c>
    </row>
    <row r="299" spans="2:23" s="9" customFormat="1" ht="9.75" customHeight="1" x14ac:dyDescent="0.25">
      <c r="B299" s="25"/>
      <c r="C299" s="26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</row>
  </sheetData>
  <conditionalFormatting sqref="D62:W62">
    <cfRule type="cellIs" dxfId="44" priority="5" operator="equal">
      <formula>0</formula>
    </cfRule>
    <cfRule type="cellIs" dxfId="43" priority="50" stopIfTrue="1" operator="greaterThanOrEqual">
      <formula>175</formula>
    </cfRule>
    <cfRule type="cellIs" dxfId="42" priority="51" stopIfTrue="1" operator="between">
      <formula>175</formula>
      <formula>1</formula>
    </cfRule>
  </conditionalFormatting>
  <conditionalFormatting sqref="D39:W39 D17:W17 D50:W50 D28:W28 D6:W6">
    <cfRule type="cellIs" dxfId="41" priority="47" stopIfTrue="1" operator="equal">
      <formula>"Fix"</formula>
    </cfRule>
  </conditionalFormatting>
  <conditionalFormatting sqref="D121:W121">
    <cfRule type="cellIs" dxfId="40" priority="4" operator="equal">
      <formula>0</formula>
    </cfRule>
    <cfRule type="cellIs" dxfId="39" priority="42" stopIfTrue="1" operator="greaterThanOrEqual">
      <formula>175</formula>
    </cfRule>
    <cfRule type="cellIs" dxfId="38" priority="43" stopIfTrue="1" operator="between">
      <formula>175</formula>
      <formula>1</formula>
    </cfRule>
  </conditionalFormatting>
  <conditionalFormatting sqref="D98:W98 D76:W76 D109:W109 D87:W87 D65:W65">
    <cfRule type="cellIs" dxfId="37" priority="41" stopIfTrue="1" operator="equal">
      <formula>"Fix"</formula>
    </cfRule>
  </conditionalFormatting>
  <conditionalFormatting sqref="D180:W180">
    <cfRule type="cellIs" dxfId="36" priority="3" operator="equal">
      <formula>0</formula>
    </cfRule>
    <cfRule type="cellIs" dxfId="35" priority="39" stopIfTrue="1" operator="greaterThanOrEqual">
      <formula>175</formula>
    </cfRule>
    <cfRule type="cellIs" dxfId="34" priority="40" stopIfTrue="1" operator="between">
      <formula>175</formula>
      <formula>1</formula>
    </cfRule>
  </conditionalFormatting>
  <conditionalFormatting sqref="D157:W157 D135:W135 D168:W168 D146:W146 D124:W124">
    <cfRule type="cellIs" dxfId="33" priority="38" stopIfTrue="1" operator="equal">
      <formula>"Fix"</formula>
    </cfRule>
  </conditionalFormatting>
  <conditionalFormatting sqref="D239:W239">
    <cfRule type="cellIs" dxfId="32" priority="2" operator="equal">
      <formula>0</formula>
    </cfRule>
    <cfRule type="cellIs" dxfId="31" priority="36" stopIfTrue="1" operator="greaterThanOrEqual">
      <formula>175</formula>
    </cfRule>
    <cfRule type="cellIs" dxfId="30" priority="37" stopIfTrue="1" operator="between">
      <formula>175</formula>
      <formula>1</formula>
    </cfRule>
  </conditionalFormatting>
  <conditionalFormatting sqref="D216:W216 D194:W194 D227:W227 D205:W205 D183:W183">
    <cfRule type="cellIs" dxfId="29" priority="35" stopIfTrue="1" operator="equal">
      <formula>"Fix"</formula>
    </cfRule>
  </conditionalFormatting>
  <conditionalFormatting sqref="D298:W298">
    <cfRule type="cellIs" dxfId="28" priority="1" operator="equal">
      <formula>0</formula>
    </cfRule>
    <cfRule type="cellIs" dxfId="27" priority="33" stopIfTrue="1" operator="greaterThanOrEqual">
      <formula>175</formula>
    </cfRule>
    <cfRule type="cellIs" dxfId="26" priority="34" stopIfTrue="1" operator="between">
      <formula>175</formula>
      <formula>1</formula>
    </cfRule>
  </conditionalFormatting>
  <conditionalFormatting sqref="D275:W275 D253:W253 D286:W286 D264:W264 D242:W242">
    <cfRule type="cellIs" dxfId="25" priority="32" stopIfTrue="1" operator="equal">
      <formula>"Fix"</formula>
    </cfRule>
  </conditionalFormatting>
  <conditionalFormatting sqref="D7:W14">
    <cfRule type="cellIs" dxfId="24" priority="31" operator="equal">
      <formula>0</formula>
    </cfRule>
  </conditionalFormatting>
  <conditionalFormatting sqref="D18:W25">
    <cfRule type="cellIs" dxfId="23" priority="30" operator="equal">
      <formula>0</formula>
    </cfRule>
  </conditionalFormatting>
  <conditionalFormatting sqref="D29:W36">
    <cfRule type="cellIs" dxfId="22" priority="29" operator="equal">
      <formula>0</formula>
    </cfRule>
  </conditionalFormatting>
  <conditionalFormatting sqref="D40:W47">
    <cfRule type="cellIs" dxfId="21" priority="28" operator="equal">
      <formula>0</formula>
    </cfRule>
  </conditionalFormatting>
  <conditionalFormatting sqref="D51:W58">
    <cfRule type="cellIs" dxfId="20" priority="27" operator="equal">
      <formula>0</formula>
    </cfRule>
  </conditionalFormatting>
  <conditionalFormatting sqref="D66:W73">
    <cfRule type="cellIs" dxfId="19" priority="26" operator="equal">
      <formula>0</formula>
    </cfRule>
  </conditionalFormatting>
  <conditionalFormatting sqref="D77:W84">
    <cfRule type="cellIs" dxfId="18" priority="24" operator="equal">
      <formula>0</formula>
    </cfRule>
  </conditionalFormatting>
  <conditionalFormatting sqref="D88:W95">
    <cfRule type="cellIs" dxfId="17" priority="23" operator="equal">
      <formula>0</formula>
    </cfRule>
  </conditionalFormatting>
  <conditionalFormatting sqref="D99:W106">
    <cfRule type="cellIs" dxfId="16" priority="22" operator="equal">
      <formula>0</formula>
    </cfRule>
  </conditionalFormatting>
  <conditionalFormatting sqref="D110:W117">
    <cfRule type="cellIs" dxfId="15" priority="21" operator="equal">
      <formula>0</formula>
    </cfRule>
  </conditionalFormatting>
  <conditionalFormatting sqref="D125:W132">
    <cfRule type="cellIs" dxfId="14" priority="20" operator="equal">
      <formula>0</formula>
    </cfRule>
  </conditionalFormatting>
  <conditionalFormatting sqref="D136:W143">
    <cfRule type="cellIs" dxfId="13" priority="19" operator="equal">
      <formula>0</formula>
    </cfRule>
  </conditionalFormatting>
  <conditionalFormatting sqref="D147:W154">
    <cfRule type="cellIs" dxfId="12" priority="18" operator="equal">
      <formula>0</formula>
    </cfRule>
  </conditionalFormatting>
  <conditionalFormatting sqref="D158:W165">
    <cfRule type="cellIs" dxfId="11" priority="17" operator="equal">
      <formula>0</formula>
    </cfRule>
  </conditionalFormatting>
  <conditionalFormatting sqref="D169:W176">
    <cfRule type="cellIs" dxfId="10" priority="16" operator="equal">
      <formula>0</formula>
    </cfRule>
  </conditionalFormatting>
  <conditionalFormatting sqref="D184:W191">
    <cfRule type="cellIs" dxfId="9" priority="15" operator="equal">
      <formula>0</formula>
    </cfRule>
  </conditionalFormatting>
  <conditionalFormatting sqref="D195:W202">
    <cfRule type="cellIs" dxfId="8" priority="14" operator="equal">
      <formula>0</formula>
    </cfRule>
  </conditionalFormatting>
  <conditionalFormatting sqref="D206:W213">
    <cfRule type="cellIs" dxfId="7" priority="13" operator="equal">
      <formula>0</formula>
    </cfRule>
  </conditionalFormatting>
  <conditionalFormatting sqref="D217:W224">
    <cfRule type="cellIs" dxfId="6" priority="12" operator="equal">
      <formula>0</formula>
    </cfRule>
  </conditionalFormatting>
  <conditionalFormatting sqref="D228:W235">
    <cfRule type="cellIs" dxfId="5" priority="11" operator="equal">
      <formula>0</formula>
    </cfRule>
  </conditionalFormatting>
  <conditionalFormatting sqref="D243:W250">
    <cfRule type="cellIs" dxfId="4" priority="10" operator="equal">
      <formula>0</formula>
    </cfRule>
  </conditionalFormatting>
  <conditionalFormatting sqref="D254:W261">
    <cfRule type="cellIs" dxfId="3" priority="9" operator="equal">
      <formula>0</formula>
    </cfRule>
  </conditionalFormatting>
  <conditionalFormatting sqref="D265:W272">
    <cfRule type="cellIs" dxfId="2" priority="8" operator="equal">
      <formula>0</formula>
    </cfRule>
  </conditionalFormatting>
  <conditionalFormatting sqref="D276:W283">
    <cfRule type="cellIs" dxfId="1" priority="7" operator="equal">
      <formula>0</formula>
    </cfRule>
  </conditionalFormatting>
  <conditionalFormatting sqref="D287:W294">
    <cfRule type="cellIs" dxfId="0" priority="6" operator="equal">
      <formula>0</formula>
    </cfRule>
  </conditionalFormatting>
  <pageMargins left="0.7" right="0.7" top="0.75" bottom="0.75" header="0.3" footer="0.3"/>
  <pageSetup paperSize="17" scale="55" fitToHeight="6" orientation="landscape" verticalDpi="1200" r:id="rId1"/>
  <headerFooter>
    <oddFooter>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Master Summary</vt:lpstr>
      <vt:lpstr>Stage 2 OEM Evaluted Qual</vt:lpstr>
      <vt:lpstr>Stage 3 Category Qual</vt:lpstr>
      <vt:lpstr>'Stage 2 OEM Evaluted Qual'!Print_Area</vt:lpstr>
      <vt:lpstr>'Stage 3 Category Qual'!Print_Area</vt:lpstr>
      <vt:lpstr>'Stage 2 OEM Evaluted Qual'!Print_Titles</vt:lpstr>
      <vt:lpstr>'Stage 3 Category Qual'!Print_Titles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Mottishaw</dc:creator>
  <cp:lastModifiedBy>Solomon Kingston</cp:lastModifiedBy>
  <cp:lastPrinted>2019-02-13T17:07:35Z</cp:lastPrinted>
  <dcterms:created xsi:type="dcterms:W3CDTF">2013-11-19T22:50:46Z</dcterms:created>
  <dcterms:modified xsi:type="dcterms:W3CDTF">2019-02-15T22:48:19Z</dcterms:modified>
</cp:coreProperties>
</file>