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7\Pricing\US Armor\"/>
    </mc:Choice>
  </mc:AlternateContent>
  <xr:revisionPtr revIDLastSave="0" documentId="13_ncr:1_{5C56FBB3-4BB1-4AB0-B8B7-2310EE8AEBEC}" xr6:coauthVersionLast="36" xr6:coauthVersionMax="47" xr10:uidLastSave="{00000000-0000-0000-0000-000000000000}"/>
  <bookViews>
    <workbookView xWindow="0" yWindow="0" windowWidth="23040" windowHeight="8175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0101.06'!$B$3:$M$3</definedName>
    <definedName name="_xlnm._FilterDatabase" localSheetId="1" hidden="1">'Non-MB Helmets &amp; Shields'!$B$5:$I$5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3" i="2" l="1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H19" i="3" l="1"/>
  <c r="H18" i="3"/>
  <c r="H17" i="3"/>
  <c r="H16" i="3"/>
  <c r="H15" i="3"/>
  <c r="H14" i="3"/>
  <c r="H23" i="3"/>
  <c r="H22" i="3"/>
  <c r="H21" i="3"/>
  <c r="H20" i="3"/>
  <c r="H54" i="3"/>
  <c r="H53" i="3"/>
  <c r="H52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1" i="3"/>
  <c r="H30" i="3"/>
  <c r="H29" i="3"/>
  <c r="H28" i="3"/>
  <c r="H27" i="3"/>
  <c r="H26" i="3"/>
  <c r="H24" i="3"/>
  <c r="H13" i="3"/>
  <c r="H12" i="3"/>
  <c r="H11" i="3"/>
  <c r="H10" i="3"/>
  <c r="H9" i="3"/>
  <c r="H8" i="3"/>
  <c r="H7" i="3"/>
  <c r="H90" i="7"/>
  <c r="H88" i="7"/>
  <c r="H54" i="7"/>
  <c r="H53" i="7"/>
  <c r="H214" i="7"/>
  <c r="H213" i="7"/>
  <c r="H212" i="7"/>
  <c r="H211" i="7"/>
  <c r="H210" i="7"/>
  <c r="H208" i="7"/>
  <c r="H207" i="7"/>
  <c r="H206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5" i="7"/>
  <c r="H124" i="7"/>
  <c r="H123" i="7"/>
  <c r="H122" i="7"/>
  <c r="H121" i="7"/>
  <c r="H120" i="7"/>
  <c r="H118" i="7"/>
  <c r="H117" i="7"/>
  <c r="H116" i="7"/>
  <c r="H115" i="7"/>
  <c r="H114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87" i="7"/>
  <c r="H86" i="7"/>
  <c r="H85" i="7"/>
  <c r="H78" i="7"/>
  <c r="H77" i="7"/>
  <c r="H76" i="7"/>
  <c r="H72" i="7"/>
  <c r="H68" i="7"/>
  <c r="H62" i="7"/>
  <c r="H61" i="7"/>
  <c r="H60" i="7"/>
  <c r="H59" i="7"/>
  <c r="H58" i="7"/>
  <c r="H57" i="7"/>
  <c r="H56" i="7"/>
  <c r="H55" i="7"/>
  <c r="H52" i="7"/>
  <c r="H51" i="7"/>
  <c r="H50" i="7"/>
  <c r="H49" i="7"/>
  <c r="H48" i="7"/>
  <c r="H47" i="7"/>
  <c r="H46" i="7"/>
  <c r="H45" i="7"/>
  <c r="H44" i="7"/>
  <c r="H43" i="7"/>
  <c r="H42" i="7"/>
  <c r="H41" i="7"/>
  <c r="H64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L79" i="2"/>
  <c r="T79" i="2" s="1"/>
  <c r="U79" i="2" s="1"/>
  <c r="L78" i="2"/>
  <c r="T78" i="2" s="1"/>
  <c r="U78" i="2" s="1"/>
  <c r="L77" i="2"/>
  <c r="T77" i="2" s="1"/>
  <c r="U77" i="2" s="1"/>
  <c r="L76" i="2"/>
  <c r="T76" i="2" s="1"/>
  <c r="U76" i="2" s="1"/>
  <c r="L65" i="2"/>
  <c r="T65" i="2" s="1"/>
  <c r="U65" i="2" s="1"/>
  <c r="L113" i="2"/>
  <c r="T113" i="2" s="1"/>
  <c r="U113" i="2" s="1"/>
  <c r="L112" i="2"/>
  <c r="T112" i="2" s="1"/>
  <c r="U112" i="2" s="1"/>
  <c r="L111" i="2"/>
  <c r="T111" i="2" s="1"/>
  <c r="U111" i="2" s="1"/>
  <c r="L110" i="2"/>
  <c r="T110" i="2" s="1"/>
  <c r="U110" i="2" s="1"/>
  <c r="L109" i="2"/>
  <c r="T109" i="2" s="1"/>
  <c r="U109" i="2" s="1"/>
  <c r="L108" i="2"/>
  <c r="T108" i="2" s="1"/>
  <c r="U108" i="2" s="1"/>
  <c r="L107" i="2"/>
  <c r="T107" i="2" s="1"/>
  <c r="U107" i="2" s="1"/>
  <c r="L106" i="2"/>
  <c r="T106" i="2" s="1"/>
  <c r="U106" i="2" s="1"/>
  <c r="L105" i="2"/>
  <c r="T105" i="2" s="1"/>
  <c r="U105" i="2" s="1"/>
  <c r="L104" i="2"/>
  <c r="T104" i="2" s="1"/>
  <c r="U104" i="2" s="1"/>
  <c r="L103" i="2"/>
  <c r="T103" i="2" s="1"/>
  <c r="U103" i="2" s="1"/>
  <c r="L102" i="2"/>
  <c r="T102" i="2" s="1"/>
  <c r="U102" i="2" s="1"/>
  <c r="L101" i="2"/>
  <c r="T101" i="2" s="1"/>
  <c r="U101" i="2" s="1"/>
  <c r="L100" i="2"/>
  <c r="T100" i="2" s="1"/>
  <c r="U100" i="2" s="1"/>
  <c r="L99" i="2"/>
  <c r="T99" i="2" s="1"/>
  <c r="U99" i="2" s="1"/>
  <c r="L98" i="2"/>
  <c r="T98" i="2" s="1"/>
  <c r="U98" i="2" s="1"/>
  <c r="L97" i="2"/>
  <c r="T97" i="2" s="1"/>
  <c r="U97" i="2" s="1"/>
  <c r="L96" i="2"/>
  <c r="T96" i="2" s="1"/>
  <c r="U96" i="2" s="1"/>
  <c r="L95" i="2"/>
  <c r="T95" i="2" s="1"/>
  <c r="U95" i="2" s="1"/>
  <c r="L94" i="2"/>
  <c r="T94" i="2" s="1"/>
  <c r="U94" i="2" s="1"/>
  <c r="L93" i="2"/>
  <c r="T93" i="2" s="1"/>
  <c r="U93" i="2" s="1"/>
  <c r="L92" i="2"/>
  <c r="T92" i="2" s="1"/>
  <c r="U92" i="2" s="1"/>
  <c r="L91" i="2"/>
  <c r="T91" i="2" s="1"/>
  <c r="U91" i="2" s="1"/>
  <c r="L90" i="2"/>
  <c r="T90" i="2" s="1"/>
  <c r="U90" i="2" s="1"/>
  <c r="L89" i="2"/>
  <c r="T89" i="2" s="1"/>
  <c r="U89" i="2" s="1"/>
  <c r="L88" i="2"/>
  <c r="T88" i="2" s="1"/>
  <c r="U88" i="2" s="1"/>
  <c r="L87" i="2"/>
  <c r="T87" i="2" s="1"/>
  <c r="U87" i="2" s="1"/>
  <c r="L86" i="2"/>
  <c r="T86" i="2" s="1"/>
  <c r="U86" i="2" s="1"/>
  <c r="L85" i="2"/>
  <c r="T85" i="2" s="1"/>
  <c r="U85" i="2" s="1"/>
  <c r="L84" i="2"/>
  <c r="T84" i="2" s="1"/>
  <c r="U84" i="2" s="1"/>
  <c r="L83" i="2"/>
  <c r="T83" i="2" s="1"/>
  <c r="U83" i="2" s="1"/>
  <c r="L82" i="2"/>
  <c r="T82" i="2" s="1"/>
  <c r="U82" i="2" s="1"/>
  <c r="L81" i="2"/>
  <c r="T81" i="2" s="1"/>
  <c r="U81" i="2" s="1"/>
  <c r="L80" i="2"/>
  <c r="T80" i="2" s="1"/>
  <c r="U80" i="2" s="1"/>
  <c r="L75" i="2"/>
  <c r="T75" i="2" s="1"/>
  <c r="U75" i="2" s="1"/>
  <c r="L74" i="2"/>
  <c r="T74" i="2" s="1"/>
  <c r="U74" i="2" s="1"/>
  <c r="L73" i="2"/>
  <c r="T73" i="2" s="1"/>
  <c r="U73" i="2" s="1"/>
  <c r="L72" i="2"/>
  <c r="T72" i="2" s="1"/>
  <c r="U72" i="2" s="1"/>
  <c r="L71" i="2"/>
  <c r="T71" i="2" s="1"/>
  <c r="U71" i="2" s="1"/>
  <c r="L70" i="2"/>
  <c r="T70" i="2" s="1"/>
  <c r="U70" i="2" s="1"/>
  <c r="L69" i="2"/>
  <c r="T69" i="2" s="1"/>
  <c r="U69" i="2" s="1"/>
  <c r="L68" i="2"/>
  <c r="T68" i="2" s="1"/>
  <c r="U68" i="2" s="1"/>
  <c r="L67" i="2"/>
  <c r="T67" i="2" s="1"/>
  <c r="U67" i="2" s="1"/>
  <c r="L66" i="2"/>
  <c r="T66" i="2" s="1"/>
  <c r="U66" i="2" s="1"/>
  <c r="L64" i="2"/>
  <c r="T64" i="2" s="1"/>
  <c r="U64" i="2" s="1"/>
  <c r="L63" i="2"/>
  <c r="T63" i="2" s="1"/>
  <c r="U63" i="2" s="1"/>
  <c r="L62" i="2"/>
  <c r="T62" i="2" s="1"/>
  <c r="U62" i="2" s="1"/>
  <c r="L61" i="2"/>
  <c r="T61" i="2" s="1"/>
  <c r="U61" i="2" s="1"/>
  <c r="L60" i="2"/>
  <c r="T60" i="2" s="1"/>
  <c r="U60" i="2" s="1"/>
  <c r="L59" i="2"/>
  <c r="T59" i="2" s="1"/>
  <c r="U59" i="2" s="1"/>
  <c r="L58" i="2"/>
  <c r="T58" i="2" s="1"/>
  <c r="U58" i="2" s="1"/>
  <c r="L57" i="2"/>
  <c r="T57" i="2" s="1"/>
  <c r="U57" i="2" s="1"/>
  <c r="L56" i="2"/>
  <c r="T56" i="2" s="1"/>
  <c r="U56" i="2" s="1"/>
  <c r="L55" i="2"/>
  <c r="T55" i="2" s="1"/>
  <c r="U55" i="2" s="1"/>
  <c r="L54" i="2"/>
  <c r="T54" i="2" s="1"/>
  <c r="U54" i="2" s="1"/>
  <c r="L53" i="2"/>
  <c r="T53" i="2" s="1"/>
  <c r="U53" i="2" s="1"/>
  <c r="L52" i="2"/>
  <c r="T52" i="2" s="1"/>
  <c r="U52" i="2" s="1"/>
  <c r="L51" i="2"/>
  <c r="T51" i="2" s="1"/>
  <c r="U51" i="2" s="1"/>
  <c r="L50" i="2"/>
  <c r="T50" i="2" s="1"/>
  <c r="U50" i="2" s="1"/>
  <c r="L49" i="2"/>
  <c r="T49" i="2" s="1"/>
  <c r="U49" i="2" s="1"/>
  <c r="L48" i="2"/>
  <c r="T48" i="2" s="1"/>
  <c r="U48" i="2" s="1"/>
  <c r="L47" i="2"/>
  <c r="T47" i="2" s="1"/>
  <c r="U47" i="2" s="1"/>
  <c r="L46" i="2"/>
  <c r="T46" i="2" s="1"/>
  <c r="U46" i="2" s="1"/>
  <c r="L45" i="2"/>
  <c r="T45" i="2" s="1"/>
  <c r="U45" i="2" s="1"/>
  <c r="L44" i="2"/>
  <c r="T44" i="2" s="1"/>
  <c r="U44" i="2" s="1"/>
  <c r="L43" i="2"/>
  <c r="T43" i="2" s="1"/>
  <c r="U43" i="2" s="1"/>
  <c r="L42" i="2"/>
  <c r="T42" i="2" s="1"/>
  <c r="U42" i="2" s="1"/>
  <c r="L41" i="2"/>
  <c r="T41" i="2" s="1"/>
  <c r="U41" i="2" s="1"/>
  <c r="L40" i="2"/>
  <c r="T40" i="2" s="1"/>
  <c r="U40" i="2" s="1"/>
  <c r="L39" i="2"/>
  <c r="T39" i="2" s="1"/>
  <c r="U39" i="2" s="1"/>
  <c r="L38" i="2"/>
  <c r="T38" i="2" s="1"/>
  <c r="U38" i="2" s="1"/>
  <c r="L37" i="2"/>
  <c r="T37" i="2" s="1"/>
  <c r="U37" i="2" s="1"/>
  <c r="L36" i="2"/>
  <c r="T36" i="2" s="1"/>
  <c r="U36" i="2" s="1"/>
  <c r="L35" i="2"/>
  <c r="T35" i="2" s="1"/>
  <c r="U35" i="2" s="1"/>
  <c r="L34" i="2"/>
  <c r="T34" i="2" s="1"/>
  <c r="U34" i="2" s="1"/>
  <c r="L33" i="2"/>
  <c r="T33" i="2" s="1"/>
  <c r="U33" i="2" s="1"/>
  <c r="L32" i="2"/>
  <c r="T32" i="2" s="1"/>
  <c r="U32" i="2" s="1"/>
  <c r="L31" i="2"/>
  <c r="T31" i="2" s="1"/>
  <c r="U31" i="2" s="1"/>
  <c r="L30" i="2"/>
  <c r="T30" i="2" s="1"/>
  <c r="U30" i="2" s="1"/>
  <c r="L29" i="2"/>
  <c r="T29" i="2" s="1"/>
  <c r="U29" i="2" s="1"/>
  <c r="L28" i="2"/>
  <c r="T28" i="2" s="1"/>
  <c r="U28" i="2" s="1"/>
  <c r="L27" i="2"/>
  <c r="T27" i="2" s="1"/>
  <c r="U27" i="2" s="1"/>
  <c r="L26" i="2"/>
  <c r="T26" i="2" s="1"/>
  <c r="U26" i="2" s="1"/>
  <c r="L25" i="2"/>
  <c r="T25" i="2" s="1"/>
  <c r="U25" i="2" s="1"/>
  <c r="L24" i="2"/>
  <c r="T24" i="2" s="1"/>
  <c r="U24" i="2" s="1"/>
  <c r="L23" i="2"/>
  <c r="T23" i="2" s="1"/>
  <c r="U23" i="2" s="1"/>
  <c r="L22" i="2"/>
  <c r="T22" i="2" s="1"/>
  <c r="U22" i="2" s="1"/>
  <c r="L21" i="2"/>
  <c r="T21" i="2" s="1"/>
  <c r="U21" i="2" s="1"/>
  <c r="L20" i="2"/>
  <c r="T20" i="2" s="1"/>
  <c r="U20" i="2" s="1"/>
  <c r="L19" i="2"/>
  <c r="T19" i="2" s="1"/>
  <c r="U19" i="2" s="1"/>
  <c r="L18" i="2"/>
  <c r="T18" i="2" s="1"/>
  <c r="U18" i="2" s="1"/>
  <c r="L17" i="2"/>
  <c r="T17" i="2" s="1"/>
  <c r="U17" i="2" s="1"/>
  <c r="L16" i="2"/>
  <c r="T16" i="2" s="1"/>
  <c r="U16" i="2" s="1"/>
  <c r="L15" i="2"/>
  <c r="T15" i="2" s="1"/>
  <c r="U15" i="2" s="1"/>
  <c r="L14" i="2"/>
  <c r="T14" i="2" s="1"/>
  <c r="U14" i="2" s="1"/>
  <c r="L13" i="2"/>
  <c r="T13" i="2" s="1"/>
  <c r="U13" i="2" s="1"/>
  <c r="L12" i="2"/>
  <c r="T12" i="2" s="1"/>
  <c r="U12" i="2" s="1"/>
  <c r="L11" i="2"/>
  <c r="T11" i="2" s="1"/>
  <c r="U11" i="2" s="1"/>
  <c r="L10" i="2"/>
  <c r="T10" i="2" s="1"/>
  <c r="U10" i="2" s="1"/>
  <c r="L9" i="2"/>
  <c r="T9" i="2" s="1"/>
  <c r="U9" i="2" s="1"/>
  <c r="L8" i="2"/>
  <c r="T8" i="2" s="1"/>
  <c r="U8" i="2" s="1"/>
  <c r="L7" i="2"/>
  <c r="T7" i="2" s="1"/>
  <c r="U7" i="2" s="1"/>
  <c r="L6" i="2"/>
  <c r="T6" i="2" s="1"/>
  <c r="U6" i="2" s="1"/>
  <c r="L5" i="2"/>
  <c r="T5" i="2" s="1"/>
  <c r="U5" i="2" s="1"/>
  <c r="L4" i="2"/>
  <c r="T4" i="2" s="1"/>
  <c r="U4" i="2" s="1"/>
  <c r="I84" i="7" l="1"/>
  <c r="I83" i="7"/>
  <c r="I82" i="7"/>
  <c r="I81" i="7"/>
  <c r="I80" i="7"/>
  <c r="I79" i="7"/>
  <c r="I67" i="7"/>
  <c r="I66" i="7"/>
  <c r="I65" i="7"/>
  <c r="I75" i="7"/>
  <c r="I74" i="7"/>
  <c r="I73" i="7"/>
  <c r="I71" i="7"/>
  <c r="I70" i="7"/>
  <c r="I69" i="7"/>
  <c r="I8" i="7"/>
  <c r="I7" i="7"/>
  <c r="M31" i="1"/>
  <c r="M30" i="1"/>
  <c r="M29" i="1"/>
  <c r="M28" i="1"/>
  <c r="M27" i="1"/>
  <c r="M26" i="1"/>
  <c r="G70" i="2" l="1"/>
  <c r="G71" i="2" s="1"/>
  <c r="G72" i="2" s="1"/>
  <c r="G73" i="2" s="1"/>
  <c r="G74" i="2" s="1"/>
  <c r="G75" i="2" s="1"/>
  <c r="G76" i="2" s="1"/>
  <c r="G77" i="2" s="1"/>
  <c r="G78" i="2" s="1"/>
  <c r="G79" i="2" s="1"/>
  <c r="M146" i="1" l="1"/>
  <c r="M145" i="1"/>
  <c r="M144" i="1"/>
  <c r="M143" i="1"/>
  <c r="M142" i="1"/>
  <c r="M141" i="1"/>
  <c r="M140" i="1"/>
  <c r="M139" i="1"/>
  <c r="M138" i="1"/>
  <c r="N19" i="5"/>
  <c r="N16" i="5"/>
  <c r="N13" i="5"/>
  <c r="N10" i="5"/>
  <c r="N7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7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4" i="1"/>
</calcChain>
</file>

<file path=xl/sharedStrings.xml><?xml version="1.0" encoding="utf-8"?>
<sst xmlns="http://schemas.openxmlformats.org/spreadsheetml/2006/main" count="3200" uniqueCount="890">
  <si>
    <t>Product</t>
  </si>
  <si>
    <t>Type</t>
  </si>
  <si>
    <t>Manufacturer (Brand and Series)</t>
  </si>
  <si>
    <t>Manufacturer Catalog #</t>
  </si>
  <si>
    <t>NIJ Standard(s) / ASTM Standard</t>
  </si>
  <si>
    <t>Threat Level</t>
  </si>
  <si>
    <t>MSRP</t>
  </si>
  <si>
    <t>BID Price</t>
  </si>
  <si>
    <t>% Discount</t>
  </si>
  <si>
    <t>Handgun Protection</t>
  </si>
  <si>
    <t>Ballistic-resistant Vest (including 2 carriers)</t>
  </si>
  <si>
    <t>M or N</t>
  </si>
  <si>
    <t>HG2</t>
  </si>
  <si>
    <t>HG1</t>
  </si>
  <si>
    <t>Ballistic-resistant Vest (including carrier)</t>
  </si>
  <si>
    <t>F</t>
  </si>
  <si>
    <t>Ballistic-resistant rifle plate(s) (including carrier)</t>
  </si>
  <si>
    <t>Ballistic-resistant rifle plate(s) (including 2 carriers)</t>
  </si>
  <si>
    <t>Rifle Protection</t>
  </si>
  <si>
    <t>RF1</t>
  </si>
  <si>
    <t>RF2</t>
  </si>
  <si>
    <t>RF3</t>
  </si>
  <si>
    <t>Ballistic-resistant Stand-alone Plate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</si>
  <si>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</si>
  <si>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</si>
  <si>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</si>
  <si>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</si>
  <si>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</si>
  <si>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</si>
  <si>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</si>
  <si>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</si>
  <si>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</si>
  <si>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Stab-resistant Vest (including 2 carriers)</t>
  </si>
  <si>
    <t>1/Spike</t>
  </si>
  <si>
    <t>2/Spike</t>
  </si>
  <si>
    <t>3/Spike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</si>
  <si>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</si>
  <si>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</si>
  <si>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</si>
  <si>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</si>
  <si>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</si>
  <si>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</si>
  <si>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</si>
  <si>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</si>
  <si>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</si>
  <si>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</si>
  <si>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</si>
  <si>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</si>
  <si>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</si>
  <si>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</si>
  <si>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</si>
  <si>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Combination Vest (Including 2 carriers)</t>
  </si>
  <si>
    <t>Handgun-Spike</t>
  </si>
  <si>
    <t>HG1-1/Spike</t>
  </si>
  <si>
    <t>HG1-2/Spike</t>
  </si>
  <si>
    <t>HG2-1/Spike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</si>
  <si>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</si>
  <si>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</si>
  <si>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</si>
  <si>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</si>
  <si>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</si>
  <si>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</si>
  <si>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</si>
  <si>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Ballistic Shields</t>
  </si>
  <si>
    <t>N/A</t>
  </si>
  <si>
    <t>Ballistic Helmet</t>
  </si>
  <si>
    <t>Ballistic Helmet with ballistic face shield</t>
  </si>
  <si>
    <t xml:space="preserve"> 0101.06</t>
  </si>
  <si>
    <t>II</t>
  </si>
  <si>
    <t>IIIA</t>
  </si>
  <si>
    <t>0101.06</t>
  </si>
  <si>
    <t>III</t>
  </si>
  <si>
    <t>0115.00</t>
  </si>
  <si>
    <t xml:space="preserve">Manufacturer (Brand and Series) </t>
  </si>
  <si>
    <t>Manufactuere Catalog #</t>
  </si>
  <si>
    <t>Trauma Plate</t>
  </si>
  <si>
    <t>Body Armor</t>
  </si>
  <si>
    <t>Carrier</t>
  </si>
  <si>
    <t>Concealable, Under uniform</t>
  </si>
  <si>
    <t>External/Overt, Over Uniform</t>
  </si>
  <si>
    <t>Tactical</t>
  </si>
  <si>
    <t>Pouches</t>
  </si>
  <si>
    <t>Replacement Vest Straps</t>
  </si>
  <si>
    <t>ID Patches</t>
  </si>
  <si>
    <t>Carry Bags</t>
  </si>
  <si>
    <t>Shields</t>
  </si>
  <si>
    <t>Helmets</t>
  </si>
  <si>
    <t>Helmet Accessories</t>
  </si>
  <si>
    <t>Nonballistic face shield</t>
  </si>
  <si>
    <t>Shield Accessories</t>
  </si>
  <si>
    <t>Gender
(M = Male, 
N = Neutral, 
F = Female)</t>
  </si>
  <si>
    <t>Ballistic Helmets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</si>
  <si>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</si>
  <si>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ASTM-Shield-HG1</t>
  </si>
  <si>
    <t>ASTM-Shield-HG2</t>
  </si>
  <si>
    <t>ASTM-Shield-RF1</t>
  </si>
  <si>
    <t>ASTM-Shield-RF2</t>
  </si>
  <si>
    <t>ASTM-Shield-RF3</t>
  </si>
  <si>
    <t>ASTM-Helmet-HG1</t>
  </si>
  <si>
    <t>ASTM-Shield-HG1 and ASTM-Shield-SG</t>
  </si>
  <si>
    <t>ASTM-Shield-HG2 and ASTM-Shield-SG</t>
  </si>
  <si>
    <t>ASTM-Shield-RF1 and ASTM-Shield-SG</t>
  </si>
  <si>
    <t>ASTM-Shield-RF2 and ASTM-Shield-SG</t>
  </si>
  <si>
    <t>ASTM-Shield-RF3 and ASTM-Shield-SG</t>
  </si>
  <si>
    <t>ASTM-Helmet-HG2</t>
  </si>
  <si>
    <t>ASTM-Helmet-RF1</t>
  </si>
  <si>
    <t>ASTM-Helmet-RF2</t>
  </si>
  <si>
    <t>ASTM-Helmet-RF3</t>
  </si>
  <si>
    <t>ASTM Model Designation</t>
  </si>
  <si>
    <t>Not applicable</t>
  </si>
  <si>
    <t>Backface deformation measurement in mm (if  tested)</t>
  </si>
  <si>
    <t>Ballistic Protection Warranty Period</t>
  </si>
  <si>
    <t>NIJ 0101.07</t>
  </si>
  <si>
    <t>NIJ 0115.01</t>
  </si>
  <si>
    <t>NIJ  0101.07-0115.01</t>
  </si>
  <si>
    <t>ASTM-ACC-HG1</t>
  </si>
  <si>
    <t>Handgun</t>
  </si>
  <si>
    <t>ASTM-ACC-HG2</t>
  </si>
  <si>
    <t>ASTM-ACC-RF1</t>
  </si>
  <si>
    <t>ASTM-ACC-RF2</t>
  </si>
  <si>
    <t>ASTM-ACC-RF3</t>
  </si>
  <si>
    <t>Rifle</t>
  </si>
  <si>
    <t>NIJ-CPL Model Designation</t>
  </si>
  <si>
    <t>ASTM E3453/E3453M</t>
  </si>
  <si>
    <t>ASTM E3347/E3347M</t>
  </si>
  <si>
    <t>ASTM E3368/E3368M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</si>
  <si>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</si>
  <si>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Market Basket Products Listed on the NIJ CPL 0101.06 - Certified.   Active on the NIJ CPL.</t>
  </si>
  <si>
    <t>Market Basket Products Listed on the NIJ CPL 0101.07 - Certified.  Verified on the ASTM. Required to be Active on the NIJ CPL or Active on the verified ASTM product list.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</si>
  <si>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</si>
  <si>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</si>
  <si>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</si>
  <si>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 </t>
  </si>
  <si>
    <t>Contractor Name:</t>
  </si>
  <si>
    <t>Ballistic-resistant Panel Set</t>
  </si>
  <si>
    <t>U.S. Armor - Enforcer XP Male Ballistic Panels, NIJ 0101.06 Certified, Level II, Includes Soft Trauma Pad</t>
  </si>
  <si>
    <t>F-500403-RS</t>
  </si>
  <si>
    <t>1216M</t>
  </si>
  <si>
    <t>M</t>
  </si>
  <si>
    <t>5 Years</t>
  </si>
  <si>
    <t>U.S. Armor - Enforcer XP Male Ballistic Panels, NIJ 0101.06 Certified, Level II, Includes Soft Trauma Pad - including One HVC Carrier</t>
  </si>
  <si>
    <t>F-500403-X1</t>
  </si>
  <si>
    <t>U.S. Armor - Enforcer XP Male Ballistic Panels, NIJ 0101.06 Certified, Level II, Includes Soft Trauma Pad - including Two HVC Carriers</t>
  </si>
  <si>
    <t>F-500403-X2</t>
  </si>
  <si>
    <t>U.S. Armor - Enforcer XP Male Ballistic Panels, NIJ 0101.06 Certified, Level IIIA, Includes Soft Trauma Pad</t>
  </si>
  <si>
    <t>F-500404-RS</t>
  </si>
  <si>
    <t>1316M</t>
  </si>
  <si>
    <t>U.S. Armor - Enforcer XP Male Ballistic Panels, NIJ 0101.06 Certified, Level IIIA, Includes Soft Trauma Pad - including one HVC Carrier</t>
  </si>
  <si>
    <t>F-500404-X1</t>
  </si>
  <si>
    <t>U.S. Armor - Enforcer XP Male Ballistic Panels, NIJ 0101.06 Certified, Level IIIA, Includes Soft Trauma Pad - including two HVC Carriers</t>
  </si>
  <si>
    <t>F-500404-X2</t>
  </si>
  <si>
    <t>U.S. Armor - Enforcer 3000 Series Male Ballistic Panels, NIJ 0101.06 Certified, Level IIIA, Includes Soft Trauma Pad</t>
  </si>
  <si>
    <t>F-500426-RS</t>
  </si>
  <si>
    <t>U.S. Armor - Enforcer 3000 Series Male Ballistic Panels, NIJ 0101.06 Certified, Level IIIA, Includes Soft Trauma Pad - including one HVC Carrier</t>
  </si>
  <si>
    <t>F-500426-X1</t>
  </si>
  <si>
    <t>U.S. Armor - Enforcer 3000 Series Male Ballistic Panels, NIJ 0101.06 Certified, Level IIIA, Includes Soft Trauma Pad - including two HVC Carriers</t>
  </si>
  <si>
    <t>F-500426-X2</t>
  </si>
  <si>
    <t>U.S. Armor - Enforcer 3000 Series Female Ballistic Panels, NIJ 0101.06 Certified, Level IIIA, Includes Trauma Pad</t>
  </si>
  <si>
    <t>F-500427-RS</t>
  </si>
  <si>
    <t>U.S. Armor - Enforcer 3000 Series Female Ballistic Panels, NIJ 0101.06 Certified, Level IIIA, Includes Trauma Pad - including one HVC Carrier</t>
  </si>
  <si>
    <t>F-500427-X1</t>
  </si>
  <si>
    <t>U.S. Armor - Enforcer 3000 Series Female Ballistic Panels, NIJ 0101.06 Certified, Level IIIA, Includes Trauma Pad - including two HVC Carriers</t>
  </si>
  <si>
    <t>F-500427-X2</t>
  </si>
  <si>
    <t>U.S. Armor - Enforcer 5000 Series Male Ballistic Panels, NIJ 0101.06 Certified, Level II, Includes Soft Trauma Pad</t>
  </si>
  <si>
    <t>F-5216M-RS</t>
  </si>
  <si>
    <t>5216M</t>
  </si>
  <si>
    <t>U.S. Armor - Enforcer 5000 Series Male Ballistic Panels, NIJ 0101.06 Certified, Level II, Includes Soft Trauma Pad - including one HVC Carrier</t>
  </si>
  <si>
    <t>F-5216M-X1</t>
  </si>
  <si>
    <t>U.S. Armor - Enforcer 5000 Series Male Ballistic Panels, NIJ 0101.06 Certified, Level II, Includes Soft Trauma Pad - including two HVC Carriers</t>
  </si>
  <si>
    <t>F-5216M-X2</t>
  </si>
  <si>
    <t>U.S. Armor - Enforcer 5000 Series Female Ballistic Panels, NIJ 0101.06 Certified, Level II, Includes  Soft Trauma Pad</t>
  </si>
  <si>
    <t>F-5226F-RS</t>
  </si>
  <si>
    <t>5226F</t>
  </si>
  <si>
    <t>U.S. Armor - Enforcer 5000 Series Female Ballistic Panels, NIJ 0101.06 Certified, Level II, Includes  Soft Trauma Pad - including one HVC Carrier</t>
  </si>
  <si>
    <t>F-5226F-X1</t>
  </si>
  <si>
    <t>U.S. Armor - Enforcer 5000 Series Female Ballistic Panels, NIJ 0101.06 Certified, Level II, Includes  Soft Trauma Pad - including two HVC Carriers</t>
  </si>
  <si>
    <t>F-5226F-X2</t>
  </si>
  <si>
    <t>U.S. Armor - Enforcer 6000 Series Male Ballistic Panels, NIJ 0101.06 Certified, Level II, Includes Soft Trauma Pad</t>
  </si>
  <si>
    <t>F-500418-RS</t>
  </si>
  <si>
    <t>6216M</t>
  </si>
  <si>
    <t>U.S. Armor - Enforcer 6000 Series Male Ballistic Panels, NIJ 0101.06 Certified, Level II, Includes Soft Trauma Pad - including one HVC Carrier</t>
  </si>
  <si>
    <t>F-500418-X1</t>
  </si>
  <si>
    <t>U.S. Armor - Enforcer 6000 Series Male Ballistic Panels, NIJ 0101.06 Certified, Level II, Includes Soft Trauma Pad - including two HVC Carriers</t>
  </si>
  <si>
    <t>F-500418-X2</t>
  </si>
  <si>
    <t>U.S. Armor - Enforcer 6000 Series Female Ballistic Panels, NIJ 0101.06 Certified, Level II, Includes Soft Trauma Pad</t>
  </si>
  <si>
    <t>F-500419-RS</t>
  </si>
  <si>
    <t>6226F</t>
  </si>
  <si>
    <t>U.S. Armor - Enforcer 6000 Series Female Ballistic Panels, NIJ 0101.06 Certified, Level II, Includes Soft Trauma Pad - including one HVC Carrier</t>
  </si>
  <si>
    <t>F-500419-X1</t>
  </si>
  <si>
    <t>U.S. Armor - Enforcer 6000 Series Female Ballistic Panels, NIJ 0101.06 Certified, Level II, Includes Soft Trauma Pad - including two HVC Carriers</t>
  </si>
  <si>
    <t>F-500419-X2</t>
  </si>
  <si>
    <t>6316M</t>
  </si>
  <si>
    <t>U.S. Armor - Enforcer 6000M1 Series Male Ballistic Panels, NIJ 0101.06 Certified, Level IIIA, Includes Soft Trauma Pad</t>
  </si>
  <si>
    <t>F-6316M1-RS</t>
  </si>
  <si>
    <t>6316M1</t>
  </si>
  <si>
    <t>U.S. Armor - Enforcer 6000M1 Series Male Ballistic Panels, NIJ 0101.06 Certified, Level IIIA, Includes Soft Trauma Pad - including one HVC Carrier</t>
  </si>
  <si>
    <t>F-6316M1-X1</t>
  </si>
  <si>
    <t>U.S. Armor - Enforcer 6000M1 Series Male Ballistic Panels, NIJ 0101.06 Certified, Level IIIA, Includes Soft Trauma Pad - including two HVC Carriers</t>
  </si>
  <si>
    <t>F-6316M1-X2</t>
  </si>
  <si>
    <t>U.S. Armor - Enforcer 6000 Series Female Ballistic Panels, NIJ 0101.06 Certified, Level IIIA, Includes Soft Trauma Pad</t>
  </si>
  <si>
    <t>F-500417-RS</t>
  </si>
  <si>
    <t>6326F</t>
  </si>
  <si>
    <t>U.S. Armor - Enforcer 6000 Series Female Ballistic Panels, NIJ 0101.06 Certified, Level IIIA, Includes Soft Trauma Pad - including one HVC Carrier</t>
  </si>
  <si>
    <t>F-500417-X1</t>
  </si>
  <si>
    <t>U.S. Armor - Enforcer 6000 Series Female Ballistic Panels, NIJ 0101.06 Certified, Level IIIA, Includes Soft Trauma Pad - including two HVC Carriers</t>
  </si>
  <si>
    <t>F-500417-X2</t>
  </si>
  <si>
    <t>N</t>
  </si>
  <si>
    <t xml:space="preserve">TenCate - 3000SA Series, NIJ III 8”x10”, Multi-Curve, Shooters Cut </t>
  </si>
  <si>
    <t>F-3000SA-8x10-SH</t>
  </si>
  <si>
    <t>D2350</t>
  </si>
  <si>
    <t xml:space="preserve">TenCate - 3000SA Series, NIJ III 8”x10”, Multi-Curve, SAPI/ESAPI Cut </t>
  </si>
  <si>
    <t>F-3000SA-8x10-SA</t>
  </si>
  <si>
    <t xml:space="preserve">TenCate - 3000SA Series, NIJ III 8”x10”, Multi-Curve, Full Size Cut </t>
  </si>
  <si>
    <t>F-3000SA-8x10-FC</t>
  </si>
  <si>
    <t xml:space="preserve">TenCate - 3000SA Series, NIJ III 10”x12”, Multi-Curve, Shooters Cut </t>
  </si>
  <si>
    <t>F-3000SA-10x12-SH</t>
  </si>
  <si>
    <t xml:space="preserve">TenCate - 3000SA Series, NIJ III 10”x12”, Multi-Curve, SAPI/ESAPI Cut </t>
  </si>
  <si>
    <t>F-3000SA-10x12-SA</t>
  </si>
  <si>
    <t xml:space="preserve">TenCate - 3000SA Series, NIJ III 10”x12”, Multi-Curve, Full Size Cut </t>
  </si>
  <si>
    <t>F-3000SA-10x12-FC</t>
  </si>
  <si>
    <t xml:space="preserve">TenCate - 3200SA Series, NIJ III Plus, 8”x10”, Multi-Curve, Shooters Cut </t>
  </si>
  <si>
    <t>F-3200SA-8x10-SH</t>
  </si>
  <si>
    <t>D2332</t>
  </si>
  <si>
    <t xml:space="preserve">TenCate - 3200SA Series, NIJ III Plus, 8”x10”, Multi-Curve, SAPI/ESAPI Cut </t>
  </si>
  <si>
    <t>F-3200SA-8x10-SA</t>
  </si>
  <si>
    <t xml:space="preserve">TenCate - 3200SA Series, NIJ III Plus, 10”x12”, Multi-Curve, Shooters Cut </t>
  </si>
  <si>
    <t>F-3200SA-10x12-SH</t>
  </si>
  <si>
    <t xml:space="preserve">TenCate - 3200SA Series, NIJ III Plus, 10”x12”, Multi-Curve, SAPI/ESAPI Cut </t>
  </si>
  <si>
    <t>F-3200SA-10x12-SA</t>
  </si>
  <si>
    <t>D1652</t>
  </si>
  <si>
    <t xml:space="preserve">TenCate - 3600SA Series, NIJ III Plus, 8”x10”, Multi-Curve, Shooters Cut </t>
  </si>
  <si>
    <t>F-3600SA-8x10-SH</t>
  </si>
  <si>
    <t xml:space="preserve">TenCate - 3600SA Series, NIJ III Plus, 8”x10”, Multi-Curve, SAPI/ESAPI Cut </t>
  </si>
  <si>
    <t>F-3600SA-8x10-SA</t>
  </si>
  <si>
    <t xml:space="preserve">TenCate - 3600SA Series, NIJ III Plus, 8”x10”, Multi-Curve, Full Size Cut </t>
  </si>
  <si>
    <t>F-3600SA-8x10-FC</t>
  </si>
  <si>
    <t xml:space="preserve">TenCate - 3600SA Series, NIJ III Plus, 10”x12”, Multi-Curve, Shooters Cut </t>
  </si>
  <si>
    <t>F-3600SA-10x12-SH</t>
  </si>
  <si>
    <t xml:space="preserve">TenCate - 3600SA Series, NIJ III Plus, 10”x12”, Multi-Curve, SAPI/ESAPI Cut </t>
  </si>
  <si>
    <t>F-3600SA-10x12-SA</t>
  </si>
  <si>
    <t xml:space="preserve">TenCate - 3600SA Series, NIJ III Plus, 10”x12”, Multi-Curve, Full Size Cut </t>
  </si>
  <si>
    <t>F-3600SA-10x12-FC</t>
  </si>
  <si>
    <t>Hesco - 3810 Shooter Cut Multi Curve, 800 Series Rifle Plate, Level III+ Stand Alone, 8” x 10”</t>
  </si>
  <si>
    <t>F-3810-8x10-SH</t>
  </si>
  <si>
    <t>Hesco - 3810 Shooter Cut Multi Curve, 800 Series Rifle Plate, Level III+ Stand Alone, 10” x 12”</t>
  </si>
  <si>
    <t>F-3810-10x12-SH</t>
  </si>
  <si>
    <t>LTC - 23707 SAPI Cut Multi Curve, Level III+ Stand Alone, 8”x 10”, with polyurea Cover</t>
  </si>
  <si>
    <t>F-23707-7-8x10-SA</t>
  </si>
  <si>
    <t>LTC - 23707 SAPI Cut Multi Curve, Level III+ Stand Alone, 10”x 12”, with polyurea Cover</t>
  </si>
  <si>
    <t>F-23707-3-10x12-SA</t>
  </si>
  <si>
    <t>Buffalo Armory - Model 600 Steel Rifle Plate Single Curve - Level III NIJ .06  8"x 10" Shooter Cut</t>
  </si>
  <si>
    <t>F-600-8X10-SH</t>
  </si>
  <si>
    <t>P5mmSAO</t>
  </si>
  <si>
    <t>Buffalo Armory - Model 600 Steel Rifle Plate Single Curve - Level III NIJ .06  8x10 Full Cut</t>
  </si>
  <si>
    <t>F-600-8X10-FC</t>
  </si>
  <si>
    <t>Buffalo Armory - Model 600 Steel Rifle Plate Single Curve - Level III NIJ .06          10"x 12" Shooter Cut</t>
  </si>
  <si>
    <t>F-600-10X12-SH</t>
  </si>
  <si>
    <t>Buffalo Armory - Model 600 Steel Rifle Plate Single Curve - Level III NIJ .06          10"x 12" Full Cut</t>
  </si>
  <si>
    <t>F-600-10X12-FC</t>
  </si>
  <si>
    <t xml:space="preserve">Buffalo Armory - Model 600 Game Changer Steel Rifle Plate (P3mm-SC810) Single Curve - Level III NIJ .06  8"x 10" Shooter Cut </t>
  </si>
  <si>
    <t>F-600GC-8X10-SH</t>
  </si>
  <si>
    <t>P3mm-GC</t>
  </si>
  <si>
    <t xml:space="preserve">Buffalo Armory - Model 600 Game Changer Steel Rifle Plate (P3mm-FS810) Single Curve - Level III NIJ .06  8x10 Full Cut </t>
  </si>
  <si>
    <t>F-600GC-8X10-FC</t>
  </si>
  <si>
    <t xml:space="preserve">Buffalo Armory - Model 600 Game Changer Steel Rifle Plate (P3mm-SC1012) Single Curve - Level III NIJ .06  10"x 12" Shooter Cut </t>
  </si>
  <si>
    <t>F-600GC-10X12-SH</t>
  </si>
  <si>
    <t xml:space="preserve">Buffalo Armory - Model 600 Game Changer Steel Rifle Plate (P3mm-FS1012) Single Curve - Level III NIJ .06  10"x 12" Full Cut </t>
  </si>
  <si>
    <t>F-600GC-10X12-FC</t>
  </si>
  <si>
    <t>Stab-resistant Panels</t>
  </si>
  <si>
    <t>U.S. Armor - Concealable Correctional (CRT2-01) - Spike 2 Protection Panels</t>
  </si>
  <si>
    <t>F-500768-RS</t>
  </si>
  <si>
    <t>CRT2-01</t>
  </si>
  <si>
    <t>U.S. Armor - Concealable Correctional (CRT2-01) - Spike 2 Protection Panels - Includes one HVC Carrier</t>
  </si>
  <si>
    <t>F-500768-X1</t>
  </si>
  <si>
    <t>U.S. Armor - Concealable Correctional (CRT2-01) - Spike 2 Protection Panels - Includes two HVC Carriers</t>
  </si>
  <si>
    <t>F-500768-X2</t>
  </si>
  <si>
    <t>U.S. Armor - Concealable Correctional Vest (CR2-21) - Spike 3 Protection</t>
  </si>
  <si>
    <t>F-500767-RS</t>
  </si>
  <si>
    <t>CR2-21</t>
  </si>
  <si>
    <t>U.S. Armor - Concealable Correctional Vest (CR2-21) - Spike 3 Protection - Includes one HVC Carrier</t>
  </si>
  <si>
    <t>F-500767-X1</t>
  </si>
  <si>
    <t>U.S. Armor - Concealable Correctional Vest (CR2-21) - Spike 3 Protection - Includes two HVC Carriers</t>
  </si>
  <si>
    <t>F-500767-X2</t>
  </si>
  <si>
    <t>Stab-resistant Tactical Vest (including carrier)</t>
  </si>
  <si>
    <t>U.S. Armor - Lightweight Tactical Vest with  - Spike 2 (CRT2-01) Protection Panels</t>
  </si>
  <si>
    <t>F-5338-G2-S2</t>
  </si>
  <si>
    <t>U.S. Armor - Lightweight Tactical Vest with  - Spike 3 (CR2-21) Protection Panels</t>
  </si>
  <si>
    <t>F-5338-G2-S3</t>
  </si>
  <si>
    <t>Stab-resistant Tactical Vest Accessory</t>
  </si>
  <si>
    <t>U.S. Armor - Groin Protector - Spike 2 Protection</t>
  </si>
  <si>
    <t>F-600025</t>
  </si>
  <si>
    <t>U.S. Armor - Groin Protector - Spike 3 Protection</t>
  </si>
  <si>
    <t>F-600024</t>
  </si>
  <si>
    <t>U.S. Armor - Shoulder / Upper Arm Protector (removable) - Spike 2 Protection</t>
  </si>
  <si>
    <t>F-600028</t>
  </si>
  <si>
    <t>U.S. Armor - Shoulder / Upper Arm Protector (removable) - Spike 3 Protection</t>
  </si>
  <si>
    <t>F-600027</t>
  </si>
  <si>
    <t>U.S. Armor - Throat Protector (removable) - Spike 2 Protection</t>
  </si>
  <si>
    <t>F-600031</t>
  </si>
  <si>
    <t>U.S. Armor - Throat Protector (removable) - Spike 3 Protection</t>
  </si>
  <si>
    <t>F-600030</t>
  </si>
  <si>
    <t>U.S. Armor - Helmet Friendly Collar - Spike 2 Protection</t>
  </si>
  <si>
    <t>F-600034</t>
  </si>
  <si>
    <t>U.S. Armor - Helmet Friendly Collar - Spike 3 Protection</t>
  </si>
  <si>
    <t>F-600033</t>
  </si>
  <si>
    <t>U.S. Armor - Arm Protector - Spike 2 Protection</t>
  </si>
  <si>
    <t>F-600037</t>
  </si>
  <si>
    <t>U.S. Armor - Arm Protector - Spike 3 Protection</t>
  </si>
  <si>
    <t>F-600036</t>
  </si>
  <si>
    <t>Tactical Vest with One Carrier</t>
  </si>
  <si>
    <t>U.S. Armor - MSTV G2 Tactical Vest Carrier  - Enforcer 6000 (6316M)</t>
  </si>
  <si>
    <t>F-5319-G2-6316M</t>
  </si>
  <si>
    <t>U.S. Armor - MSTV G2 Tactical Vest Carrier  - Enforcer 3000 (3316M)</t>
  </si>
  <si>
    <t>F-5319-G2-3316</t>
  </si>
  <si>
    <t>U.S. Armor - SOV 500 G2 (Molle) Tactical Vest Carrier with Tactical Release  - Enforcer 6000 (6316M)</t>
  </si>
  <si>
    <t>F-7900-500-G2-FST-6316M</t>
  </si>
  <si>
    <t>U.S. Armor - SOV 500 G2 (Molle) Tactical Vest Carrier with Tactical Release  - Enforcer 3000 (3316M)</t>
  </si>
  <si>
    <t>F-7900-500-G2-FST-3316</t>
  </si>
  <si>
    <t>U.S. Armor - SOV 700 G2 (Laser MOLLE) Tactical Vest Carrier with Tactical Release - Enforcer 6000 (6316M)</t>
  </si>
  <si>
    <t>F-7900-700-G2-6316M</t>
  </si>
  <si>
    <t>U.S. Armor - SOV 700 G2 (Laser MOLLE) Tactical Vest Carrier with Tactical Release   - Enforcer 3000 (3316M)</t>
  </si>
  <si>
    <t>F-7900-700-G2-FST</t>
  </si>
  <si>
    <t>U.S. Armor - HMTV 500 Tactical Vest Carrier (Molle) with Tactical Release - Enforcer 6000 (6316M)</t>
  </si>
  <si>
    <t>F-5274-500-6316M</t>
  </si>
  <si>
    <t>U.S. Armor - HMTV 500 Tactical Vest Carrier (Molle) with Tactical Release  - Enforcer 3000 (3316M)</t>
  </si>
  <si>
    <t>F-5274-500-3316</t>
  </si>
  <si>
    <t>U.S. Armor - HMTV 700 Tactical Vest Carrier (Molle) with Tactical Release - Enforcer 6000 (6316M)</t>
  </si>
  <si>
    <t>F-5274-700-6316M</t>
  </si>
  <si>
    <t>U.S. Armor - HMTV 700 Tactical Vest Carrier (Molle) with Tactical Release  - Enforcer 3000 (3316M)</t>
  </si>
  <si>
    <t>F-5274-700-3316</t>
  </si>
  <si>
    <t>U.S. Armor - U.S. Armor - Rock 500 Vest Carrier - Enforcer 6000 (6316M)</t>
  </si>
  <si>
    <t>F-5272-ROCK-6316M</t>
  </si>
  <si>
    <t>U.S. Armor - Rock 500 Vest Carrier - Enforcer 3000 (3316M)</t>
  </si>
  <si>
    <t>F-5272-ROCK-3316</t>
  </si>
  <si>
    <t>U.S. Armor - TAC-CON G2 Carrier - Enforcer 6000 (6316M)</t>
  </si>
  <si>
    <t>F-5320-G2-6316M</t>
  </si>
  <si>
    <t>U.S. Armor - TAC-CON G2 Carrier - Enforcer 3000 (3316M)</t>
  </si>
  <si>
    <t>F-5320-G2-3316</t>
  </si>
  <si>
    <t>U.S. Armor - Lightweight Tactical G2 Carrier - Enforcer 6000 (6316M)</t>
  </si>
  <si>
    <t>F-5338-G2-6316M</t>
  </si>
  <si>
    <t>U.S. Armor - Lightweight Tactical G2 Carrier- Enforcer 3000 (3316M)</t>
  </si>
  <si>
    <t>F-5338-G2-3316</t>
  </si>
  <si>
    <t>Tactical Vest Accessory</t>
  </si>
  <si>
    <t>U.S. Armor - Groin Protector - NIJ-06 Enforcer 6000 (6316M) Ballistics</t>
  </si>
  <si>
    <t>F-600049</t>
  </si>
  <si>
    <t>U.S. Armor - Groin Protector - NIJ-06 Enforcer 3000 (3316) Ballistics)</t>
  </si>
  <si>
    <t>F-60226-RS</t>
  </si>
  <si>
    <t>U.S. Armor - Laser MOLLE System Groin Protector - NIJ-06 Enforcer 6000 (6316M) Ballistics</t>
  </si>
  <si>
    <t>F-700-GP-6316</t>
  </si>
  <si>
    <t>U.S. Armor - Laser MOLLE System Groin Protector - NIJ-06 Enforcer 3000 (3316) Ballistics</t>
  </si>
  <si>
    <t>F-700-GP-3316</t>
  </si>
  <si>
    <t>U.S. Armor - Shoulder / Bicep Protector (Pair) - NIJ-06 Enforcer 6000 (6316M) Ballistics</t>
  </si>
  <si>
    <t>F-600057</t>
  </si>
  <si>
    <t>U.S. Armor - Shoulder / Bicep Protector (Pair) - NIJ-06 Enforcer 3000 (3316) Ballistics)</t>
  </si>
  <si>
    <t>F-60126-RS</t>
  </si>
  <si>
    <t>U.S. Armor - Laser MOLLE System Shoulder / Bicep Protector - NIJ-06 Enforcer 6000 (6316M) Ballistics</t>
  </si>
  <si>
    <t>F-700-BP-6316</t>
  </si>
  <si>
    <t>U.S. Armor - Laser MOLLE System Shoulder / Bicep Protector - NIJ-06 Enforcer 3000 (3316) Ballistics)</t>
  </si>
  <si>
    <t>F-700-BP-3316</t>
  </si>
  <si>
    <t>U.S. Armor - Throat Protector - NIJ-06 Enforcer 6000 (6316M) Ballistics</t>
  </si>
  <si>
    <t>F-600058</t>
  </si>
  <si>
    <t>U.S. Armor - Throat Protector - NIJ-06 Enforcer 3000 (3316) Ballistics)</t>
  </si>
  <si>
    <t>F-60026-RS</t>
  </si>
  <si>
    <t>U.S. Armor - Helmet Friendly Collar - NIJ-06 Enforcer 6000 (6316M) Ballistics</t>
  </si>
  <si>
    <t>F-600059</t>
  </si>
  <si>
    <t>U.S. Armor - Helmet Friendly Collar - NIJ-06 Enforcer 3000 (3316) Ballistics)</t>
  </si>
  <si>
    <t>F-60326-RS</t>
  </si>
  <si>
    <t>Fire / EMS Carrier</t>
  </si>
  <si>
    <t>U.S. Armor - Fire 100 G2 (No Pouch or Molle)  - NIJ-06 Enforcer 6000 (6316M) Ballistics</t>
  </si>
  <si>
    <t>F-5511-G2</t>
  </si>
  <si>
    <t>U.S. Armor - Fire 100 G2 (No Pouch or Molle)  - NIJ-06 Enforcer 3000 (3316) Ballistics)</t>
  </si>
  <si>
    <t>U.S. Armor - Fire 200 G2 (Sewn Utility Pouch) - NIJ-06 Enforcer 6000 (6316M) Ballistics</t>
  </si>
  <si>
    <t>F-5512-G2</t>
  </si>
  <si>
    <t>U.S. Armor - Fire 200 G2 (Sewn Utility Pouch) - NIJ-06 Enforcer 3000 (3316) Ballistics)</t>
  </si>
  <si>
    <t>U.S. Armor - Fire 500 G2 (Molle) - NIJ-06 Enforcer 6000 (6316M) Ballistics</t>
  </si>
  <si>
    <t>F-5500-G2</t>
  </si>
  <si>
    <t>Handgun Shield</t>
  </si>
  <si>
    <t>BlueRidge - Equalizer Ballistic Shield, Ballistic Level IIIA, 20"x 34" Ballistic View Port</t>
  </si>
  <si>
    <t>F-6000-20X34VP</t>
  </si>
  <si>
    <t>BlueRidge - Equalizer Ballistic Shield, Ballistic Level IIIA, 24"x 36" Ballistic View Port</t>
  </si>
  <si>
    <t>F-6000-24X36VP</t>
  </si>
  <si>
    <t>BlueRidge - Equalizer Ballistic Shield, Ballistic Level IIIA,  24"x 48" Ballistic View Port</t>
  </si>
  <si>
    <t>F-6000-24X48VP</t>
  </si>
  <si>
    <t>BlueRidge - Vengeance Model WMX2 Level IIIA Ballistic Shield.  20" x 34" with Vengeance View Port.</t>
  </si>
  <si>
    <t>F-WMX2-20x34</t>
  </si>
  <si>
    <t>BlueRidge - Vengeance Model WMX2 Level IIIA Ballistic Shield.  20" x 34", Vengeance View Port, Elzetta Ambidextrous Handle, 1000+ Lumen LED Light</t>
  </si>
  <si>
    <t>F-WMX2-20x34EZH</t>
  </si>
  <si>
    <t>BlueRidge - Vengeance Model WMX2 Level IIIA Ballistic Shield.  20" x 34", Vengeance View Port, Elzetta TriDextrous Handle, 1000+ Lumen LED Light</t>
  </si>
  <si>
    <t>F-WMX2-20x34EZT</t>
  </si>
  <si>
    <t>BlueRidge - Vengeance Model WMX2 Level IIIA Ballistic Shield.  24" x 36" with Vengeance View Port.</t>
  </si>
  <si>
    <t>F-WMX2-24x36</t>
  </si>
  <si>
    <t>BlueRidge - Vengeance Model WMX2 Level IIIA Ballistic Shield.  24" x 36", Vengeance View Port, Elzetta Ambidextrous Handle, 1000+ Lumen LED Light</t>
  </si>
  <si>
    <t>F-WMX2-24x36EZH</t>
  </si>
  <si>
    <t>BlueRidge - Vengeance Model WMX2 Level IIIA Ballistic Shield.  24" x 36", Vengeance View Port, Elzetta TriDextrous Handle, 1000+ Lumen LED Light</t>
  </si>
  <si>
    <t>F-WMX2-24x36EZT</t>
  </si>
  <si>
    <t>Rifle Shield</t>
  </si>
  <si>
    <t>BlueRidge - Vengeance Ballistic Shield, Ballistic Level III+, 18'x 30"  Vengeance View Port</t>
  </si>
  <si>
    <t>F-6000-18X30-WMX3RF</t>
  </si>
  <si>
    <t>BlueRidge - Vengeance Ballistic Shield, Ballistic Level III+, 20'x 34" Vengeance View Port</t>
  </si>
  <si>
    <t>F-6000-20X34-WMX3RF</t>
  </si>
  <si>
    <t>BlueRidge - Vengeance Ballistic Shield, Ballistic Level III++, 18'x 30" Vengeance View Port</t>
  </si>
  <si>
    <t>F-6000-18X30-WMX3RFP</t>
  </si>
  <si>
    <t>BlueRidge - Vengeance Ballistic Shield, Ballistic Level III++, 20'x 34" Vengeance View Port</t>
  </si>
  <si>
    <t>F-6000-20X34-WMX3RFP</t>
  </si>
  <si>
    <t>Riot Shield</t>
  </si>
  <si>
    <t>Riot</t>
  </si>
  <si>
    <t>Paulson - Handheld Shield - Clear Polycarbonate 24" X 48" X .25" - Non Ballistic</t>
  </si>
  <si>
    <t>F-600047-BS-9</t>
  </si>
  <si>
    <t>Ballistic Helmet - Level IIIA</t>
  </si>
  <si>
    <t xml:space="preserve">International Armor - PASGT Helmet </t>
  </si>
  <si>
    <t>F-600040</t>
  </si>
  <si>
    <t>International Armor - ACH/MICH Helmet</t>
  </si>
  <si>
    <t>F-600042</t>
  </si>
  <si>
    <t>International Armor - ACH/MICH Helmet, with Side Rails, NVG Mount, Velcro Mounting Pads, &amp; Ratchet Suspension System</t>
  </si>
  <si>
    <t>F-500183</t>
  </si>
  <si>
    <t>International Armor - Tank Helmet</t>
  </si>
  <si>
    <t>F-600043</t>
  </si>
  <si>
    <t xml:space="preserve">International Armor - Rapid Response + NVG Mount / Rails </t>
  </si>
  <si>
    <t>F-600050</t>
  </si>
  <si>
    <t>Riot Helmet</t>
  </si>
  <si>
    <t>International Armor - Riot Helmet with Nape Protector</t>
  </si>
  <si>
    <t>F-500150</t>
  </si>
  <si>
    <t>Ballistic face shield</t>
  </si>
  <si>
    <t>Face Shield</t>
  </si>
  <si>
    <t>International Armor - Ballistic face shield</t>
  </si>
  <si>
    <t>F-600046</t>
  </si>
  <si>
    <t xml:space="preserve">Paulson - 8" Face Shield  (Non-Ballistic) - DK5-H.150 Universal Mount fits most PASGT Helmets with front brims. </t>
  </si>
  <si>
    <t>F-600047</t>
  </si>
  <si>
    <t xml:space="preserve">Paulson - 6" Face Shield  (Non-Ballistic) - DK5-H.150S Universal Mount fits most PASGT Helmets with front brims. </t>
  </si>
  <si>
    <t>F-600047-6</t>
  </si>
  <si>
    <t>Paulson - 8" Face Shield  (Non-Ballistic)- DK6-H.150 Universal Mount fits most ACH,MICH &amp; PASGT Helmets</t>
  </si>
  <si>
    <t>F-600047S-8</t>
  </si>
  <si>
    <t>Paulson - 6" Face Shield  (Non-Ballistic)- DK6-H.150S Universal Mount fits most ACH,MICH &amp; PASGT Helmets</t>
  </si>
  <si>
    <t>F-600047S</t>
  </si>
  <si>
    <t>Paulson - 6" Face Shield  (Non-Ballistic)- DK7-H.150RC Universal Mount fits Rapid Response w/Rails</t>
  </si>
  <si>
    <t>F-600047-DK7-H.150-RC</t>
  </si>
  <si>
    <t>Helmet Accessory</t>
  </si>
  <si>
    <t>Mounts</t>
  </si>
  <si>
    <t>International Armor - Side Rails for PASGT, Combat, ACH/MICH and Tank Helmets</t>
  </si>
  <si>
    <t>F-600055</t>
  </si>
  <si>
    <t>mounts</t>
  </si>
  <si>
    <t>International Armor - Night Vision Goggle Mount for PASGT, Combat, ACH/MICH and Tank Helmets</t>
  </si>
  <si>
    <t>F-600056</t>
  </si>
  <si>
    <t>D30 Pads</t>
  </si>
  <si>
    <t>D30 - Trust Nimbus 7 Pad System</t>
  </si>
  <si>
    <t>F-500074-3/4</t>
  </si>
  <si>
    <t>D30 - Trust Nimbus 9 Pad System</t>
  </si>
  <si>
    <t>F-500074</t>
  </si>
  <si>
    <t>D30 - Trust Halo Pad System</t>
  </si>
  <si>
    <t>F-500074-HALO</t>
  </si>
  <si>
    <t>Helmet Harnes</t>
  </si>
  <si>
    <t>International Armor - Helmet Replacement Harness</t>
  </si>
  <si>
    <t>F-500276</t>
  </si>
  <si>
    <t>Strab Extention</t>
  </si>
  <si>
    <t>International Armor - 4" Helmet Extension Strap - SR1 Buckles - Black</t>
  </si>
  <si>
    <t>F-500276-1</t>
  </si>
  <si>
    <t>Replacement Pads</t>
  </si>
  <si>
    <t>International Armor - Interior Helmet Velcro &amp; 7 Pad System</t>
  </si>
  <si>
    <t>F-500072-VELCRO-KIT-PADS</t>
  </si>
  <si>
    <t>Velcro Kit</t>
  </si>
  <si>
    <t>International Armor - Helmet Exterior Velcro (Loop) kit</t>
  </si>
  <si>
    <t>F-500072-VELCRO-KIT</t>
  </si>
  <si>
    <t>Ratchet Adjustment</t>
  </si>
  <si>
    <t>International Armor - Helmet Ratchet Adjustable Suspension System</t>
  </si>
  <si>
    <t>F-500073</t>
  </si>
  <si>
    <t>Cover</t>
  </si>
  <si>
    <t>U.S. Armor - Helmet Cover</t>
  </si>
  <si>
    <t>F-600048</t>
  </si>
  <si>
    <t>Chelmet Carry Bag</t>
  </si>
  <si>
    <t>U.S. Armor - Helmet Carry Bag, 12.5” x 11”</t>
  </si>
  <si>
    <t>F-500039</t>
  </si>
  <si>
    <t>Shield Accessory</t>
  </si>
  <si>
    <t>BlueRidge - Shield Carry Bag 18X30</t>
  </si>
  <si>
    <t>F-6001-CB-18x30</t>
  </si>
  <si>
    <t>BlueRidge - Shield Carry Bag 20X34</t>
  </si>
  <si>
    <t>F-6001-CB-20x34</t>
  </si>
  <si>
    <t>BlueRidge - Shield Carry Bag 24X36</t>
  </si>
  <si>
    <t>F-6001-CB-24x36</t>
  </si>
  <si>
    <t>Hard</t>
  </si>
  <si>
    <t>Soft</t>
  </si>
  <si>
    <t>U.S. Armor - Flexible Soft Trauma Pad (non-rated) 6” x 8”</t>
  </si>
  <si>
    <t>F-500604</t>
  </si>
  <si>
    <t>U.S. Armor - Flexible Soft Trauma Pad (non-rated) 8” x 10”</t>
  </si>
  <si>
    <t>F-500605</t>
  </si>
  <si>
    <t>U.S. Armor - Flexible Soft Trauma Pad (non-rated) 10” x 12”</t>
  </si>
  <si>
    <t>F-500606</t>
  </si>
  <si>
    <t>U.S. Armor - Flexible Soft Ballistic (Model 3316 Level IIIA)  6” x 8”</t>
  </si>
  <si>
    <t>F-500607</t>
  </si>
  <si>
    <t>U.S. Armor - Flexible Soft Ballistic (Model 3316 Level IIIA) 8” x 10”</t>
  </si>
  <si>
    <t>F-500608</t>
  </si>
  <si>
    <t>U.S. Armor - Flexible Soft Ballistic (Model 3316 (Model 3316 Level IIIA) 10” x 12”</t>
  </si>
  <si>
    <t>F-500609</t>
  </si>
  <si>
    <t>U.S. Armor - Steel Trauma Plate 6” x 8”</t>
  </si>
  <si>
    <t>F-500610</t>
  </si>
  <si>
    <t>U.S. Armor - Steel Trauma Plate 8” x 10”</t>
  </si>
  <si>
    <t>F-500611</t>
  </si>
  <si>
    <t>U.S. Armor - Steel Trauma Plate 10” x 12”</t>
  </si>
  <si>
    <t>F-500612</t>
  </si>
  <si>
    <t>U.S. Armor - Armor Piercing Handgun Steel Trauma Plate 6” x 8”</t>
  </si>
  <si>
    <t>F-500613</t>
  </si>
  <si>
    <t>U.S. Armor - Armor Piercing Handgun Steel Trauma Plate 8” x 10”</t>
  </si>
  <si>
    <t>F-500614</t>
  </si>
  <si>
    <t>U.S. Armor - Armor Piercing Handgun Steel Trauma Plate 10” x 12”</t>
  </si>
  <si>
    <t>F-500615</t>
  </si>
  <si>
    <t>Semi-Ridged</t>
  </si>
  <si>
    <t>U.S. Armor - Titanium  - Ballistic &amp; Stab Protection (TB3) 6” x 8”</t>
  </si>
  <si>
    <t>F-500616</t>
  </si>
  <si>
    <t>U.S. Armor - Titanium  - Ballistic &amp; Stab Protection (TB3) 8” x 10”</t>
  </si>
  <si>
    <t>F-500617</t>
  </si>
  <si>
    <t>U.S. Armor - Titanium  - Ballistic &amp; Stab Protection (TB3) 10” x 12”</t>
  </si>
  <si>
    <t>F-500618</t>
  </si>
  <si>
    <t>Concealable Carriers</t>
  </si>
  <si>
    <t>Carriers</t>
  </si>
  <si>
    <t>U.S. Armor - ACS Concealable Carrier - Neoprene Straps</t>
  </si>
  <si>
    <t>F-500300-ACS</t>
  </si>
  <si>
    <t>U.S. Armor - ACS Concealable Carrier - Neoprene Straps &amp; Outlast</t>
  </si>
  <si>
    <t>F-500331-OU-ACS</t>
  </si>
  <si>
    <t>U.S. Armor - ACS Concealable Carrier - Neoprene Straps &amp; Copper CuTec</t>
  </si>
  <si>
    <t>F-500331-COP-ACS</t>
  </si>
  <si>
    <t xml:space="preserve">U.S. Armor - ACS Concealable Carrier with external 6x8 front plate pocket - Neoprene Straps </t>
  </si>
  <si>
    <t>F-500300-ACS-EXP</t>
  </si>
  <si>
    <t xml:space="preserve">U.S. Armor - ACS Concealable Carrier with external 6x8 front plate pocket - Neoprene Straps &amp; Outlast </t>
  </si>
  <si>
    <t>F-500331-OU-ACS-EXP</t>
  </si>
  <si>
    <t>U.S. Armor - ACS Concealable Carrier with external 6x8 front plate pocket - Neoprene Straps &amp; Copper CuTec</t>
  </si>
  <si>
    <t>F-500330-COP-ACS-EXP</t>
  </si>
  <si>
    <t>U.S. Armor - ACS Concealable Carrier with external 6x8 front / rear plate pocket - Neoprene Straps</t>
  </si>
  <si>
    <t>F-500300-ACS-EXPFB</t>
  </si>
  <si>
    <t>U.S. Armor - ACS Concealable Carrier with external 6x8 front / rear plate pocket - Neoprene Straps &amp; Outlast</t>
  </si>
  <si>
    <t>F-500331-OU-ACS-EXPFB</t>
  </si>
  <si>
    <t>U.S. Armor - ACS Concealable Carrier with external 6x8 front / rear plate pocket - Neoprene Straps &amp; Copper CuTec</t>
  </si>
  <si>
    <t>F-500330-COP-ACS-EXPFB</t>
  </si>
  <si>
    <t>U.S. Armor - HVC Concealable Carrier - Neoprene Straps</t>
  </si>
  <si>
    <t>F-500301-HVC</t>
  </si>
  <si>
    <t>U.S. Armor - HVC Concealable Carrier - Neoprene Straps &amp; Outlast</t>
  </si>
  <si>
    <t>F-500331-OU-HVC</t>
  </si>
  <si>
    <t>U.S. Armor - HVC Concealable Carrier - Neoprene Straps &amp; Copper CuTec</t>
  </si>
  <si>
    <t>F-500330-COP-HVC</t>
  </si>
  <si>
    <t>U.S. Armor - Poly Concealable Carrier - Elastic Straps</t>
  </si>
  <si>
    <t>F-500302-POLY</t>
  </si>
  <si>
    <t>U.S. Armor - Poly Concealable Carrier  - Elastic Straps &amp; Outlast</t>
  </si>
  <si>
    <t>F-500331-OU-POLY</t>
  </si>
  <si>
    <t>U.S. Armor - Poly Concealable Carrier  - Elastic Straps &amp; Copper CuTec</t>
  </si>
  <si>
    <t>F-500330-COP-POLY</t>
  </si>
  <si>
    <t>Uniform Shirt Carriers</t>
  </si>
  <si>
    <t>U.S. Armor - 2106-700 Uniform Shirt Vest Carrier with Traditional Pockets</t>
  </si>
  <si>
    <t>F-USC-2106-T</t>
  </si>
  <si>
    <t>U.S. Armor - 2106-700 Uniform Shirt Vest Carrier with Scalloped Pockets</t>
  </si>
  <si>
    <t>F-USC-2106-S</t>
  </si>
  <si>
    <t>U.S. Armor - 3400 Uniform Shirt Vest Carrier with Traditional Pockets</t>
  </si>
  <si>
    <t>F-USC-3400-T</t>
  </si>
  <si>
    <t>U.S. Armor - 3400 Uniform Shirt Vest Carrier with Scalloped Pockets</t>
  </si>
  <si>
    <t>F-USC-3400-S</t>
  </si>
  <si>
    <t>U.S. Armor - 3410 Uniform Shirt Vest Carrier with Traditional Pockets</t>
  </si>
  <si>
    <t>F-USC-3410-T</t>
  </si>
  <si>
    <t>U.S. Armor - 3410 Uniform Shirt Vest Carrier with Scalloped Pockets</t>
  </si>
  <si>
    <t>F-USC-3410-S</t>
  </si>
  <si>
    <t>U.S. Armor - 4400 Uniform Shirt Vest Carrier w/ Front Molle &amp; Traditional Pockets</t>
  </si>
  <si>
    <t>F-USC-4400-T</t>
  </si>
  <si>
    <t>U.S. Armor - 4400 Uniform Shirt Vest Carrier w/ Front Molle &amp; Scalloped Pockets</t>
  </si>
  <si>
    <t>F-USC-4400-S</t>
  </si>
  <si>
    <t>U.S. Armor - 4410 Uniform Shirt Vest Carrier with Traditional Pockets</t>
  </si>
  <si>
    <t>F-USC-4410-T</t>
  </si>
  <si>
    <t>U.S. Armor - 4410 Uniform Shirt Vest Carrier with Scalloped Pockets</t>
  </si>
  <si>
    <t>F-USC-4410-S</t>
  </si>
  <si>
    <t>U.S. Armor - 4410 Uniform Shirt Vest Carrier, MOLLE on Front with Traditional Pockets</t>
  </si>
  <si>
    <t>F-USC-4410-MT</t>
  </si>
  <si>
    <t>U.S. Armor - 4410 Uniform Shirt Vest Carrier, MOLLE on Front with Scalloped Pockets</t>
  </si>
  <si>
    <t>F-USC-4410-MS</t>
  </si>
  <si>
    <t>U.S. Armor - 5400 Uniform Shirt (NPS Style) Vest Carrier with Traditional Pockets</t>
  </si>
  <si>
    <t>F-USC-5400-T</t>
  </si>
  <si>
    <t>U.S. Armor - 5400 Uniform Shirt (NPS Style) Vest Carrier with Scalloped Pockets</t>
  </si>
  <si>
    <t>F-USC-5400-S</t>
  </si>
  <si>
    <t>U.S. Armor - 5410 Uniform Shirt Vest Carrier with Traditional Pockets</t>
  </si>
  <si>
    <t>F-USC-5410-T</t>
  </si>
  <si>
    <t>U.S. Armor - 5410 Uniform Shirt Vest Carrier with Scalloped Pockets</t>
  </si>
  <si>
    <t>F-USC-5410-S</t>
  </si>
  <si>
    <t>U.S. Armor - 6100 Uniform Shirt Vest Carrier, External Rifle Plate Pockets with Traditional Shirt Pockets</t>
  </si>
  <si>
    <t>F-USC-6100-T</t>
  </si>
  <si>
    <t>U.S. Armor - 6100 Uniform Shirt Vest Carrier, External Rifle Plate Pockets with Scalloped Shirt Pockets</t>
  </si>
  <si>
    <t>F-USC-6100-S</t>
  </si>
  <si>
    <t>U.S. Armor - 6400 Uniform Shirt Vest Carrier, External Rifle Plate Pockets with Traditional Shirt Pockets</t>
  </si>
  <si>
    <t>F-USC-6400-T</t>
  </si>
  <si>
    <t>U.S. Armor - 6400 Uniform Shirt Vest Carrier, External Rifle Plate Pockets with  Scalloped Shirt Pockets</t>
  </si>
  <si>
    <t>F-USC-6400-S</t>
  </si>
  <si>
    <t>External Carriers</t>
  </si>
  <si>
    <t xml:space="preserve">U.S. Armor - Ranger 200 G2 External Carrier </t>
  </si>
  <si>
    <t>F-5305-G2</t>
  </si>
  <si>
    <t xml:space="preserve">U.S. Armor - Ranger 500 G2 External Carrier </t>
  </si>
  <si>
    <t>F-5303-G2</t>
  </si>
  <si>
    <t xml:space="preserve">U.S. Armor - Ranger 700 G2 External Carrier </t>
  </si>
  <si>
    <t>F-5304-G2</t>
  </si>
  <si>
    <t xml:space="preserve">U.S. Armor - Ranger 12 G2 External Carrier </t>
  </si>
  <si>
    <t>F-5307-G2</t>
  </si>
  <si>
    <t xml:space="preserve">U.S. Armor - Standard Outer Garment External Carrier </t>
  </si>
  <si>
    <t>F-502070-SOGC</t>
  </si>
  <si>
    <t xml:space="preserve">U.S. Armor - Ready Vest G2 External Carrier </t>
  </si>
  <si>
    <t>F-5318-G2</t>
  </si>
  <si>
    <t>U.S. Armor - Low Profile / Covert Carrier</t>
  </si>
  <si>
    <t>F-4000-G2-TS</t>
  </si>
  <si>
    <t>U.S. Armor - Low Profile / Covert Carrier with Adjustable Shoulders</t>
  </si>
  <si>
    <t>F-4001-USA-TSAS</t>
  </si>
  <si>
    <t>U.S. Armor - Front Opening External Carrier 500 Series - with MOLLE</t>
  </si>
  <si>
    <t>F-500303-FOC</t>
  </si>
  <si>
    <t>Tactical Carriers</t>
  </si>
  <si>
    <t>Tactical Rifle Plate Carrier</t>
  </si>
  <si>
    <t>U.S. Armor - 8" x 10" Lightweight Rifle Plate Carrier - Laser Cut</t>
  </si>
  <si>
    <t>F-5014</t>
  </si>
  <si>
    <t>U.S. Armor - 10" x 12" Lightweight Rifle Plate Carrier - Laser Cut</t>
  </si>
  <si>
    <t>F-5015</t>
  </si>
  <si>
    <t>U.S. Armor - Rifle Plate Carrier  (RPC 100 G2) - No MOLLE</t>
  </si>
  <si>
    <t>F-5016-100-G2</t>
  </si>
  <si>
    <t>U.S. Armor - Rifle Plate Carrier  (RPC 500 G2) - MOLLE System</t>
  </si>
  <si>
    <t>F-5016-G2</t>
  </si>
  <si>
    <t xml:space="preserve">U.S. Armor - Extended Rifle Plate Carrier  (ERPC 500 G2) - MOLLE System </t>
  </si>
  <si>
    <t>F-5317-G2</t>
  </si>
  <si>
    <t>U.S. Armor - Extended Rifle Plate Carrier with Tactical Release (ERPC 500 G2) - MOLLE System</t>
  </si>
  <si>
    <t>Tactical Carrier</t>
  </si>
  <si>
    <t>U.S. Armor - MSTV G2 Tactical Vest Carrier  - Carrier Only (No Ballistics)</t>
  </si>
  <si>
    <t>F-5319-G2</t>
  </si>
  <si>
    <t>U.S. Armor - SOV 500 G2 (Molle) Tactical Vest Carrier with Tactical Release - Carrier Only (No Ballistics)</t>
  </si>
  <si>
    <t>F-7900-500-G2-FST</t>
  </si>
  <si>
    <t>U.S. Armor - SOV 700 G2 (Laser MOLLE) Tactical Vest Carrier with Tactical Release - Carrier Only (No Ballistics)</t>
  </si>
  <si>
    <t>U.S. Armor - HMTV 500 Tactical Vest Carrier (Molle) with Tactical Release - Carrier Only (No Ballistics)</t>
  </si>
  <si>
    <t>F-5274-500</t>
  </si>
  <si>
    <t>U.S. Armor - HMTV 700 Tactical Vest Carrier (Laser MOLLE) with Tactical Release - Carrier Only (No Ballistics)</t>
  </si>
  <si>
    <t>F-5274-700</t>
  </si>
  <si>
    <t>U.S. Armor - Rock 500 Vest Carrier with Tactical Release System - Carrier Only (No Ballistics)</t>
  </si>
  <si>
    <t>F-5272-ROCK</t>
  </si>
  <si>
    <t>U.S. Armor - TAC-CON G2 Carrier  (No Ballistics)</t>
  </si>
  <si>
    <t>F-5320-G2</t>
  </si>
  <si>
    <t>U.S. Armor - Lightweight Tactical G2 - Carrier Only (No Ballistics)</t>
  </si>
  <si>
    <t>F-5338-G2</t>
  </si>
  <si>
    <t>Breacher Blanket</t>
  </si>
  <si>
    <t>U.S. Armor - Breacher Blanket w/1216 Ballistics 32" x 78", Level II</t>
  </si>
  <si>
    <t>F-500800</t>
  </si>
  <si>
    <t>U.S. Armor - Breacher Blanket w/3316 Ballistics 32" x 78", Level IIIA</t>
  </si>
  <si>
    <t>F-500800-LVLIIIA</t>
  </si>
  <si>
    <t>Bomb Disposal Blanket</t>
  </si>
  <si>
    <t>U.S. Armor - Bomb Disposal Blanket w/1216 Ballistics 48" x 48", Level II</t>
  </si>
  <si>
    <t>F-500801</t>
  </si>
  <si>
    <t>U.S. Armor - Bomb Disposal Blanket w/3316 Ballistics 48" x 48", Level IIIA</t>
  </si>
  <si>
    <t>F-500802-3316</t>
  </si>
  <si>
    <t>U.S. Armor - Safety Circle, Ballistic Level IIIA (3316), 6' X 4'</t>
  </si>
  <si>
    <t>F-500813-64-RS</t>
  </si>
  <si>
    <t xml:space="preserve">U.S. Armor - Safety Circle, Ballistic Level IIIA (3316), 17" X 48" </t>
  </si>
  <si>
    <t>F-500813-17X48</t>
  </si>
  <si>
    <t>Ballistic Blanket</t>
  </si>
  <si>
    <t>U.S. Armor - Ballistic Blanket w/1216 Ballistics 48" x 72", Level II</t>
  </si>
  <si>
    <t>F-5802-1216</t>
  </si>
  <si>
    <t>U.S. Armor - Ballistic Blanket w/3316 Ballistics 48" x 72", Level IIIA</t>
  </si>
  <si>
    <t>F-5802-3316</t>
  </si>
  <si>
    <t>Fire / Rescue Carriers</t>
  </si>
  <si>
    <t>EMS Carrier</t>
  </si>
  <si>
    <t>U.S. Armor - EMS Vest Carrier, Zipper front Opening</t>
  </si>
  <si>
    <t>F-5310-G2</t>
  </si>
  <si>
    <t>U.S. Armor - EMS Vest Carrier, Side Opening Only</t>
  </si>
  <si>
    <t>F-5310-G2SO-RB</t>
  </si>
  <si>
    <t>Fire Carrier</t>
  </si>
  <si>
    <t>U.S. Armor - Fire 100 G2 (No Pouch or Molle) - Carrier Only (No Ballistics)</t>
  </si>
  <si>
    <t>U.S. Armor - Fire 200 G2 (Sewn Utility Pouch) - Carrier Only (No Ballistics)</t>
  </si>
  <si>
    <t>U.S. Armor - Fire 500 G2 (Molle) - Carrier Only (No Ballistics)</t>
  </si>
  <si>
    <t>K9 Vests</t>
  </si>
  <si>
    <t>K-9 Ballistic Dog Vest</t>
  </si>
  <si>
    <t>U.S. Armor - K-9 Ballistic Dog Vest - Ballistics XLT2A (NIJ .04/.05 Level IIA)</t>
  </si>
  <si>
    <t>F-5007-XLT2A-K9-RS</t>
  </si>
  <si>
    <t>U.S. Armor - K-9 Ballistic Dog Vest - Ballistics XLT2 (NIJ .04/.05 Level II)</t>
  </si>
  <si>
    <t>F-5007-XLT2-K9-RS</t>
  </si>
  <si>
    <t>U.S. Armor - K-9 Ballistic Dog Vest - Ballistics 5216 (NIJ .06 Level II)</t>
  </si>
  <si>
    <t>F-5007-5216-K9-RS</t>
  </si>
  <si>
    <t>U.S. Armor - K-9 Ballistic Dog Vest - Ballistics 6216M   (NIJ .06 Level II)</t>
  </si>
  <si>
    <t>F-5007-6216M-K9-RS</t>
  </si>
  <si>
    <t>K-9 Spike Dog Vest</t>
  </si>
  <si>
    <t>U.S. Armor - K-9 Ballistic Dog Vest - Spike 2</t>
  </si>
  <si>
    <t>F-5007-CRT2-01-K9-RS</t>
  </si>
  <si>
    <t>U.S. Armor - K-9 Ballistic Dog Vest - Spike 3</t>
  </si>
  <si>
    <t>F-5007-CR2-21-K9-RS</t>
  </si>
  <si>
    <t>Pouch</t>
  </si>
  <si>
    <t>U.S. Armor - Standard Radio Pouch, 4.25" x 6" x 2.25"</t>
  </si>
  <si>
    <t>7412EL</t>
  </si>
  <si>
    <t>U.S. Armor - Small Radio Pouch, 6” x 3” x 1.5”</t>
  </si>
  <si>
    <t>U.S. Armor - Large Radio Pouch, 7.5” x 3” x 1.5”</t>
  </si>
  <si>
    <t>U.S. Armor - Single Pistol Mag Pouch, Fits 9mm/40/45 caliber magazines</t>
  </si>
  <si>
    <t>7406EL</t>
  </si>
  <si>
    <t>U.S. Armor - Double Pistol Mag Pouch, Fits 9mm/40/45 caliber magazines</t>
  </si>
  <si>
    <t>7406SEL</t>
  </si>
  <si>
    <t>U.S. Armor - Quad Mag Pouch Hold 4 mags - 2 each side, Fits 9mm/40/45 caliber magazines</t>
  </si>
  <si>
    <t>7406DS</t>
  </si>
  <si>
    <t>U.S. Armor - Single Mag Pouch holds two .223 or one .308 mag in one pouch, 20 or 30 Round Mags.</t>
  </si>
  <si>
    <t>7430EL</t>
  </si>
  <si>
    <t>U.S. Armor - Double Mag Pouch holds four .223 or two .308 mag in one pouch, 20 or 30 Round Mags.</t>
  </si>
  <si>
    <t>7430SEL</t>
  </si>
  <si>
    <t>U.S. Armor - Triple Mag Pouch holds six .223 or three .308 mag in one pouch, 20 or 30 Round Mags.</t>
  </si>
  <si>
    <t>7431EL</t>
  </si>
  <si>
    <t>U.S. Armor - MP5 / 9mm Stick Mag Pouch, Triple Mag Pouch</t>
  </si>
  <si>
    <t>7433EL</t>
  </si>
  <si>
    <t>U.S. Armor - Shotshell Pouch - Internal loops hold 12 shells</t>
  </si>
  <si>
    <t>7438EL</t>
  </si>
  <si>
    <t>U.S. Armor - Quick-Deploy Shot Shell Pouch - Three shell strips hold 6 rounds each, 18 total</t>
  </si>
  <si>
    <t>7437EL</t>
  </si>
  <si>
    <t>U.S. Armor - MP7 30 round MAG 5"x 2"x 1"</t>
  </si>
  <si>
    <t xml:space="preserve">U.S. Armor - M4 MAG Open Top W/Bungie Clip SXSXS </t>
  </si>
  <si>
    <t>U.S. Armor - Folding Ammo MAG Dump Pouch</t>
  </si>
  <si>
    <t xml:space="preserve">U.S. Armor - Universal Pistol Holster </t>
  </si>
  <si>
    <t>7472EL</t>
  </si>
  <si>
    <t>U.S. Armor - Right Hand - X26 Taser Holster</t>
  </si>
  <si>
    <t>7473ELR</t>
  </si>
  <si>
    <t>U.S. Armor - Left Hand - X26 Taser Holster</t>
  </si>
  <si>
    <t>7473ELL</t>
  </si>
  <si>
    <t>U.S. Armor - Right Hand - X26 Taser Holster with Closed Top, 0/90 Mount, SR1 Buckle</t>
  </si>
  <si>
    <t>7410-RVM</t>
  </si>
  <si>
    <t>U.S. Armor - Right Hand - X26 Taser Holster with Closed Top, Slant Mount, SR1 Buckle</t>
  </si>
  <si>
    <t>7410-RSM</t>
  </si>
  <si>
    <t>U.S. Armor - Left Hand - X26 Taser Holster with Closed Top, Alant Mount, SR1 Buckle</t>
  </si>
  <si>
    <t>7410-LVM</t>
  </si>
  <si>
    <t>U.S. Armor - Left Hand - X26 Taser Holster with Closed Top, 0/90 Mount, SR1 Buckle</t>
  </si>
  <si>
    <t>7410-LSM</t>
  </si>
  <si>
    <t>U.S. Armor - Right Hand - X2 Taser Holster 0/90 Mount</t>
  </si>
  <si>
    <t>7411-RVM</t>
  </si>
  <si>
    <t>U.S. Armor - Right Hand - X2 Taser Holster Slant Mount</t>
  </si>
  <si>
    <t>7411-RSM</t>
  </si>
  <si>
    <t>U.S. Armor - Left Hand - X2 Taser Holster 0/90 Mount</t>
  </si>
  <si>
    <t>7411-LVM</t>
  </si>
  <si>
    <t>U.S. Armor - Left Hand - X2 Taser Holster Slant Mount</t>
  </si>
  <si>
    <t>7411-LSM</t>
  </si>
  <si>
    <t>U.S. Armor - Small Utility Pouch, 6" x 3" x 1.5", Heavy Duty Zipper Closure</t>
  </si>
  <si>
    <t>7401EL</t>
  </si>
  <si>
    <t>U.S. Armor - Medium Utility Pouch, 5” x 4.5” x 2”,  Heavy Duty Zipper Closure</t>
  </si>
  <si>
    <t>U.S. Armor - Large Utility Pouch, 8.5" x 6.5" x 2.25", Heavy Duty Zipper Closure</t>
  </si>
  <si>
    <t>7402EL</t>
  </si>
  <si>
    <t>U.S. Armor - X-Large Utility Pouch, 8" x 8" x 2"  Heavy Duty Zipper Closure</t>
  </si>
  <si>
    <t>U.S. Armor - MINI Flashlight Pouch, 5.5" x 1.25" x 1"</t>
  </si>
  <si>
    <t>7416-MINI</t>
  </si>
  <si>
    <t>U.S. Armor - Small Flashlight Pouch, 6.5” x 1.5” x 1.5”, Fits Laser SureFire 9z, 6P, Laser SureFire Stinger</t>
  </si>
  <si>
    <t>U.S. Armor - Medium Flashlight Pouch, 11” x 1.5” x 1.5”, Fits Stream light Stinger</t>
  </si>
  <si>
    <t>U.S. Armor - Universal Flashlight Pouch 7"x 1.5"x 1.5"</t>
  </si>
  <si>
    <t>U.S. Armor - Asp Baton Pouch</t>
  </si>
  <si>
    <t>U.S. Armor - Asp Baton Pouch - Open Top</t>
  </si>
  <si>
    <t>7422-OT</t>
  </si>
  <si>
    <t>U.S. Armor - Small Multi-Tool Pouch 4.5"x 1"x 3/4"</t>
  </si>
  <si>
    <t xml:space="preserve">U.S. Armor - Large Multi-Tool Pouch 7"x 1"x 3/4" </t>
  </si>
  <si>
    <t xml:space="preserve">U.S. Armor - Fits mask with filter cartridge canister attached, worn on belt, in a drop-leg configuration, or mounted to MOLLE </t>
  </si>
  <si>
    <t>7426EL</t>
  </si>
  <si>
    <t>U.S. Armor - Gas Mask Pouch, 9.25" x 4" x 6"</t>
  </si>
  <si>
    <t>7427EL</t>
  </si>
  <si>
    <t>U.S. Armor - Mace / Pepper Spray  Pouch, 4.5" x 2" x 1.5"</t>
  </si>
  <si>
    <t>U.S. Armor - Smoke / Flashbang pouch</t>
  </si>
  <si>
    <t>7446EL</t>
  </si>
  <si>
    <t>U.S. Armor - Small Pouch, 3.5” x 2” x 2”, Fits Def-Tec 25, 16 First Defender Pepper Spray, Flash Bang (CTS 7290)</t>
  </si>
  <si>
    <t>U.S. Armor - Small Gas/Smoke Pouch, 3” x 1.5” x 1.5”</t>
  </si>
  <si>
    <t>U.S. Armor - Small Gas/Smoke Pouch, 5” x 1.5” x 1.5”</t>
  </si>
  <si>
    <t>U.S. Armor - Small Pouch, 5.5” x 2” x 2”, Fits Def-Tec 25, 16 First Defender Pepper Spray, Flash Bang (CTS 7290)</t>
  </si>
  <si>
    <t>U.S. Armor - Handcuff Pouch, 5” x 4” x 1”, Fits Most Standard Sized Cuffs</t>
  </si>
  <si>
    <t>7442EL</t>
  </si>
  <si>
    <t>U.S. Armor - Double Handcuff Pouch, Fits 2 Standard Sized Cuffs</t>
  </si>
  <si>
    <t>7442D</t>
  </si>
  <si>
    <t xml:space="preserve">U.S. Armor - Medic Pouch 5"x 7"x 3" </t>
  </si>
  <si>
    <t>U.S. Armor - Medic Pouch 5"x 8"x 2"</t>
  </si>
  <si>
    <t>U.S. Armor - Medic Pouch 10"x 7"x 5"</t>
  </si>
  <si>
    <t>U.S. Armor - Medic Pouch 8"x 4"x 3"</t>
  </si>
  <si>
    <t>U.S. Armor - Cellular Phone Pouch 5.5"x 2.75"x .5"</t>
  </si>
  <si>
    <t>U.S. Armor - Cellular Phone Pouch 8"x 3.25"x .5"</t>
  </si>
  <si>
    <t>U.S. Armor - I-Phone 6 Plus Pouch</t>
  </si>
  <si>
    <t>U.S. Armor - Recorder Pouch "Puma II" Police Special   1-1/2"x 4-1/2"</t>
  </si>
  <si>
    <t>U.S. Armor - Recorder Pouch  3.5"x 2"x 3/4"</t>
  </si>
  <si>
    <t>U.S. Armor - Side Ballistic Plate Pouch  6"x 6" (PAIR)</t>
  </si>
  <si>
    <t>U.S. Armor - Camelback Pouch (72 oz.) 17.5"x 6.5"x 3.5" (FULL)</t>
  </si>
  <si>
    <t>Replacement  Straps</t>
  </si>
  <si>
    <t>U.S. Armor - Elastic Shoulder Straps, 13" Long (2 Straps)</t>
  </si>
  <si>
    <t>F-500500-13</t>
  </si>
  <si>
    <t>U.S. Armor - Elastic Shoulder Straps, 15" Long (2 Straps)</t>
  </si>
  <si>
    <t>F-500500-15</t>
  </si>
  <si>
    <t>U.S. Armor - Elastic 4" Waist Straps,  (2 Straps)</t>
  </si>
  <si>
    <t>F-500503</t>
  </si>
  <si>
    <t>U.S. Armor - Elastic 2" Waist Straps (4 Straps)</t>
  </si>
  <si>
    <t>F-500504</t>
  </si>
  <si>
    <t>U.S. Armor - Padded Shoulder Straps, ACS Material, 13" Long (2 Straps)</t>
  </si>
  <si>
    <t>F-500501-ACS</t>
  </si>
  <si>
    <t>U.S. Armor - Padded Shoulder Straps, Poly Material, 13" Long (2 Straps)</t>
  </si>
  <si>
    <t>F-500501-Poly</t>
  </si>
  <si>
    <t>U.S. Armor - 12" Breath-O-Preen Shoulder Strap - Black (1 Strap)</t>
  </si>
  <si>
    <t>C-200320</t>
  </si>
  <si>
    <t>U.S. Armor - 14" Breath-O-Preen Shoulder Strap - Black (1 Strap)</t>
  </si>
  <si>
    <t>C-200314</t>
  </si>
  <si>
    <t>U.S. Armor - 15" Breath-O-Preen Shoulder Strap - Black (1 Strap)</t>
  </si>
  <si>
    <t>C-200298</t>
  </si>
  <si>
    <t>U.S. Armor - 12" Breath-O-Preen Shoulder Strap - White (1 Strap)</t>
  </si>
  <si>
    <t>C-200534</t>
  </si>
  <si>
    <t>U.S. Armor - 14" Breath-O-Preen Shoulder Strap - White (1 Strap)</t>
  </si>
  <si>
    <t>C-200317</t>
  </si>
  <si>
    <t>U.S. Armor - 15" Breath-O-Preen Shoulder Strap - White (1 Strap)</t>
  </si>
  <si>
    <t>C-200525</t>
  </si>
  <si>
    <t>U.S. Armor - 2" Breath-O-Preen Waist Strap - Black (1 Strap)</t>
  </si>
  <si>
    <t>C-200300</t>
  </si>
  <si>
    <t>U.S. Armor - 4" x 8" Breath-O-Preen Waist Strap - Black (1 Strap)</t>
  </si>
  <si>
    <t>C-200307</t>
  </si>
  <si>
    <t>U.S. Armor - 4" x 10" Breath-O-Preen Waist Strap - Black (1 Strap)</t>
  </si>
  <si>
    <t>C-200312</t>
  </si>
  <si>
    <t>U.S. Armor - 2" Breath-O-Preen Waist Strap - White (1 Strap)</t>
  </si>
  <si>
    <t>C-200527</t>
  </si>
  <si>
    <t>U.S. Armor - 4" x 8" Breath-O-Preen Waist Strap - White (1 Strap)</t>
  </si>
  <si>
    <t>C-200526</t>
  </si>
  <si>
    <t>U.S. Armor - 4" x 10" Breath-O-Preen Waist Strap - White (1 Strap)</t>
  </si>
  <si>
    <t>C-200528</t>
  </si>
  <si>
    <t>Patch</t>
  </si>
  <si>
    <t>U.S. Armor - Name tape</t>
  </si>
  <si>
    <t>C-204115</t>
  </si>
  <si>
    <t>U.S. Armor - Stock Patch - Small</t>
  </si>
  <si>
    <t>C-209277</t>
  </si>
  <si>
    <t>U.S. Armor - Stock Patch - Large</t>
  </si>
  <si>
    <t>C-209278</t>
  </si>
  <si>
    <t>Carry Bag</t>
  </si>
  <si>
    <t>U.S. Armor - Concealable Vest Carry Bag</t>
  </si>
  <si>
    <t>F-500126</t>
  </si>
  <si>
    <t>U.S. Armor - Tactical Vest Carry Bag</t>
  </si>
  <si>
    <t>F-500045</t>
  </si>
  <si>
    <t>F-500042</t>
  </si>
  <si>
    <t>U.S. Armor - Helmet Bag - Padded with Zipper</t>
  </si>
  <si>
    <t>F-5039-HCBZ</t>
  </si>
  <si>
    <t>U.S. Armor - Helmet Bag</t>
  </si>
  <si>
    <t>10 Years</t>
  </si>
  <si>
    <t>Contractor Name: U.S. Armor</t>
  </si>
  <si>
    <t>F-BRPDSV-16x24-(color)</t>
  </si>
  <si>
    <t>F-BRPDSV-20x30-(color)</t>
  </si>
  <si>
    <t>BlueRidge PDS-V Level IIIA Shield, 16" x 24", No Viewport</t>
  </si>
  <si>
    <t>BlueRidge PDS-V Level IIIA Shield, 20" x 30", No Viewport</t>
  </si>
  <si>
    <t>F-BRPDSV-16x24-(color) + F-BRPDSV-POLICE</t>
  </si>
  <si>
    <t>F-BRPDSV-20x30-(color) + F-BRPDSV-SHERIFF</t>
  </si>
  <si>
    <t>HA1-3000</t>
  </si>
  <si>
    <t>F-HA1-3000-8x10-SH</t>
  </si>
  <si>
    <t>F-HA1-3000-8x10-FC</t>
  </si>
  <si>
    <t>F-HA1-3000-10x12-SA</t>
  </si>
  <si>
    <t>F-HA1-3000-10x12-SH</t>
  </si>
  <si>
    <t>F-HA1-3000-10x12-FC</t>
  </si>
  <si>
    <t>F-HA1-3000M-10x12-SH</t>
  </si>
  <si>
    <t>HA1-3000m</t>
  </si>
  <si>
    <t>F-RF3-400-8x10-SH</t>
  </si>
  <si>
    <t>F-RF3-400-10x12-SH</t>
  </si>
  <si>
    <t>RF3-400</t>
  </si>
  <si>
    <t>HighCom Armor - Model HA1-3000, 8"x10" Single Curve Shooter Cut</t>
  </si>
  <si>
    <t>HighCom Armor - Model HA1-3000, 8"x10" Single Curve Full Cut</t>
  </si>
  <si>
    <t>HighCom Armor - Model HA1-3000, 10"x12" Single Curve SAPI Cut</t>
  </si>
  <si>
    <t>HighCom Armor - Model HA1-3000, 10"x12" Single Curve Shooter Cut</t>
  </si>
  <si>
    <t>HighCom Armor - Model HA1-3000, 10"x12" Single Curve Full Cut</t>
  </si>
  <si>
    <t>HighCom Armor - Model HA1-3000, 8"x10" Multi Curve Shooter Cut</t>
  </si>
  <si>
    <t>Hesco - Model RF3-400, 8" x 10" Single Curve Shooter Cut</t>
  </si>
  <si>
    <t>Hesco - Model RF3-400. 10" x 12" Single Curve Shooter Cut</t>
  </si>
  <si>
    <t>F-ATAC-6X8-TP</t>
  </si>
  <si>
    <t>F-ATAC-6X8M-TP</t>
  </si>
  <si>
    <t>Model ATAC - 6"x 8" Single-Curve (Level IIIA) Trauma Plate , Full Size Cut</t>
  </si>
  <si>
    <t>F-2505E-</t>
  </si>
  <si>
    <t>F-2505E-MAG-</t>
  </si>
  <si>
    <t>F-2505E-FST-</t>
  </si>
  <si>
    <t>U.S. Armor - Ranger 200 NG External Carrier - Adjustable Shoulders &amp; Cummerbund - Standard 4 Pouch Configuration</t>
  </si>
  <si>
    <t>U.S. Armor - Ranger 200 NG External Carrier - Adjustable Shoulders &amp; Cummerbund  - Standard 4 Pouch Configuration - Magnetic Release</t>
  </si>
  <si>
    <t xml:space="preserve">U.S. Armor - Ranger 200 NG External Carrier - Adjustable Shoulders &amp; Cummerbund   - Standard 4 Pouch Configuration - Tube Release </t>
  </si>
  <si>
    <t>F-2503E</t>
  </si>
  <si>
    <t>F-2503E-MAG-</t>
  </si>
  <si>
    <t>F-2503E-FST-</t>
  </si>
  <si>
    <t>U.S. Armor - Ranger 500 NG External Carrier - Adjustable Shoulders &amp; Cummerbund  - Standard MOLLE on Front</t>
  </si>
  <si>
    <t>U.S. Armor - Ranger 500 NG External Carrier - Adjustable Shoulders &amp; Cummerbund  - Magnetic Release- Standard MOLLE on Front</t>
  </si>
  <si>
    <t>U.S. Armor - Ranger 500 NG External Carrier - Adjustable Shoulders &amp; Cummerbund  - Tube Release - Standard MOLLE - on Front</t>
  </si>
  <si>
    <t>F-2504E</t>
  </si>
  <si>
    <t>F-2504E-MAG-</t>
  </si>
  <si>
    <t>F-2504E-FST-</t>
  </si>
  <si>
    <t>U.S. Armor - Ranger 700 NG External Carrier - Adjustable Shoulders &amp; Cummerbund - Laser MOLLE on Front</t>
  </si>
  <si>
    <t>U.S. Armor - Ranger 700 NG External Carrier - Adjustable Shoulders &amp; Cummerbund  - Magnetic Release - Laser MOLLE on Front</t>
  </si>
  <si>
    <t>U.S. Armor - Ranger 700 NG External Carrier - Adjustable Shoulders &amp; Cummerbund  - Tube Release  - Laser MOLLE on Front</t>
  </si>
  <si>
    <t>F-2518E</t>
  </si>
  <si>
    <t>F-2518E-MAG</t>
  </si>
  <si>
    <t>F-2518E-FST</t>
  </si>
  <si>
    <t>F-2518E-700</t>
  </si>
  <si>
    <t>F-2518E-700-MAG</t>
  </si>
  <si>
    <t>F-2518E-700-FST</t>
  </si>
  <si>
    <t>U.S. Armor - Ready Vest Elite External Carrier with Adjustable Shoulders - 4 Admin pockets, Front / Rear  MOLLE</t>
  </si>
  <si>
    <t>U.S. Armor - Ready Vest Elite External Carrier with Adjustable Shoulders - 4 Admin pockets, Front / Rear  MOLLE - Magnetic Release</t>
  </si>
  <si>
    <t>U.S. Armor - Ready Vest Elite External Carrier with Adjustable Shoulders - 4 Admin pockets, Front / Rear  MOLLE - Tube Release</t>
  </si>
  <si>
    <t>U.S. Armor - Ready Vest 700 Elite External Carrier with Adjustable Shoulders - 4 Admin pockets, Front / Rear Laser Cut MOLLE</t>
  </si>
  <si>
    <t>U.S. Armor - Ready Vest 700 Elite External Carrier with Adjustable Shoulders - 4 Admin pockets, Front / Rear Laser Cut MOLLE - Magnetic Release</t>
  </si>
  <si>
    <t>U.S. Armor - Ready Vest 700 Elite External Carrier with Adjustable Shoulders - 4 Admin pockets, Front / Rear Laser Cut MOLLE - Tube Release</t>
  </si>
  <si>
    <t>F-5013-GFPC</t>
  </si>
  <si>
    <t>U.S. Armor - G-FORCE PC Rifle Plate Carrier</t>
  </si>
  <si>
    <t>4420 Uniform Shirt Vest Carrier with sewn down pockets, Traditional Pocket flaps</t>
  </si>
  <si>
    <t>4420 Uniform Shirt Vest Carrier with sewn down pockets, Scalloped Pocket flaps</t>
  </si>
  <si>
    <t>F-USC-4420-T</t>
  </si>
  <si>
    <t>F-USC-4420-S</t>
  </si>
  <si>
    <t>FOC-BOT Front Opening External Carrier</t>
  </si>
  <si>
    <t>F-5032-FOCBOT</t>
  </si>
  <si>
    <t>Prince Increase</t>
  </si>
  <si>
    <t>% Increase</t>
  </si>
  <si>
    <t>Master Agreement # 198473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</si>
</sst>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4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6" borderId="6" xfId="0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0" fillId="5" borderId="6" xfId="0" applyNumberForma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5" borderId="6" xfId="0" applyNumberFormat="1" applyFill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164" fontId="0" fillId="3" borderId="6" xfId="0" applyNumberForma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164" fontId="0" fillId="7" borderId="5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9" fontId="0" fillId="7" borderId="6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3" borderId="3" xfId="0" applyFont="1" applyFill="1" applyBorder="1" applyAlignment="1">
      <alignment horizontal="left" vertical="center" wrapText="1"/>
    </xf>
    <xf numFmtId="10" fontId="6" fillId="3" borderId="4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" fillId="5" borderId="6" xfId="0" applyFont="1" applyFill="1" applyBorder="1" applyAlignment="1">
      <alignment vertical="center"/>
    </xf>
    <xf numFmtId="0" fontId="0" fillId="5" borderId="6" xfId="0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1" fillId="7" borderId="6" xfId="0" applyFont="1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6" xfId="0" applyFill="1" applyBorder="1" applyAlignment="1">
      <alignment horizontal="center" vertical="center"/>
    </xf>
    <xf numFmtId="0" fontId="15" fillId="8" borderId="5" xfId="0" quotePrefix="1" applyFont="1" applyFill="1" applyBorder="1" applyAlignment="1">
      <alignment horizontal="center" vertical="center"/>
    </xf>
    <xf numFmtId="9" fontId="0" fillId="8" borderId="5" xfId="0" applyNumberFormat="1" applyFill="1" applyBorder="1" applyAlignment="1">
      <alignment horizontal="center" vertical="center"/>
    </xf>
    <xf numFmtId="0" fontId="0" fillId="8" borderId="6" xfId="0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center" wrapText="1"/>
    </xf>
    <xf numFmtId="10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12" fillId="8" borderId="6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7" fontId="0" fillId="0" borderId="0" xfId="0" applyNumberFormat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164" fontId="6" fillId="7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6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vertical="center" wrapText="1"/>
    </xf>
    <xf numFmtId="10" fontId="0" fillId="7" borderId="6" xfId="0" applyNumberForma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7" borderId="6" xfId="0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7" fillId="7" borderId="2" xfId="0" applyNumberFormat="1" applyFont="1" applyFill="1" applyBorder="1" applyAlignment="1">
      <alignment horizontal="center" vertical="center"/>
    </xf>
    <xf numFmtId="10" fontId="6" fillId="7" borderId="4" xfId="0" applyNumberFormat="1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164" fontId="7" fillId="7" borderId="16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15" fillId="3" borderId="6" xfId="0" applyFont="1" applyFill="1" applyBorder="1" applyAlignme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15" fillId="7" borderId="6" xfId="0" applyFont="1" applyFill="1" applyBorder="1" applyAlignment="1">
      <alignment vertical="center" wrapText="1"/>
    </xf>
    <xf numFmtId="0" fontId="15" fillId="7" borderId="6" xfId="0" applyFont="1" applyFill="1" applyBorder="1" applyAlignment="1">
      <alignment vertical="center"/>
    </xf>
    <xf numFmtId="0" fontId="15" fillId="7" borderId="6" xfId="0" applyFont="1" applyFill="1" applyBorder="1" applyAlignment="1">
      <alignment horizontal="center" vertical="center"/>
    </xf>
    <xf numFmtId="10" fontId="15" fillId="7" borderId="6" xfId="0" applyNumberFormat="1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vertical="center"/>
    </xf>
    <xf numFmtId="164" fontId="15" fillId="5" borderId="6" xfId="0" applyNumberFormat="1" applyFont="1" applyFill="1" applyBorder="1" applyAlignment="1">
      <alignment horizontal="center" vertical="center"/>
    </xf>
    <xf numFmtId="164" fontId="15" fillId="7" borderId="6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E114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ColWidth="8.7109375" defaultRowHeight="15" x14ac:dyDescent="0.25"/>
  <cols>
    <col min="1" max="1" width="1.5703125" style="8" customWidth="1"/>
    <col min="2" max="2" width="56.5703125" style="8" customWidth="1"/>
    <col min="3" max="3" width="27.5703125" style="8" customWidth="1"/>
    <col min="4" max="4" width="39.42578125" style="8" customWidth="1"/>
    <col min="5" max="5" width="28.85546875" style="8" customWidth="1"/>
    <col min="6" max="6" width="24.85546875" style="8" customWidth="1"/>
    <col min="7" max="7" width="16.5703125" style="8" customWidth="1"/>
    <col min="8" max="8" width="15.85546875" style="8" customWidth="1"/>
    <col min="9" max="9" width="26.140625" style="8" customWidth="1"/>
    <col min="10" max="10" width="26.140625" style="27" customWidth="1"/>
    <col min="11" max="12" width="15.5703125" style="102" customWidth="1"/>
    <col min="13" max="13" width="14.140625" style="27" customWidth="1"/>
    <col min="14" max="14" width="8.7109375" style="8"/>
    <col min="15" max="15" width="20.28515625" style="8" hidden="1" customWidth="1"/>
    <col min="16" max="17" width="0" style="8" hidden="1" customWidth="1"/>
    <col min="18" max="18" width="10.42578125" style="8" hidden="1" customWidth="1"/>
    <col min="19" max="19" width="0" style="8" hidden="1" customWidth="1"/>
    <col min="20" max="20" width="13.42578125" style="8" hidden="1" customWidth="1"/>
    <col min="21" max="21" width="11" style="8" hidden="1" customWidth="1"/>
    <col min="22" max="24" width="8.7109375" style="8"/>
    <col min="25" max="25" width="10" style="8" bestFit="1" customWidth="1"/>
    <col min="26" max="30" width="8.7109375" style="8"/>
    <col min="31" max="31" width="10" style="8" bestFit="1" customWidth="1"/>
    <col min="32" max="16384" width="8.7109375" style="8"/>
  </cols>
  <sheetData>
    <row r="1" spans="2:31" ht="30" customHeight="1" x14ac:dyDescent="0.25">
      <c r="C1" s="15" t="s">
        <v>127</v>
      </c>
      <c r="D1" s="10"/>
      <c r="E1" s="10"/>
      <c r="F1" s="10"/>
      <c r="G1" s="10"/>
      <c r="H1" s="10"/>
      <c r="I1" s="10"/>
      <c r="J1" s="24"/>
      <c r="K1" s="101"/>
      <c r="L1" s="101"/>
      <c r="M1" s="24"/>
    </row>
    <row r="2" spans="2:31" ht="30" customHeight="1" thickBot="1" x14ac:dyDescent="0.3">
      <c r="B2" s="9" t="s">
        <v>820</v>
      </c>
      <c r="C2" s="15"/>
      <c r="D2" s="15" t="s">
        <v>889</v>
      </c>
      <c r="E2" s="10"/>
      <c r="F2" s="10"/>
      <c r="G2" s="10"/>
      <c r="H2" s="10"/>
      <c r="I2" s="10"/>
      <c r="J2" s="24"/>
      <c r="K2" s="101"/>
      <c r="L2" s="101"/>
      <c r="M2" s="24"/>
      <c r="O2" s="87">
        <v>45778</v>
      </c>
    </row>
    <row r="3" spans="2:31" ht="75" customHeight="1" thickBot="1" x14ac:dyDescent="0.3">
      <c r="B3" s="2" t="s">
        <v>0</v>
      </c>
      <c r="C3" s="2" t="s">
        <v>1</v>
      </c>
      <c r="D3" s="2" t="s">
        <v>2</v>
      </c>
      <c r="E3" s="3" t="s">
        <v>3</v>
      </c>
      <c r="F3" s="3" t="s">
        <v>122</v>
      </c>
      <c r="G3" s="3" t="s">
        <v>90</v>
      </c>
      <c r="H3" s="3" t="s">
        <v>4</v>
      </c>
      <c r="I3" s="3" t="s">
        <v>5</v>
      </c>
      <c r="J3" s="47" t="s">
        <v>111</v>
      </c>
      <c r="K3" s="47" t="s">
        <v>6</v>
      </c>
      <c r="L3" s="47" t="s">
        <v>7</v>
      </c>
      <c r="M3" s="3" t="s">
        <v>8</v>
      </c>
      <c r="N3" s="68" t="s">
        <v>132</v>
      </c>
      <c r="O3" s="3" t="s">
        <v>3</v>
      </c>
      <c r="P3" s="3" t="s">
        <v>6</v>
      </c>
      <c r="Q3" s="3" t="s">
        <v>7</v>
      </c>
      <c r="R3" s="3" t="s">
        <v>8</v>
      </c>
      <c r="T3" s="8" t="s">
        <v>887</v>
      </c>
      <c r="U3" s="8" t="s">
        <v>888</v>
      </c>
    </row>
    <row r="4" spans="2:31" ht="45" x14ac:dyDescent="0.25">
      <c r="B4" s="65" t="s">
        <v>134</v>
      </c>
      <c r="C4" s="82" t="s">
        <v>9</v>
      </c>
      <c r="D4" s="95" t="s">
        <v>135</v>
      </c>
      <c r="E4" s="88" t="s">
        <v>136</v>
      </c>
      <c r="F4" s="88" t="s">
        <v>137</v>
      </c>
      <c r="G4" s="82" t="s">
        <v>138</v>
      </c>
      <c r="H4" s="83" t="s">
        <v>67</v>
      </c>
      <c r="I4" s="82" t="s">
        <v>68</v>
      </c>
      <c r="J4" s="88" t="s">
        <v>139</v>
      </c>
      <c r="K4" s="103">
        <v>1149</v>
      </c>
      <c r="L4" s="103">
        <f>K4*(1-M4)</f>
        <v>700.89</v>
      </c>
      <c r="M4" s="104">
        <v>0.39</v>
      </c>
      <c r="N4" s="8" t="s">
        <v>132</v>
      </c>
      <c r="O4" s="88" t="s">
        <v>136</v>
      </c>
      <c r="P4" s="90">
        <v>1056</v>
      </c>
      <c r="Q4" s="90">
        <v>644.16</v>
      </c>
      <c r="R4" s="66">
        <f t="shared" ref="R4:R49" si="0">(P4-Q4)/P4*100%</f>
        <v>0.39</v>
      </c>
      <c r="T4" s="93">
        <f>L4-Q4</f>
        <v>56.730000000000018</v>
      </c>
      <c r="U4" s="94">
        <f>T4/Q4</f>
        <v>8.8068181818181851E-2</v>
      </c>
      <c r="Y4" s="94"/>
      <c r="AD4" s="93"/>
      <c r="AE4" s="94"/>
    </row>
    <row r="5" spans="2:31" ht="60" x14ac:dyDescent="0.25">
      <c r="B5" s="16" t="s">
        <v>14</v>
      </c>
      <c r="C5" s="82" t="s">
        <v>9</v>
      </c>
      <c r="D5" s="95" t="s">
        <v>140</v>
      </c>
      <c r="E5" s="88" t="s">
        <v>141</v>
      </c>
      <c r="F5" s="88" t="s">
        <v>137</v>
      </c>
      <c r="G5" s="82" t="s">
        <v>138</v>
      </c>
      <c r="H5" s="83" t="s">
        <v>67</v>
      </c>
      <c r="I5" s="82" t="s">
        <v>68</v>
      </c>
      <c r="J5" s="88" t="s">
        <v>139</v>
      </c>
      <c r="K5" s="103">
        <v>1293</v>
      </c>
      <c r="L5" s="103">
        <f>K5*(1-M5)</f>
        <v>788.73</v>
      </c>
      <c r="M5" s="104">
        <v>0.39</v>
      </c>
      <c r="O5" s="88" t="s">
        <v>141</v>
      </c>
      <c r="P5" s="90">
        <v>1190</v>
      </c>
      <c r="Q5" s="90">
        <v>725.9</v>
      </c>
      <c r="R5" s="66">
        <f t="shared" si="0"/>
        <v>0.39</v>
      </c>
      <c r="T5" s="93">
        <f t="shared" ref="T5:T27" si="1">L5-Q5</f>
        <v>62.830000000000041</v>
      </c>
      <c r="U5" s="94">
        <f t="shared" ref="U5:U27" si="2">T5/Q5</f>
        <v>8.6554621848739549E-2</v>
      </c>
      <c r="Y5" s="94"/>
      <c r="AD5" s="93"/>
      <c r="AE5" s="94"/>
    </row>
    <row r="6" spans="2:31" ht="60" x14ac:dyDescent="0.25">
      <c r="B6" s="16" t="s">
        <v>10</v>
      </c>
      <c r="C6" s="82" t="s">
        <v>9</v>
      </c>
      <c r="D6" s="95" t="s">
        <v>142</v>
      </c>
      <c r="E6" s="88" t="s">
        <v>143</v>
      </c>
      <c r="F6" s="88" t="s">
        <v>137</v>
      </c>
      <c r="G6" s="82" t="s">
        <v>138</v>
      </c>
      <c r="H6" s="83" t="s">
        <v>67</v>
      </c>
      <c r="I6" s="82" t="s">
        <v>68</v>
      </c>
      <c r="J6" s="88" t="s">
        <v>139</v>
      </c>
      <c r="K6" s="103">
        <v>1437</v>
      </c>
      <c r="L6" s="103">
        <f>K6*(1-M6)</f>
        <v>876.56999999999994</v>
      </c>
      <c r="M6" s="104">
        <v>0.39</v>
      </c>
      <c r="O6" s="88" t="s">
        <v>143</v>
      </c>
      <c r="P6" s="90">
        <v>1324</v>
      </c>
      <c r="Q6" s="90">
        <v>807.64</v>
      </c>
      <c r="R6" s="66">
        <f t="shared" si="0"/>
        <v>0.39</v>
      </c>
      <c r="T6" s="93">
        <f t="shared" si="1"/>
        <v>68.92999999999995</v>
      </c>
      <c r="U6" s="94">
        <f t="shared" si="2"/>
        <v>8.5347432024169126E-2</v>
      </c>
      <c r="Y6" s="94"/>
      <c r="AD6" s="93"/>
      <c r="AE6" s="94"/>
    </row>
    <row r="7" spans="2:31" ht="45" x14ac:dyDescent="0.25">
      <c r="B7" s="65" t="s">
        <v>134</v>
      </c>
      <c r="C7" s="82" t="s">
        <v>9</v>
      </c>
      <c r="D7" s="95" t="s">
        <v>144</v>
      </c>
      <c r="E7" s="88" t="s">
        <v>145</v>
      </c>
      <c r="F7" s="88" t="s">
        <v>146</v>
      </c>
      <c r="G7" s="82" t="s">
        <v>138</v>
      </c>
      <c r="H7" s="83" t="s">
        <v>67</v>
      </c>
      <c r="I7" s="82" t="s">
        <v>69</v>
      </c>
      <c r="J7" s="88" t="s">
        <v>139</v>
      </c>
      <c r="K7" s="103">
        <v>1259</v>
      </c>
      <c r="L7" s="103">
        <f t="shared" ref="L7:L27" si="3">K7*(1-M7)</f>
        <v>767.99</v>
      </c>
      <c r="M7" s="104">
        <v>0.39</v>
      </c>
      <c r="O7" s="88" t="s">
        <v>145</v>
      </c>
      <c r="P7" s="90">
        <v>1158</v>
      </c>
      <c r="Q7" s="90">
        <v>706.38</v>
      </c>
      <c r="R7" s="66">
        <f t="shared" si="0"/>
        <v>0.39</v>
      </c>
      <c r="T7" s="93">
        <f t="shared" si="1"/>
        <v>61.610000000000014</v>
      </c>
      <c r="U7" s="94">
        <f t="shared" si="2"/>
        <v>8.7219343696027657E-2</v>
      </c>
      <c r="Y7" s="94"/>
      <c r="AD7" s="93"/>
      <c r="AE7" s="94"/>
    </row>
    <row r="8" spans="2:31" ht="60" x14ac:dyDescent="0.25">
      <c r="B8" s="16" t="s">
        <v>14</v>
      </c>
      <c r="C8" s="82" t="s">
        <v>9</v>
      </c>
      <c r="D8" s="95" t="s">
        <v>147</v>
      </c>
      <c r="E8" s="88" t="s">
        <v>148</v>
      </c>
      <c r="F8" s="88" t="s">
        <v>146</v>
      </c>
      <c r="G8" s="82" t="s">
        <v>138</v>
      </c>
      <c r="H8" s="83" t="s">
        <v>67</v>
      </c>
      <c r="I8" s="82" t="s">
        <v>69</v>
      </c>
      <c r="J8" s="88" t="s">
        <v>139</v>
      </c>
      <c r="K8" s="103">
        <v>1403</v>
      </c>
      <c r="L8" s="103">
        <f t="shared" si="3"/>
        <v>855.82999999999993</v>
      </c>
      <c r="M8" s="104">
        <v>0.39</v>
      </c>
      <c r="O8" s="88" t="s">
        <v>148</v>
      </c>
      <c r="P8" s="90">
        <v>1292</v>
      </c>
      <c r="Q8" s="90">
        <v>788.12</v>
      </c>
      <c r="R8" s="66">
        <f t="shared" si="0"/>
        <v>0.39</v>
      </c>
      <c r="T8" s="93">
        <f t="shared" si="1"/>
        <v>67.709999999999923</v>
      </c>
      <c r="U8" s="94">
        <f t="shared" si="2"/>
        <v>8.5913312693498348E-2</v>
      </c>
      <c r="Y8" s="94"/>
      <c r="AD8" s="93"/>
      <c r="AE8" s="94"/>
    </row>
    <row r="9" spans="2:31" ht="60" x14ac:dyDescent="0.25">
      <c r="B9" s="16" t="s">
        <v>10</v>
      </c>
      <c r="C9" s="82" t="s">
        <v>9</v>
      </c>
      <c r="D9" s="95" t="s">
        <v>149</v>
      </c>
      <c r="E9" s="88" t="s">
        <v>150</v>
      </c>
      <c r="F9" s="88" t="s">
        <v>146</v>
      </c>
      <c r="G9" s="82" t="s">
        <v>138</v>
      </c>
      <c r="H9" s="83" t="s">
        <v>67</v>
      </c>
      <c r="I9" s="82" t="s">
        <v>69</v>
      </c>
      <c r="J9" s="88" t="s">
        <v>139</v>
      </c>
      <c r="K9" s="103">
        <v>1547</v>
      </c>
      <c r="L9" s="103">
        <f t="shared" si="3"/>
        <v>943.67</v>
      </c>
      <c r="M9" s="104">
        <v>0.39</v>
      </c>
      <c r="O9" s="88" t="s">
        <v>150</v>
      </c>
      <c r="P9" s="90">
        <v>1426</v>
      </c>
      <c r="Q9" s="90">
        <v>869.86</v>
      </c>
      <c r="R9" s="66">
        <f t="shared" si="0"/>
        <v>0.39</v>
      </c>
      <c r="T9" s="93">
        <f t="shared" si="1"/>
        <v>73.809999999999945</v>
      </c>
      <c r="U9" s="94">
        <f t="shared" si="2"/>
        <v>8.4852734922861092E-2</v>
      </c>
      <c r="Y9" s="94"/>
      <c r="AD9" s="93"/>
      <c r="AE9" s="94"/>
    </row>
    <row r="10" spans="2:31" ht="45" x14ac:dyDescent="0.25">
      <c r="B10" s="65" t="s">
        <v>134</v>
      </c>
      <c r="C10" s="82" t="s">
        <v>9</v>
      </c>
      <c r="D10" s="95" t="s">
        <v>151</v>
      </c>
      <c r="E10" s="88" t="s">
        <v>152</v>
      </c>
      <c r="F10" s="88">
        <v>3316</v>
      </c>
      <c r="G10" s="82" t="s">
        <v>138</v>
      </c>
      <c r="H10" s="83" t="s">
        <v>67</v>
      </c>
      <c r="I10" s="82" t="s">
        <v>69</v>
      </c>
      <c r="J10" s="88" t="s">
        <v>139</v>
      </c>
      <c r="K10" s="103">
        <v>953</v>
      </c>
      <c r="L10" s="103">
        <f t="shared" si="3"/>
        <v>581.33000000000004</v>
      </c>
      <c r="M10" s="104">
        <v>0.39</v>
      </c>
      <c r="O10" s="88" t="s">
        <v>152</v>
      </c>
      <c r="P10" s="90">
        <v>876</v>
      </c>
      <c r="Q10" s="90">
        <v>534.36</v>
      </c>
      <c r="R10" s="66">
        <f t="shared" si="0"/>
        <v>0.38999999999999996</v>
      </c>
      <c r="T10" s="93">
        <f t="shared" si="1"/>
        <v>46.970000000000027</v>
      </c>
      <c r="U10" s="94">
        <f t="shared" si="2"/>
        <v>8.7899543378995484E-2</v>
      </c>
      <c r="Y10" s="94"/>
      <c r="AD10" s="93"/>
      <c r="AE10" s="94"/>
    </row>
    <row r="11" spans="2:31" ht="60" x14ac:dyDescent="0.25">
      <c r="B11" s="16" t="s">
        <v>14</v>
      </c>
      <c r="C11" s="82" t="s">
        <v>9</v>
      </c>
      <c r="D11" s="95" t="s">
        <v>153</v>
      </c>
      <c r="E11" s="88" t="s">
        <v>154</v>
      </c>
      <c r="F11" s="88">
        <v>3316</v>
      </c>
      <c r="G11" s="82" t="s">
        <v>138</v>
      </c>
      <c r="H11" s="83" t="s">
        <v>67</v>
      </c>
      <c r="I11" s="82" t="s">
        <v>69</v>
      </c>
      <c r="J11" s="88" t="s">
        <v>139</v>
      </c>
      <c r="K11" s="103">
        <v>1097</v>
      </c>
      <c r="L11" s="103">
        <f t="shared" si="3"/>
        <v>669.17</v>
      </c>
      <c r="M11" s="104">
        <v>0.39</v>
      </c>
      <c r="O11" s="88" t="s">
        <v>154</v>
      </c>
      <c r="P11" s="90">
        <v>1010</v>
      </c>
      <c r="Q11" s="90">
        <v>616.1</v>
      </c>
      <c r="R11" s="66">
        <f t="shared" si="0"/>
        <v>0.38999999999999996</v>
      </c>
      <c r="T11" s="93">
        <f t="shared" si="1"/>
        <v>53.069999999999936</v>
      </c>
      <c r="U11" s="94">
        <f t="shared" si="2"/>
        <v>8.6138613861386035E-2</v>
      </c>
      <c r="Y11" s="94"/>
      <c r="AD11" s="93"/>
      <c r="AE11" s="94"/>
    </row>
    <row r="12" spans="2:31" ht="60" x14ac:dyDescent="0.25">
      <c r="B12" s="16" t="s">
        <v>10</v>
      </c>
      <c r="C12" s="82" t="s">
        <v>9</v>
      </c>
      <c r="D12" s="95" t="s">
        <v>155</v>
      </c>
      <c r="E12" s="88" t="s">
        <v>156</v>
      </c>
      <c r="F12" s="88">
        <v>3316</v>
      </c>
      <c r="G12" s="82" t="s">
        <v>138</v>
      </c>
      <c r="H12" s="83" t="s">
        <v>67</v>
      </c>
      <c r="I12" s="82" t="s">
        <v>69</v>
      </c>
      <c r="J12" s="88" t="s">
        <v>139</v>
      </c>
      <c r="K12" s="103">
        <v>1241</v>
      </c>
      <c r="L12" s="103">
        <f t="shared" si="3"/>
        <v>757.01</v>
      </c>
      <c r="M12" s="104">
        <v>0.39</v>
      </c>
      <c r="O12" s="88" t="s">
        <v>156</v>
      </c>
      <c r="P12" s="90">
        <v>1144</v>
      </c>
      <c r="Q12" s="90">
        <v>697.84</v>
      </c>
      <c r="R12" s="66">
        <f t="shared" si="0"/>
        <v>0.38999999999999996</v>
      </c>
      <c r="T12" s="93">
        <f t="shared" si="1"/>
        <v>59.169999999999959</v>
      </c>
      <c r="U12" s="94">
        <f t="shared" si="2"/>
        <v>8.4790209790209722E-2</v>
      </c>
      <c r="Y12" s="94"/>
      <c r="AD12" s="93"/>
      <c r="AE12" s="94"/>
    </row>
    <row r="13" spans="2:31" ht="45" x14ac:dyDescent="0.25">
      <c r="B13" s="65" t="s">
        <v>134</v>
      </c>
      <c r="C13" s="82" t="s">
        <v>9</v>
      </c>
      <c r="D13" s="95" t="s">
        <v>157</v>
      </c>
      <c r="E13" s="88" t="s">
        <v>158</v>
      </c>
      <c r="F13" s="88">
        <v>3326</v>
      </c>
      <c r="G13" s="82" t="s">
        <v>15</v>
      </c>
      <c r="H13" s="83" t="s">
        <v>67</v>
      </c>
      <c r="I13" s="82" t="s">
        <v>69</v>
      </c>
      <c r="J13" s="88" t="s">
        <v>139</v>
      </c>
      <c r="K13" s="103">
        <v>953</v>
      </c>
      <c r="L13" s="103">
        <f t="shared" si="3"/>
        <v>581.33000000000004</v>
      </c>
      <c r="M13" s="104">
        <v>0.39</v>
      </c>
      <c r="O13" s="88" t="s">
        <v>158</v>
      </c>
      <c r="P13" s="90">
        <v>876</v>
      </c>
      <c r="Q13" s="90">
        <v>534.36</v>
      </c>
      <c r="R13" s="66">
        <f t="shared" si="0"/>
        <v>0.38999999999999996</v>
      </c>
      <c r="T13" s="93">
        <f t="shared" si="1"/>
        <v>46.970000000000027</v>
      </c>
      <c r="U13" s="94">
        <f t="shared" si="2"/>
        <v>8.7899543378995484E-2</v>
      </c>
      <c r="Y13" s="94"/>
      <c r="AD13" s="93"/>
      <c r="AE13" s="94"/>
    </row>
    <row r="14" spans="2:31" ht="60" x14ac:dyDescent="0.25">
      <c r="B14" s="16" t="s">
        <v>14</v>
      </c>
      <c r="C14" s="82" t="s">
        <v>9</v>
      </c>
      <c r="D14" s="95" t="s">
        <v>159</v>
      </c>
      <c r="E14" s="88" t="s">
        <v>160</v>
      </c>
      <c r="F14" s="88">
        <v>3326</v>
      </c>
      <c r="G14" s="82" t="s">
        <v>15</v>
      </c>
      <c r="H14" s="83" t="s">
        <v>67</v>
      </c>
      <c r="I14" s="82" t="s">
        <v>69</v>
      </c>
      <c r="J14" s="88" t="s">
        <v>139</v>
      </c>
      <c r="K14" s="103">
        <v>1097</v>
      </c>
      <c r="L14" s="103">
        <f t="shared" si="3"/>
        <v>669.17</v>
      </c>
      <c r="M14" s="104">
        <v>0.39</v>
      </c>
      <c r="O14" s="88" t="s">
        <v>160</v>
      </c>
      <c r="P14" s="90">
        <v>1010</v>
      </c>
      <c r="Q14" s="90">
        <v>616.1</v>
      </c>
      <c r="R14" s="66">
        <f t="shared" si="0"/>
        <v>0.38999999999999996</v>
      </c>
      <c r="T14" s="93">
        <f t="shared" si="1"/>
        <v>53.069999999999936</v>
      </c>
      <c r="U14" s="94">
        <f t="shared" si="2"/>
        <v>8.6138613861386035E-2</v>
      </c>
      <c r="Y14" s="94"/>
      <c r="AD14" s="93"/>
      <c r="AE14" s="94"/>
    </row>
    <row r="15" spans="2:31" ht="60" x14ac:dyDescent="0.25">
      <c r="B15" s="16" t="s">
        <v>10</v>
      </c>
      <c r="C15" s="82" t="s">
        <v>9</v>
      </c>
      <c r="D15" s="95" t="s">
        <v>161</v>
      </c>
      <c r="E15" s="88" t="s">
        <v>162</v>
      </c>
      <c r="F15" s="88">
        <v>3326</v>
      </c>
      <c r="G15" s="82" t="s">
        <v>15</v>
      </c>
      <c r="H15" s="83" t="s">
        <v>67</v>
      </c>
      <c r="I15" s="82" t="s">
        <v>69</v>
      </c>
      <c r="J15" s="88" t="s">
        <v>139</v>
      </c>
      <c r="K15" s="103">
        <v>1241</v>
      </c>
      <c r="L15" s="103">
        <f t="shared" si="3"/>
        <v>757.01</v>
      </c>
      <c r="M15" s="104">
        <v>0.39</v>
      </c>
      <c r="O15" s="88" t="s">
        <v>162</v>
      </c>
      <c r="P15" s="90">
        <v>1144</v>
      </c>
      <c r="Q15" s="90">
        <v>697.84</v>
      </c>
      <c r="R15" s="66">
        <f t="shared" si="0"/>
        <v>0.38999999999999996</v>
      </c>
      <c r="T15" s="93">
        <f t="shared" si="1"/>
        <v>59.169999999999959</v>
      </c>
      <c r="U15" s="94">
        <f t="shared" si="2"/>
        <v>8.4790209790209722E-2</v>
      </c>
      <c r="Y15" s="94"/>
      <c r="AD15" s="93"/>
      <c r="AE15" s="94"/>
    </row>
    <row r="16" spans="2:31" ht="45" x14ac:dyDescent="0.25">
      <c r="B16" s="65" t="s">
        <v>134</v>
      </c>
      <c r="C16" s="82" t="s">
        <v>9</v>
      </c>
      <c r="D16" s="95" t="s">
        <v>163</v>
      </c>
      <c r="E16" s="88" t="s">
        <v>164</v>
      </c>
      <c r="F16" s="88" t="s">
        <v>165</v>
      </c>
      <c r="G16" s="82" t="s">
        <v>138</v>
      </c>
      <c r="H16" s="83" t="s">
        <v>67</v>
      </c>
      <c r="I16" s="82" t="s">
        <v>68</v>
      </c>
      <c r="J16" s="88" t="s">
        <v>139</v>
      </c>
      <c r="K16" s="103">
        <v>1358</v>
      </c>
      <c r="L16" s="103">
        <f t="shared" si="3"/>
        <v>828.38</v>
      </c>
      <c r="M16" s="104">
        <v>0.39</v>
      </c>
      <c r="O16" s="88" t="s">
        <v>164</v>
      </c>
      <c r="P16" s="90">
        <v>1248</v>
      </c>
      <c r="Q16" s="90">
        <v>761.28</v>
      </c>
      <c r="R16" s="66">
        <f t="shared" si="0"/>
        <v>0.39</v>
      </c>
      <c r="T16" s="93">
        <f t="shared" si="1"/>
        <v>67.100000000000023</v>
      </c>
      <c r="U16" s="94">
        <f t="shared" si="2"/>
        <v>8.8141025641025675E-2</v>
      </c>
      <c r="Y16" s="94"/>
      <c r="AD16" s="93"/>
      <c r="AE16" s="94"/>
    </row>
    <row r="17" spans="2:31" ht="60" x14ac:dyDescent="0.25">
      <c r="B17" s="16" t="s">
        <v>14</v>
      </c>
      <c r="C17" s="82" t="s">
        <v>9</v>
      </c>
      <c r="D17" s="95" t="s">
        <v>166</v>
      </c>
      <c r="E17" s="88" t="s">
        <v>167</v>
      </c>
      <c r="F17" s="88" t="s">
        <v>165</v>
      </c>
      <c r="G17" s="82" t="s">
        <v>138</v>
      </c>
      <c r="H17" s="83" t="s">
        <v>67</v>
      </c>
      <c r="I17" s="82" t="s">
        <v>68</v>
      </c>
      <c r="J17" s="88" t="s">
        <v>139</v>
      </c>
      <c r="K17" s="103">
        <v>1502</v>
      </c>
      <c r="L17" s="103">
        <f t="shared" si="3"/>
        <v>916.22</v>
      </c>
      <c r="M17" s="104">
        <v>0.39</v>
      </c>
      <c r="O17" s="88" t="s">
        <v>167</v>
      </c>
      <c r="P17" s="90">
        <v>1382</v>
      </c>
      <c r="Q17" s="90">
        <v>843.02</v>
      </c>
      <c r="R17" s="66">
        <f t="shared" si="0"/>
        <v>0.39</v>
      </c>
      <c r="T17" s="93">
        <f t="shared" si="1"/>
        <v>73.200000000000045</v>
      </c>
      <c r="U17" s="94">
        <f t="shared" si="2"/>
        <v>8.6830680173661412E-2</v>
      </c>
      <c r="Y17" s="94"/>
      <c r="AD17" s="93"/>
      <c r="AE17" s="94"/>
    </row>
    <row r="18" spans="2:31" ht="60" x14ac:dyDescent="0.25">
      <c r="B18" s="16" t="s">
        <v>10</v>
      </c>
      <c r="C18" s="82" t="s">
        <v>9</v>
      </c>
      <c r="D18" s="95" t="s">
        <v>168</v>
      </c>
      <c r="E18" s="88" t="s">
        <v>169</v>
      </c>
      <c r="F18" s="88" t="s">
        <v>165</v>
      </c>
      <c r="G18" s="82" t="s">
        <v>138</v>
      </c>
      <c r="H18" s="83" t="s">
        <v>67</v>
      </c>
      <c r="I18" s="82" t="s">
        <v>68</v>
      </c>
      <c r="J18" s="88" t="s">
        <v>139</v>
      </c>
      <c r="K18" s="103">
        <v>1646</v>
      </c>
      <c r="L18" s="103">
        <f t="shared" si="3"/>
        <v>1004.06</v>
      </c>
      <c r="M18" s="104">
        <v>0.39</v>
      </c>
      <c r="O18" s="88" t="s">
        <v>169</v>
      </c>
      <c r="P18" s="90">
        <v>1516</v>
      </c>
      <c r="Q18" s="90">
        <v>924.76</v>
      </c>
      <c r="R18" s="66">
        <f t="shared" si="0"/>
        <v>0.39</v>
      </c>
      <c r="T18" s="93">
        <f t="shared" si="1"/>
        <v>79.299999999999955</v>
      </c>
      <c r="U18" s="94">
        <f t="shared" si="2"/>
        <v>8.5751978891820527E-2</v>
      </c>
      <c r="Y18" s="94"/>
      <c r="AD18" s="93"/>
      <c r="AE18" s="94"/>
    </row>
    <row r="19" spans="2:31" ht="45" x14ac:dyDescent="0.25">
      <c r="B19" s="65" t="s">
        <v>134</v>
      </c>
      <c r="C19" s="82" t="s">
        <v>9</v>
      </c>
      <c r="D19" s="95" t="s">
        <v>170</v>
      </c>
      <c r="E19" s="88" t="s">
        <v>171</v>
      </c>
      <c r="F19" s="88" t="s">
        <v>172</v>
      </c>
      <c r="G19" s="82" t="s">
        <v>15</v>
      </c>
      <c r="H19" s="83" t="s">
        <v>67</v>
      </c>
      <c r="I19" s="82" t="s">
        <v>68</v>
      </c>
      <c r="J19" s="88" t="s">
        <v>139</v>
      </c>
      <c r="K19" s="103">
        <v>1358</v>
      </c>
      <c r="L19" s="103">
        <f t="shared" si="3"/>
        <v>828.38</v>
      </c>
      <c r="M19" s="104">
        <v>0.39</v>
      </c>
      <c r="O19" s="88" t="s">
        <v>171</v>
      </c>
      <c r="P19" s="90">
        <v>1248</v>
      </c>
      <c r="Q19" s="90">
        <v>761.28</v>
      </c>
      <c r="R19" s="66">
        <f t="shared" si="0"/>
        <v>0.39</v>
      </c>
      <c r="T19" s="93">
        <f t="shared" si="1"/>
        <v>67.100000000000023</v>
      </c>
      <c r="U19" s="94">
        <f t="shared" si="2"/>
        <v>8.8141025641025675E-2</v>
      </c>
      <c r="Y19" s="94"/>
      <c r="AD19" s="93"/>
      <c r="AE19" s="94"/>
    </row>
    <row r="20" spans="2:31" ht="60" x14ac:dyDescent="0.25">
      <c r="B20" s="16" t="s">
        <v>14</v>
      </c>
      <c r="C20" s="82" t="s">
        <v>9</v>
      </c>
      <c r="D20" s="95" t="s">
        <v>173</v>
      </c>
      <c r="E20" s="88" t="s">
        <v>174</v>
      </c>
      <c r="F20" s="88" t="s">
        <v>172</v>
      </c>
      <c r="G20" s="82" t="s">
        <v>15</v>
      </c>
      <c r="H20" s="83" t="s">
        <v>67</v>
      </c>
      <c r="I20" s="82" t="s">
        <v>68</v>
      </c>
      <c r="J20" s="88" t="s">
        <v>139</v>
      </c>
      <c r="K20" s="103">
        <v>1502</v>
      </c>
      <c r="L20" s="103">
        <f t="shared" si="3"/>
        <v>916.22</v>
      </c>
      <c r="M20" s="104">
        <v>0.39</v>
      </c>
      <c r="O20" s="88" t="s">
        <v>174</v>
      </c>
      <c r="P20" s="90">
        <v>1382</v>
      </c>
      <c r="Q20" s="90">
        <v>843.02</v>
      </c>
      <c r="R20" s="66">
        <f t="shared" si="0"/>
        <v>0.39</v>
      </c>
      <c r="T20" s="93">
        <f t="shared" si="1"/>
        <v>73.200000000000045</v>
      </c>
      <c r="U20" s="94">
        <f t="shared" si="2"/>
        <v>8.6830680173661412E-2</v>
      </c>
      <c r="Y20" s="94"/>
      <c r="AD20" s="93"/>
      <c r="AE20" s="94"/>
    </row>
    <row r="21" spans="2:31" ht="60" x14ac:dyDescent="0.25">
      <c r="B21" s="16" t="s">
        <v>10</v>
      </c>
      <c r="C21" s="82" t="s">
        <v>9</v>
      </c>
      <c r="D21" s="95" t="s">
        <v>175</v>
      </c>
      <c r="E21" s="88" t="s">
        <v>176</v>
      </c>
      <c r="F21" s="88" t="s">
        <v>172</v>
      </c>
      <c r="G21" s="82" t="s">
        <v>15</v>
      </c>
      <c r="H21" s="83" t="s">
        <v>67</v>
      </c>
      <c r="I21" s="82" t="s">
        <v>68</v>
      </c>
      <c r="J21" s="88" t="s">
        <v>139</v>
      </c>
      <c r="K21" s="103">
        <v>1646</v>
      </c>
      <c r="L21" s="103">
        <f t="shared" si="3"/>
        <v>1004.06</v>
      </c>
      <c r="M21" s="104">
        <v>0.39</v>
      </c>
      <c r="O21" s="88" t="s">
        <v>176</v>
      </c>
      <c r="P21" s="90">
        <v>1516</v>
      </c>
      <c r="Q21" s="90">
        <v>924.76</v>
      </c>
      <c r="R21" s="66">
        <f t="shared" si="0"/>
        <v>0.39</v>
      </c>
      <c r="T21" s="93">
        <f t="shared" si="1"/>
        <v>79.299999999999955</v>
      </c>
      <c r="U21" s="94">
        <f t="shared" si="2"/>
        <v>8.5751978891820527E-2</v>
      </c>
      <c r="Y21" s="94"/>
      <c r="AD21" s="93"/>
      <c r="AE21" s="94"/>
    </row>
    <row r="22" spans="2:31" ht="45" x14ac:dyDescent="0.25">
      <c r="B22" s="65" t="s">
        <v>134</v>
      </c>
      <c r="C22" s="82" t="s">
        <v>9</v>
      </c>
      <c r="D22" s="95" t="s">
        <v>177</v>
      </c>
      <c r="E22" s="88" t="s">
        <v>178</v>
      </c>
      <c r="F22" s="88" t="s">
        <v>179</v>
      </c>
      <c r="G22" s="82" t="s">
        <v>138</v>
      </c>
      <c r="H22" s="83" t="s">
        <v>67</v>
      </c>
      <c r="I22" s="82" t="s">
        <v>68</v>
      </c>
      <c r="J22" s="88" t="s">
        <v>139</v>
      </c>
      <c r="K22" s="103">
        <v>1563</v>
      </c>
      <c r="L22" s="103">
        <f t="shared" si="3"/>
        <v>953.43</v>
      </c>
      <c r="M22" s="104">
        <v>0.39</v>
      </c>
      <c r="N22" s="8" t="s">
        <v>132</v>
      </c>
      <c r="O22" s="88" t="s">
        <v>178</v>
      </c>
      <c r="P22" s="90">
        <v>1438</v>
      </c>
      <c r="Q22" s="90">
        <v>877.18</v>
      </c>
      <c r="R22" s="66">
        <f t="shared" si="0"/>
        <v>0.39</v>
      </c>
      <c r="T22" s="93">
        <f t="shared" si="1"/>
        <v>76.25</v>
      </c>
      <c r="U22" s="94">
        <f t="shared" si="2"/>
        <v>8.6926286509040343E-2</v>
      </c>
      <c r="Y22" s="94"/>
      <c r="AD22" s="93"/>
      <c r="AE22" s="94"/>
    </row>
    <row r="23" spans="2:31" ht="60" x14ac:dyDescent="0.25">
      <c r="B23" s="16" t="s">
        <v>14</v>
      </c>
      <c r="C23" s="82" t="s">
        <v>9</v>
      </c>
      <c r="D23" s="95" t="s">
        <v>180</v>
      </c>
      <c r="E23" s="88" t="s">
        <v>181</v>
      </c>
      <c r="F23" s="88" t="s">
        <v>179</v>
      </c>
      <c r="G23" s="82" t="s">
        <v>138</v>
      </c>
      <c r="H23" s="83" t="s">
        <v>67</v>
      </c>
      <c r="I23" s="82" t="s">
        <v>68</v>
      </c>
      <c r="J23" s="88" t="s">
        <v>139</v>
      </c>
      <c r="K23" s="103">
        <v>1707</v>
      </c>
      <c r="L23" s="103">
        <f t="shared" si="3"/>
        <v>1041.27</v>
      </c>
      <c r="M23" s="104">
        <v>0.39</v>
      </c>
      <c r="O23" s="88" t="s">
        <v>181</v>
      </c>
      <c r="P23" s="90">
        <v>1572</v>
      </c>
      <c r="Q23" s="90">
        <v>958.92</v>
      </c>
      <c r="R23" s="66">
        <f t="shared" si="0"/>
        <v>0.39</v>
      </c>
      <c r="T23" s="93">
        <f t="shared" si="1"/>
        <v>82.350000000000023</v>
      </c>
      <c r="U23" s="94">
        <f t="shared" si="2"/>
        <v>8.5877862595419879E-2</v>
      </c>
      <c r="Y23" s="94"/>
      <c r="AD23" s="93"/>
      <c r="AE23" s="94"/>
    </row>
    <row r="24" spans="2:31" ht="60" x14ac:dyDescent="0.25">
      <c r="B24" s="16" t="s">
        <v>10</v>
      </c>
      <c r="C24" s="82" t="s">
        <v>9</v>
      </c>
      <c r="D24" s="95" t="s">
        <v>182</v>
      </c>
      <c r="E24" s="88" t="s">
        <v>183</v>
      </c>
      <c r="F24" s="88" t="s">
        <v>179</v>
      </c>
      <c r="G24" s="82" t="s">
        <v>138</v>
      </c>
      <c r="H24" s="83" t="s">
        <v>67</v>
      </c>
      <c r="I24" s="82" t="s">
        <v>68</v>
      </c>
      <c r="J24" s="88" t="s">
        <v>139</v>
      </c>
      <c r="K24" s="103">
        <v>1851</v>
      </c>
      <c r="L24" s="103">
        <f t="shared" si="3"/>
        <v>1129.1099999999999</v>
      </c>
      <c r="M24" s="104">
        <v>0.39</v>
      </c>
      <c r="O24" s="88" t="s">
        <v>183</v>
      </c>
      <c r="P24" s="90">
        <v>1706</v>
      </c>
      <c r="Q24" s="90">
        <v>1040.6600000000001</v>
      </c>
      <c r="R24" s="66">
        <f t="shared" si="0"/>
        <v>0.38999999999999996</v>
      </c>
      <c r="T24" s="93">
        <f t="shared" si="1"/>
        <v>88.449999999999818</v>
      </c>
      <c r="U24" s="94">
        <f t="shared" si="2"/>
        <v>8.4994138335287045E-2</v>
      </c>
      <c r="Y24" s="94"/>
      <c r="AD24" s="93"/>
      <c r="AE24" s="94"/>
    </row>
    <row r="25" spans="2:31" ht="45" x14ac:dyDescent="0.25">
      <c r="B25" s="65" t="s">
        <v>134</v>
      </c>
      <c r="C25" s="82" t="s">
        <v>9</v>
      </c>
      <c r="D25" s="95" t="s">
        <v>184</v>
      </c>
      <c r="E25" s="88" t="s">
        <v>185</v>
      </c>
      <c r="F25" s="88" t="s">
        <v>186</v>
      </c>
      <c r="G25" s="82" t="s">
        <v>15</v>
      </c>
      <c r="H25" s="83" t="s">
        <v>67</v>
      </c>
      <c r="I25" s="82" t="s">
        <v>68</v>
      </c>
      <c r="J25" s="88" t="s">
        <v>139</v>
      </c>
      <c r="K25" s="103">
        <v>1563</v>
      </c>
      <c r="L25" s="103">
        <f t="shared" si="3"/>
        <v>953.43</v>
      </c>
      <c r="M25" s="104">
        <v>0.39</v>
      </c>
      <c r="O25" s="88" t="s">
        <v>185</v>
      </c>
      <c r="P25" s="90">
        <v>1438</v>
      </c>
      <c r="Q25" s="90">
        <v>877.18</v>
      </c>
      <c r="R25" s="66">
        <f t="shared" si="0"/>
        <v>0.39</v>
      </c>
      <c r="T25" s="93">
        <f t="shared" si="1"/>
        <v>76.25</v>
      </c>
      <c r="U25" s="94">
        <f t="shared" si="2"/>
        <v>8.6926286509040343E-2</v>
      </c>
      <c r="Y25" s="94"/>
      <c r="AD25" s="93"/>
      <c r="AE25" s="94"/>
    </row>
    <row r="26" spans="2:31" ht="60" x14ac:dyDescent="0.25">
      <c r="B26" s="16" t="s">
        <v>14</v>
      </c>
      <c r="C26" s="82" t="s">
        <v>9</v>
      </c>
      <c r="D26" s="95" t="s">
        <v>187</v>
      </c>
      <c r="E26" s="88" t="s">
        <v>188</v>
      </c>
      <c r="F26" s="88" t="s">
        <v>186</v>
      </c>
      <c r="G26" s="82" t="s">
        <v>15</v>
      </c>
      <c r="H26" s="83" t="s">
        <v>67</v>
      </c>
      <c r="I26" s="82" t="s">
        <v>68</v>
      </c>
      <c r="J26" s="88" t="s">
        <v>139</v>
      </c>
      <c r="K26" s="103">
        <v>1707</v>
      </c>
      <c r="L26" s="103">
        <f t="shared" si="3"/>
        <v>1041.27</v>
      </c>
      <c r="M26" s="104">
        <v>0.39</v>
      </c>
      <c r="O26" s="88" t="s">
        <v>188</v>
      </c>
      <c r="P26" s="90">
        <v>1572</v>
      </c>
      <c r="Q26" s="90">
        <v>958.92</v>
      </c>
      <c r="R26" s="66">
        <f t="shared" si="0"/>
        <v>0.39</v>
      </c>
      <c r="T26" s="93">
        <f t="shared" si="1"/>
        <v>82.350000000000023</v>
      </c>
      <c r="U26" s="94">
        <f t="shared" si="2"/>
        <v>8.5877862595419879E-2</v>
      </c>
      <c r="Y26" s="94"/>
      <c r="AD26" s="93"/>
      <c r="AE26" s="94"/>
    </row>
    <row r="27" spans="2:31" ht="60" x14ac:dyDescent="0.25">
      <c r="B27" s="16" t="s">
        <v>10</v>
      </c>
      <c r="C27" s="82" t="s">
        <v>9</v>
      </c>
      <c r="D27" s="95" t="s">
        <v>189</v>
      </c>
      <c r="E27" s="88" t="s">
        <v>190</v>
      </c>
      <c r="F27" s="88" t="s">
        <v>186</v>
      </c>
      <c r="G27" s="82" t="s">
        <v>15</v>
      </c>
      <c r="H27" s="83" t="s">
        <v>67</v>
      </c>
      <c r="I27" s="82" t="s">
        <v>68</v>
      </c>
      <c r="J27" s="88" t="s">
        <v>139</v>
      </c>
      <c r="K27" s="103">
        <v>1851</v>
      </c>
      <c r="L27" s="103">
        <f t="shared" si="3"/>
        <v>1129.1099999999999</v>
      </c>
      <c r="M27" s="104">
        <v>0.39</v>
      </c>
      <c r="O27" s="88" t="s">
        <v>190</v>
      </c>
      <c r="P27" s="90">
        <v>1706</v>
      </c>
      <c r="Q27" s="90">
        <v>1040.6600000000001</v>
      </c>
      <c r="R27" s="66">
        <f t="shared" si="0"/>
        <v>0.38999999999999996</v>
      </c>
      <c r="T27" s="93">
        <f t="shared" si="1"/>
        <v>88.449999999999818</v>
      </c>
      <c r="U27" s="94">
        <f t="shared" si="2"/>
        <v>8.4994138335287045E-2</v>
      </c>
      <c r="Y27" s="94"/>
      <c r="AD27" s="93"/>
      <c r="AE27" s="94"/>
    </row>
    <row r="28" spans="2:31" ht="45" x14ac:dyDescent="0.25">
      <c r="B28" s="78" t="s">
        <v>134</v>
      </c>
      <c r="C28" s="84" t="s">
        <v>9</v>
      </c>
      <c r="D28" s="96" t="s">
        <v>192</v>
      </c>
      <c r="E28" s="89" t="s">
        <v>193</v>
      </c>
      <c r="F28" s="89" t="s">
        <v>194</v>
      </c>
      <c r="G28" s="84" t="s">
        <v>138</v>
      </c>
      <c r="H28" s="85" t="s">
        <v>67</v>
      </c>
      <c r="I28" s="84" t="s">
        <v>69</v>
      </c>
      <c r="J28" s="89" t="s">
        <v>139</v>
      </c>
      <c r="K28" s="103">
        <v>1847</v>
      </c>
      <c r="L28" s="103">
        <f t="shared" ref="L28:L39" si="4">K28*(1-M28)</f>
        <v>1126.67</v>
      </c>
      <c r="M28" s="104">
        <v>0.39</v>
      </c>
      <c r="N28" s="8" t="s">
        <v>132</v>
      </c>
      <c r="O28" s="88" t="s">
        <v>193</v>
      </c>
      <c r="P28" s="90">
        <v>1698</v>
      </c>
      <c r="Q28" s="90">
        <v>1035.78</v>
      </c>
      <c r="R28" s="66">
        <f t="shared" si="0"/>
        <v>0.39</v>
      </c>
      <c r="T28" s="93">
        <f t="shared" ref="T28:T39" si="5">L28-Q28</f>
        <v>90.8900000000001</v>
      </c>
      <c r="U28" s="94">
        <f t="shared" ref="U28:U39" si="6">T28/Q28</f>
        <v>8.7750294464075479E-2</v>
      </c>
      <c r="Y28" s="94"/>
      <c r="AD28" s="93"/>
      <c r="AE28" s="94"/>
    </row>
    <row r="29" spans="2:31" ht="60" x14ac:dyDescent="0.25">
      <c r="B29" s="16" t="s">
        <v>14</v>
      </c>
      <c r="C29" s="82" t="s">
        <v>9</v>
      </c>
      <c r="D29" s="95" t="s">
        <v>195</v>
      </c>
      <c r="E29" s="88" t="s">
        <v>196</v>
      </c>
      <c r="F29" s="88" t="s">
        <v>194</v>
      </c>
      <c r="G29" s="82" t="s">
        <v>138</v>
      </c>
      <c r="H29" s="83" t="s">
        <v>67</v>
      </c>
      <c r="I29" s="82" t="s">
        <v>69</v>
      </c>
      <c r="J29" s="88" t="s">
        <v>139</v>
      </c>
      <c r="K29" s="103">
        <v>1991</v>
      </c>
      <c r="L29" s="103">
        <f t="shared" si="4"/>
        <v>1214.51</v>
      </c>
      <c r="M29" s="104">
        <v>0.39</v>
      </c>
      <c r="O29" s="88" t="s">
        <v>196</v>
      </c>
      <c r="P29" s="90">
        <v>1832</v>
      </c>
      <c r="Q29" s="90">
        <v>1117.52</v>
      </c>
      <c r="R29" s="66">
        <f t="shared" si="0"/>
        <v>0.39</v>
      </c>
      <c r="T29" s="93">
        <f t="shared" si="5"/>
        <v>96.990000000000009</v>
      </c>
      <c r="U29" s="94">
        <f t="shared" si="6"/>
        <v>8.6790393013100445E-2</v>
      </c>
      <c r="Y29" s="94"/>
      <c r="AD29" s="93"/>
      <c r="AE29" s="94"/>
    </row>
    <row r="30" spans="2:31" ht="60" x14ac:dyDescent="0.25">
      <c r="B30" s="16" t="s">
        <v>10</v>
      </c>
      <c r="C30" s="82" t="s">
        <v>9</v>
      </c>
      <c r="D30" s="95" t="s">
        <v>197</v>
      </c>
      <c r="E30" s="88" t="s">
        <v>198</v>
      </c>
      <c r="F30" s="88" t="s">
        <v>194</v>
      </c>
      <c r="G30" s="82" t="s">
        <v>138</v>
      </c>
      <c r="H30" s="83" t="s">
        <v>67</v>
      </c>
      <c r="I30" s="82" t="s">
        <v>69</v>
      </c>
      <c r="J30" s="88" t="s">
        <v>139</v>
      </c>
      <c r="K30" s="103">
        <v>2135</v>
      </c>
      <c r="L30" s="103">
        <f t="shared" si="4"/>
        <v>1302.3499999999999</v>
      </c>
      <c r="M30" s="104">
        <v>0.39</v>
      </c>
      <c r="O30" s="88" t="s">
        <v>198</v>
      </c>
      <c r="P30" s="90">
        <v>1966</v>
      </c>
      <c r="Q30" s="90">
        <v>1199.26</v>
      </c>
      <c r="R30" s="66">
        <f t="shared" si="0"/>
        <v>0.39</v>
      </c>
      <c r="T30" s="93">
        <f t="shared" si="5"/>
        <v>103.08999999999992</v>
      </c>
      <c r="U30" s="94">
        <f t="shared" si="6"/>
        <v>8.5961342828077242E-2</v>
      </c>
      <c r="Y30" s="94"/>
      <c r="AD30" s="93"/>
      <c r="AE30" s="94"/>
    </row>
    <row r="31" spans="2:31" ht="45" x14ac:dyDescent="0.25">
      <c r="B31" s="65" t="s">
        <v>134</v>
      </c>
      <c r="C31" s="82" t="s">
        <v>9</v>
      </c>
      <c r="D31" s="95" t="s">
        <v>199</v>
      </c>
      <c r="E31" s="88" t="s">
        <v>200</v>
      </c>
      <c r="F31" s="88" t="s">
        <v>201</v>
      </c>
      <c r="G31" s="82" t="s">
        <v>15</v>
      </c>
      <c r="H31" s="83" t="s">
        <v>67</v>
      </c>
      <c r="I31" s="82" t="s">
        <v>69</v>
      </c>
      <c r="J31" s="88" t="s">
        <v>139</v>
      </c>
      <c r="K31" s="103">
        <v>1847</v>
      </c>
      <c r="L31" s="103">
        <f t="shared" si="4"/>
        <v>1126.67</v>
      </c>
      <c r="M31" s="104">
        <v>0.39</v>
      </c>
      <c r="O31" s="88" t="s">
        <v>200</v>
      </c>
      <c r="P31" s="90">
        <v>1698</v>
      </c>
      <c r="Q31" s="90">
        <v>1035.78</v>
      </c>
      <c r="R31" s="66">
        <f t="shared" si="0"/>
        <v>0.39</v>
      </c>
      <c r="T31" s="93">
        <f t="shared" si="5"/>
        <v>90.8900000000001</v>
      </c>
      <c r="U31" s="94">
        <f t="shared" si="6"/>
        <v>8.7750294464075479E-2</v>
      </c>
      <c r="Y31" s="94"/>
      <c r="AD31" s="93"/>
      <c r="AE31" s="94"/>
    </row>
    <row r="32" spans="2:31" ht="60" x14ac:dyDescent="0.25">
      <c r="B32" s="16" t="s">
        <v>14</v>
      </c>
      <c r="C32" s="82" t="s">
        <v>9</v>
      </c>
      <c r="D32" s="95" t="s">
        <v>202</v>
      </c>
      <c r="E32" s="88" t="s">
        <v>203</v>
      </c>
      <c r="F32" s="88" t="s">
        <v>201</v>
      </c>
      <c r="G32" s="82" t="s">
        <v>15</v>
      </c>
      <c r="H32" s="83" t="s">
        <v>67</v>
      </c>
      <c r="I32" s="82" t="s">
        <v>69</v>
      </c>
      <c r="J32" s="88" t="s">
        <v>139</v>
      </c>
      <c r="K32" s="103">
        <v>1991</v>
      </c>
      <c r="L32" s="103">
        <f t="shared" si="4"/>
        <v>1214.51</v>
      </c>
      <c r="M32" s="104">
        <v>0.39</v>
      </c>
      <c r="O32" s="88" t="s">
        <v>203</v>
      </c>
      <c r="P32" s="90">
        <v>1832</v>
      </c>
      <c r="Q32" s="90">
        <v>1117.52</v>
      </c>
      <c r="R32" s="66">
        <f t="shared" si="0"/>
        <v>0.39</v>
      </c>
      <c r="T32" s="93">
        <f t="shared" si="5"/>
        <v>96.990000000000009</v>
      </c>
      <c r="U32" s="94">
        <f t="shared" si="6"/>
        <v>8.6790393013100445E-2</v>
      </c>
      <c r="Y32" s="94"/>
      <c r="AD32" s="93"/>
      <c r="AE32" s="94"/>
    </row>
    <row r="33" spans="2:31" ht="60" x14ac:dyDescent="0.25">
      <c r="B33" s="16" t="s">
        <v>10</v>
      </c>
      <c r="C33" s="82" t="s">
        <v>9</v>
      </c>
      <c r="D33" s="95" t="s">
        <v>204</v>
      </c>
      <c r="E33" s="88" t="s">
        <v>205</v>
      </c>
      <c r="F33" s="88" t="s">
        <v>201</v>
      </c>
      <c r="G33" s="82" t="s">
        <v>15</v>
      </c>
      <c r="H33" s="83" t="s">
        <v>67</v>
      </c>
      <c r="I33" s="82" t="s">
        <v>69</v>
      </c>
      <c r="J33" s="88" t="s">
        <v>139</v>
      </c>
      <c r="K33" s="103">
        <v>2135</v>
      </c>
      <c r="L33" s="103">
        <f t="shared" si="4"/>
        <v>1302.3499999999999</v>
      </c>
      <c r="M33" s="104">
        <v>0.39</v>
      </c>
      <c r="O33" s="88" t="s">
        <v>205</v>
      </c>
      <c r="P33" s="90">
        <v>1966</v>
      </c>
      <c r="Q33" s="90">
        <v>1199.26</v>
      </c>
      <c r="R33" s="66">
        <f t="shared" si="0"/>
        <v>0.39</v>
      </c>
      <c r="T33" s="93">
        <f t="shared" si="5"/>
        <v>103.08999999999992</v>
      </c>
      <c r="U33" s="94">
        <f t="shared" si="6"/>
        <v>8.5961342828077242E-2</v>
      </c>
      <c r="Y33" s="94"/>
      <c r="AD33" s="93"/>
      <c r="AE33" s="94"/>
    </row>
    <row r="34" spans="2:31" ht="30" x14ac:dyDescent="0.25">
      <c r="B34" s="1" t="s">
        <v>22</v>
      </c>
      <c r="C34" s="84" t="s">
        <v>18</v>
      </c>
      <c r="D34" s="96" t="s">
        <v>207</v>
      </c>
      <c r="E34" s="89" t="s">
        <v>208</v>
      </c>
      <c r="F34" s="89" t="s">
        <v>209</v>
      </c>
      <c r="G34" s="84" t="s">
        <v>206</v>
      </c>
      <c r="H34" s="85" t="s">
        <v>70</v>
      </c>
      <c r="I34" s="84" t="s">
        <v>71</v>
      </c>
      <c r="J34" s="89" t="s">
        <v>139</v>
      </c>
      <c r="K34" s="103">
        <v>636</v>
      </c>
      <c r="L34" s="103">
        <f t="shared" si="4"/>
        <v>387.96</v>
      </c>
      <c r="M34" s="104">
        <v>0.39</v>
      </c>
      <c r="N34" s="8" t="s">
        <v>132</v>
      </c>
      <c r="O34" s="89" t="s">
        <v>208</v>
      </c>
      <c r="P34" s="90">
        <v>548</v>
      </c>
      <c r="Q34" s="90">
        <v>334.28</v>
      </c>
      <c r="R34" s="91">
        <f t="shared" si="0"/>
        <v>0.39000000000000007</v>
      </c>
      <c r="T34" s="93">
        <f t="shared" si="5"/>
        <v>53.680000000000007</v>
      </c>
      <c r="U34" s="94">
        <f t="shared" si="6"/>
        <v>0.16058394160583944</v>
      </c>
      <c r="Y34" s="94"/>
      <c r="AD34" s="93"/>
      <c r="AE34" s="94"/>
    </row>
    <row r="35" spans="2:31" ht="30" x14ac:dyDescent="0.25">
      <c r="B35" s="1" t="s">
        <v>22</v>
      </c>
      <c r="C35" s="84" t="s">
        <v>18</v>
      </c>
      <c r="D35" s="96" t="s">
        <v>210</v>
      </c>
      <c r="E35" s="89" t="s">
        <v>211</v>
      </c>
      <c r="F35" s="89" t="s">
        <v>209</v>
      </c>
      <c r="G35" s="84" t="s">
        <v>206</v>
      </c>
      <c r="H35" s="85" t="s">
        <v>70</v>
      </c>
      <c r="I35" s="84" t="s">
        <v>71</v>
      </c>
      <c r="J35" s="89" t="s">
        <v>139</v>
      </c>
      <c r="K35" s="103">
        <v>636</v>
      </c>
      <c r="L35" s="103">
        <f t="shared" si="4"/>
        <v>387.96</v>
      </c>
      <c r="M35" s="104">
        <v>0.39</v>
      </c>
      <c r="O35" s="89" t="s">
        <v>211</v>
      </c>
      <c r="P35" s="90">
        <v>548</v>
      </c>
      <c r="Q35" s="90">
        <v>334.28</v>
      </c>
      <c r="R35" s="91">
        <f t="shared" si="0"/>
        <v>0.39000000000000007</v>
      </c>
      <c r="T35" s="93">
        <f t="shared" si="5"/>
        <v>53.680000000000007</v>
      </c>
      <c r="U35" s="94">
        <f t="shared" si="6"/>
        <v>0.16058394160583944</v>
      </c>
      <c r="Y35" s="94"/>
      <c r="AD35" s="93"/>
      <c r="AE35" s="94"/>
    </row>
    <row r="36" spans="2:31" ht="30" x14ac:dyDescent="0.25">
      <c r="B36" s="1" t="s">
        <v>22</v>
      </c>
      <c r="C36" s="84" t="s">
        <v>18</v>
      </c>
      <c r="D36" s="96" t="s">
        <v>212</v>
      </c>
      <c r="E36" s="89" t="s">
        <v>213</v>
      </c>
      <c r="F36" s="89" t="s">
        <v>209</v>
      </c>
      <c r="G36" s="84" t="s">
        <v>206</v>
      </c>
      <c r="H36" s="85" t="s">
        <v>70</v>
      </c>
      <c r="I36" s="84" t="s">
        <v>71</v>
      </c>
      <c r="J36" s="89" t="s">
        <v>139</v>
      </c>
      <c r="K36" s="103">
        <v>636</v>
      </c>
      <c r="L36" s="103">
        <f t="shared" si="4"/>
        <v>387.96</v>
      </c>
      <c r="M36" s="104">
        <v>0.39</v>
      </c>
      <c r="O36" s="89" t="s">
        <v>213</v>
      </c>
      <c r="P36" s="90">
        <v>548</v>
      </c>
      <c r="Q36" s="90">
        <v>334.28</v>
      </c>
      <c r="R36" s="91">
        <f t="shared" si="0"/>
        <v>0.39000000000000007</v>
      </c>
      <c r="T36" s="93">
        <f t="shared" si="5"/>
        <v>53.680000000000007</v>
      </c>
      <c r="U36" s="94">
        <f t="shared" si="6"/>
        <v>0.16058394160583944</v>
      </c>
      <c r="Y36" s="94"/>
      <c r="AD36" s="93"/>
      <c r="AE36" s="94"/>
    </row>
    <row r="37" spans="2:31" ht="30" x14ac:dyDescent="0.25">
      <c r="B37" s="1" t="s">
        <v>22</v>
      </c>
      <c r="C37" s="84" t="s">
        <v>18</v>
      </c>
      <c r="D37" s="96" t="s">
        <v>214</v>
      </c>
      <c r="E37" s="89" t="s">
        <v>215</v>
      </c>
      <c r="F37" s="89" t="s">
        <v>209</v>
      </c>
      <c r="G37" s="84" t="s">
        <v>206</v>
      </c>
      <c r="H37" s="85" t="s">
        <v>70</v>
      </c>
      <c r="I37" s="84" t="s">
        <v>71</v>
      </c>
      <c r="J37" s="89" t="s">
        <v>139</v>
      </c>
      <c r="K37" s="103">
        <v>748</v>
      </c>
      <c r="L37" s="103">
        <f t="shared" si="4"/>
        <v>456.28</v>
      </c>
      <c r="M37" s="104">
        <v>0.39</v>
      </c>
      <c r="O37" s="89" t="s">
        <v>215</v>
      </c>
      <c r="P37" s="90">
        <v>650</v>
      </c>
      <c r="Q37" s="90">
        <v>396.5</v>
      </c>
      <c r="R37" s="91">
        <f t="shared" si="0"/>
        <v>0.39</v>
      </c>
      <c r="T37" s="93">
        <f t="shared" si="5"/>
        <v>59.779999999999973</v>
      </c>
      <c r="U37" s="94">
        <f t="shared" si="6"/>
        <v>0.15076923076923071</v>
      </c>
      <c r="Y37" s="94"/>
      <c r="AD37" s="93"/>
      <c r="AE37" s="94"/>
    </row>
    <row r="38" spans="2:31" ht="30" x14ac:dyDescent="0.25">
      <c r="B38" s="1" t="s">
        <v>22</v>
      </c>
      <c r="C38" s="84" t="s">
        <v>18</v>
      </c>
      <c r="D38" s="96" t="s">
        <v>216</v>
      </c>
      <c r="E38" s="89" t="s">
        <v>217</v>
      </c>
      <c r="F38" s="89" t="s">
        <v>209</v>
      </c>
      <c r="G38" s="84" t="s">
        <v>206</v>
      </c>
      <c r="H38" s="85" t="s">
        <v>70</v>
      </c>
      <c r="I38" s="84" t="s">
        <v>71</v>
      </c>
      <c r="J38" s="89" t="s">
        <v>139</v>
      </c>
      <c r="K38" s="103">
        <v>748</v>
      </c>
      <c r="L38" s="103">
        <f t="shared" si="4"/>
        <v>456.28</v>
      </c>
      <c r="M38" s="104">
        <v>0.39</v>
      </c>
      <c r="O38" s="89" t="s">
        <v>217</v>
      </c>
      <c r="P38" s="90">
        <v>650</v>
      </c>
      <c r="Q38" s="90">
        <v>396.5</v>
      </c>
      <c r="R38" s="91">
        <f t="shared" si="0"/>
        <v>0.39</v>
      </c>
      <c r="T38" s="93">
        <f t="shared" si="5"/>
        <v>59.779999999999973</v>
      </c>
      <c r="U38" s="94">
        <f t="shared" si="6"/>
        <v>0.15076923076923071</v>
      </c>
      <c r="Y38" s="94"/>
      <c r="AD38" s="93"/>
      <c r="AE38" s="94"/>
    </row>
    <row r="39" spans="2:31" ht="30" x14ac:dyDescent="0.25">
      <c r="B39" s="1" t="s">
        <v>22</v>
      </c>
      <c r="C39" s="84" t="s">
        <v>18</v>
      </c>
      <c r="D39" s="96" t="s">
        <v>218</v>
      </c>
      <c r="E39" s="89" t="s">
        <v>219</v>
      </c>
      <c r="F39" s="89" t="s">
        <v>209</v>
      </c>
      <c r="G39" s="84" t="s">
        <v>206</v>
      </c>
      <c r="H39" s="85" t="s">
        <v>70</v>
      </c>
      <c r="I39" s="84" t="s">
        <v>71</v>
      </c>
      <c r="J39" s="89" t="s">
        <v>139</v>
      </c>
      <c r="K39" s="103">
        <v>748</v>
      </c>
      <c r="L39" s="103">
        <f t="shared" si="4"/>
        <v>456.28</v>
      </c>
      <c r="M39" s="104">
        <v>0.39</v>
      </c>
      <c r="O39" s="89" t="s">
        <v>219</v>
      </c>
      <c r="P39" s="90">
        <v>650</v>
      </c>
      <c r="Q39" s="90">
        <v>396.5</v>
      </c>
      <c r="R39" s="91">
        <f t="shared" si="0"/>
        <v>0.39</v>
      </c>
      <c r="T39" s="93">
        <f t="shared" si="5"/>
        <v>59.779999999999973</v>
      </c>
      <c r="U39" s="94">
        <f t="shared" si="6"/>
        <v>0.15076923076923071</v>
      </c>
      <c r="Y39" s="94"/>
      <c r="AD39" s="93"/>
      <c r="AE39" s="94"/>
    </row>
    <row r="40" spans="2:31" ht="30" x14ac:dyDescent="0.25">
      <c r="B40" s="1" t="s">
        <v>22</v>
      </c>
      <c r="C40" s="84" t="s">
        <v>18</v>
      </c>
      <c r="D40" s="96" t="s">
        <v>220</v>
      </c>
      <c r="E40" s="89" t="s">
        <v>221</v>
      </c>
      <c r="F40" s="89" t="s">
        <v>222</v>
      </c>
      <c r="G40" s="84" t="s">
        <v>206</v>
      </c>
      <c r="H40" s="85" t="s">
        <v>70</v>
      </c>
      <c r="I40" s="84" t="s">
        <v>71</v>
      </c>
      <c r="J40" s="89" t="s">
        <v>139</v>
      </c>
      <c r="K40" s="103">
        <v>833</v>
      </c>
      <c r="L40" s="103">
        <f t="shared" ref="L40:L43" si="7">K40*(1-M40)</f>
        <v>508.13</v>
      </c>
      <c r="M40" s="104">
        <v>0.39</v>
      </c>
      <c r="N40" s="8" t="s">
        <v>132</v>
      </c>
      <c r="O40" s="89" t="s">
        <v>221</v>
      </c>
      <c r="P40" s="90">
        <v>752</v>
      </c>
      <c r="Q40" s="90">
        <v>458.71999999999997</v>
      </c>
      <c r="R40" s="91">
        <f t="shared" si="0"/>
        <v>0.39</v>
      </c>
      <c r="T40" s="93">
        <f t="shared" ref="T40:T41" si="8">L40-Q40</f>
        <v>49.410000000000025</v>
      </c>
      <c r="U40" s="94">
        <f t="shared" ref="U40:U41" si="9">T40/Q40</f>
        <v>0.10771276595744687</v>
      </c>
      <c r="Y40" s="94"/>
      <c r="AD40" s="93"/>
      <c r="AE40" s="94"/>
    </row>
    <row r="41" spans="2:31" ht="30" x14ac:dyDescent="0.25">
      <c r="B41" s="1" t="s">
        <v>22</v>
      </c>
      <c r="C41" s="84" t="s">
        <v>18</v>
      </c>
      <c r="D41" s="96" t="s">
        <v>223</v>
      </c>
      <c r="E41" s="89" t="s">
        <v>224</v>
      </c>
      <c r="F41" s="89" t="s">
        <v>222</v>
      </c>
      <c r="G41" s="84" t="s">
        <v>206</v>
      </c>
      <c r="H41" s="85" t="s">
        <v>70</v>
      </c>
      <c r="I41" s="84" t="s">
        <v>71</v>
      </c>
      <c r="J41" s="89" t="s">
        <v>139</v>
      </c>
      <c r="K41" s="103">
        <v>833</v>
      </c>
      <c r="L41" s="103">
        <f t="shared" si="7"/>
        <v>508.13</v>
      </c>
      <c r="M41" s="104">
        <v>0.39</v>
      </c>
      <c r="O41" s="89" t="s">
        <v>224</v>
      </c>
      <c r="P41" s="90">
        <v>752</v>
      </c>
      <c r="Q41" s="90">
        <v>458.71999999999997</v>
      </c>
      <c r="R41" s="91">
        <f t="shared" si="0"/>
        <v>0.39</v>
      </c>
      <c r="T41" s="93">
        <f t="shared" si="8"/>
        <v>49.410000000000025</v>
      </c>
      <c r="U41" s="94">
        <f t="shared" si="9"/>
        <v>0.10771276595744687</v>
      </c>
      <c r="Y41" s="94"/>
      <c r="AD41" s="93"/>
      <c r="AE41" s="94"/>
    </row>
    <row r="42" spans="2:31" ht="30" x14ac:dyDescent="0.25">
      <c r="B42" s="1" t="s">
        <v>22</v>
      </c>
      <c r="C42" s="84" t="s">
        <v>18</v>
      </c>
      <c r="D42" s="96" t="s">
        <v>225</v>
      </c>
      <c r="E42" s="89" t="s">
        <v>226</v>
      </c>
      <c r="F42" s="89" t="s">
        <v>222</v>
      </c>
      <c r="G42" s="84" t="s">
        <v>206</v>
      </c>
      <c r="H42" s="85" t="s">
        <v>70</v>
      </c>
      <c r="I42" s="84" t="s">
        <v>71</v>
      </c>
      <c r="J42" s="89" t="s">
        <v>139</v>
      </c>
      <c r="K42" s="103">
        <v>953</v>
      </c>
      <c r="L42" s="103">
        <f t="shared" si="7"/>
        <v>581.33000000000004</v>
      </c>
      <c r="M42" s="104">
        <v>0.39</v>
      </c>
      <c r="O42" s="89" t="s">
        <v>226</v>
      </c>
      <c r="P42" s="90">
        <v>886</v>
      </c>
      <c r="Q42" s="90">
        <v>540.46</v>
      </c>
      <c r="R42" s="91">
        <f t="shared" si="0"/>
        <v>0.38999999999999996</v>
      </c>
      <c r="T42" s="93">
        <f t="shared" ref="T42:T43" si="10">L42-Q42</f>
        <v>40.870000000000005</v>
      </c>
      <c r="U42" s="94">
        <f t="shared" ref="U42:U43" si="11">T42/Q42</f>
        <v>7.5620767494356658E-2</v>
      </c>
      <c r="Y42" s="94"/>
      <c r="AD42" s="93"/>
      <c r="AE42" s="94"/>
    </row>
    <row r="43" spans="2:31" ht="30" x14ac:dyDescent="0.25">
      <c r="B43" s="1" t="s">
        <v>22</v>
      </c>
      <c r="C43" s="84" t="s">
        <v>18</v>
      </c>
      <c r="D43" s="96" t="s">
        <v>227</v>
      </c>
      <c r="E43" s="89" t="s">
        <v>228</v>
      </c>
      <c r="F43" s="89" t="s">
        <v>222</v>
      </c>
      <c r="G43" s="84" t="s">
        <v>206</v>
      </c>
      <c r="H43" s="85" t="s">
        <v>70</v>
      </c>
      <c r="I43" s="84" t="s">
        <v>71</v>
      </c>
      <c r="J43" s="89" t="s">
        <v>139</v>
      </c>
      <c r="K43" s="103">
        <v>953</v>
      </c>
      <c r="L43" s="103">
        <f t="shared" si="7"/>
        <v>581.33000000000004</v>
      </c>
      <c r="M43" s="104">
        <v>0.39</v>
      </c>
      <c r="O43" s="89" t="s">
        <v>228</v>
      </c>
      <c r="P43" s="90">
        <v>886</v>
      </c>
      <c r="Q43" s="90">
        <v>540.46</v>
      </c>
      <c r="R43" s="91">
        <f t="shared" si="0"/>
        <v>0.38999999999999996</v>
      </c>
      <c r="T43" s="93">
        <f t="shared" si="10"/>
        <v>40.870000000000005</v>
      </c>
      <c r="U43" s="94">
        <f t="shared" si="11"/>
        <v>7.5620767494356658E-2</v>
      </c>
      <c r="Y43" s="94"/>
      <c r="AD43" s="93"/>
      <c r="AE43" s="94"/>
    </row>
    <row r="44" spans="2:31" ht="30" x14ac:dyDescent="0.25">
      <c r="B44" s="1" t="s">
        <v>22</v>
      </c>
      <c r="C44" s="84" t="s">
        <v>18</v>
      </c>
      <c r="D44" s="96" t="s">
        <v>230</v>
      </c>
      <c r="E44" s="89" t="s">
        <v>231</v>
      </c>
      <c r="F44" s="89" t="s">
        <v>229</v>
      </c>
      <c r="G44" s="84" t="s">
        <v>206</v>
      </c>
      <c r="H44" s="85" t="s">
        <v>70</v>
      </c>
      <c r="I44" s="84" t="s">
        <v>71</v>
      </c>
      <c r="J44" s="89" t="s">
        <v>139</v>
      </c>
      <c r="K44" s="103">
        <v>878</v>
      </c>
      <c r="L44" s="103">
        <f t="shared" ref="L44:L49" si="12">K44*(1-M44)</f>
        <v>535.58000000000004</v>
      </c>
      <c r="M44" s="104">
        <v>0.39</v>
      </c>
      <c r="O44" s="89" t="s">
        <v>231</v>
      </c>
      <c r="P44" s="90">
        <v>996</v>
      </c>
      <c r="Q44" s="90">
        <v>607.55999999999995</v>
      </c>
      <c r="R44" s="91">
        <f t="shared" si="0"/>
        <v>0.39000000000000007</v>
      </c>
      <c r="T44" s="93">
        <f t="shared" ref="T44:T49" si="13">L44-Q44</f>
        <v>-71.979999999999905</v>
      </c>
      <c r="U44" s="94">
        <f t="shared" ref="U44:U49" si="14">T44/Q44</f>
        <v>-0.11847389558232917</v>
      </c>
      <c r="Y44" s="94"/>
      <c r="AD44" s="93"/>
      <c r="AE44" s="94"/>
    </row>
    <row r="45" spans="2:31" ht="30" x14ac:dyDescent="0.25">
      <c r="B45" s="1" t="s">
        <v>22</v>
      </c>
      <c r="C45" s="84" t="s">
        <v>18</v>
      </c>
      <c r="D45" s="96" t="s">
        <v>232</v>
      </c>
      <c r="E45" s="89" t="s">
        <v>233</v>
      </c>
      <c r="F45" s="89" t="s">
        <v>229</v>
      </c>
      <c r="G45" s="84" t="s">
        <v>206</v>
      </c>
      <c r="H45" s="85" t="s">
        <v>70</v>
      </c>
      <c r="I45" s="84" t="s">
        <v>71</v>
      </c>
      <c r="J45" s="89" t="s">
        <v>139</v>
      </c>
      <c r="K45" s="103">
        <v>878</v>
      </c>
      <c r="L45" s="103">
        <f t="shared" si="12"/>
        <v>535.58000000000004</v>
      </c>
      <c r="M45" s="104">
        <v>0.39</v>
      </c>
      <c r="O45" s="89" t="s">
        <v>233</v>
      </c>
      <c r="P45" s="90">
        <v>996</v>
      </c>
      <c r="Q45" s="90">
        <v>607.55999999999995</v>
      </c>
      <c r="R45" s="91">
        <f t="shared" si="0"/>
        <v>0.39000000000000007</v>
      </c>
      <c r="T45" s="93">
        <f t="shared" si="13"/>
        <v>-71.979999999999905</v>
      </c>
      <c r="U45" s="94">
        <f t="shared" si="14"/>
        <v>-0.11847389558232917</v>
      </c>
      <c r="Y45" s="94"/>
      <c r="AD45" s="93"/>
      <c r="AE45" s="94"/>
    </row>
    <row r="46" spans="2:31" ht="30" x14ac:dyDescent="0.25">
      <c r="B46" s="1" t="s">
        <v>22</v>
      </c>
      <c r="C46" s="84" t="s">
        <v>18</v>
      </c>
      <c r="D46" s="96" t="s">
        <v>234</v>
      </c>
      <c r="E46" s="89" t="s">
        <v>235</v>
      </c>
      <c r="F46" s="89" t="s">
        <v>229</v>
      </c>
      <c r="G46" s="84" t="s">
        <v>206</v>
      </c>
      <c r="H46" s="85" t="s">
        <v>70</v>
      </c>
      <c r="I46" s="84" t="s">
        <v>71</v>
      </c>
      <c r="J46" s="89" t="s">
        <v>139</v>
      </c>
      <c r="K46" s="103">
        <v>878</v>
      </c>
      <c r="L46" s="103">
        <f t="shared" si="12"/>
        <v>535.58000000000004</v>
      </c>
      <c r="M46" s="104">
        <v>0.39</v>
      </c>
      <c r="O46" s="89" t="s">
        <v>235</v>
      </c>
      <c r="P46" s="90">
        <v>996</v>
      </c>
      <c r="Q46" s="90">
        <v>607.55999999999995</v>
      </c>
      <c r="R46" s="91">
        <f t="shared" si="0"/>
        <v>0.39000000000000007</v>
      </c>
      <c r="T46" s="93">
        <f t="shared" si="13"/>
        <v>-71.979999999999905</v>
      </c>
      <c r="U46" s="94">
        <f t="shared" si="14"/>
        <v>-0.11847389558232917</v>
      </c>
      <c r="Y46" s="94"/>
      <c r="AD46" s="93"/>
      <c r="AE46" s="94"/>
    </row>
    <row r="47" spans="2:31" ht="30" x14ac:dyDescent="0.25">
      <c r="B47" s="1" t="s">
        <v>22</v>
      </c>
      <c r="C47" s="84" t="s">
        <v>18</v>
      </c>
      <c r="D47" s="96" t="s">
        <v>236</v>
      </c>
      <c r="E47" s="89" t="s">
        <v>237</v>
      </c>
      <c r="F47" s="89" t="s">
        <v>229</v>
      </c>
      <c r="G47" s="84" t="s">
        <v>206</v>
      </c>
      <c r="H47" s="85" t="s">
        <v>70</v>
      </c>
      <c r="I47" s="84" t="s">
        <v>71</v>
      </c>
      <c r="J47" s="89" t="s">
        <v>139</v>
      </c>
      <c r="K47" s="103">
        <v>1069</v>
      </c>
      <c r="L47" s="103">
        <f t="shared" si="12"/>
        <v>652.09</v>
      </c>
      <c r="M47" s="104">
        <v>0.39</v>
      </c>
      <c r="O47" s="89" t="s">
        <v>237</v>
      </c>
      <c r="P47" s="90">
        <v>974</v>
      </c>
      <c r="Q47" s="90">
        <v>594.14</v>
      </c>
      <c r="R47" s="91">
        <f t="shared" si="0"/>
        <v>0.39</v>
      </c>
      <c r="T47" s="93">
        <f t="shared" si="13"/>
        <v>57.950000000000045</v>
      </c>
      <c r="U47" s="94">
        <f t="shared" si="14"/>
        <v>9.7535934291581194E-2</v>
      </c>
      <c r="Y47" s="94"/>
      <c r="AD47" s="93"/>
      <c r="AE47" s="94"/>
    </row>
    <row r="48" spans="2:31" ht="30" x14ac:dyDescent="0.25">
      <c r="B48" s="1" t="s">
        <v>22</v>
      </c>
      <c r="C48" s="84" t="s">
        <v>18</v>
      </c>
      <c r="D48" s="96" t="s">
        <v>238</v>
      </c>
      <c r="E48" s="89" t="s">
        <v>239</v>
      </c>
      <c r="F48" s="89" t="s">
        <v>229</v>
      </c>
      <c r="G48" s="84" t="s">
        <v>206</v>
      </c>
      <c r="H48" s="85" t="s">
        <v>70</v>
      </c>
      <c r="I48" s="84" t="s">
        <v>71</v>
      </c>
      <c r="J48" s="89" t="s">
        <v>139</v>
      </c>
      <c r="K48" s="103">
        <v>1069</v>
      </c>
      <c r="L48" s="103">
        <f t="shared" si="12"/>
        <v>652.09</v>
      </c>
      <c r="M48" s="104">
        <v>0.39</v>
      </c>
      <c r="O48" s="89" t="s">
        <v>239</v>
      </c>
      <c r="P48" s="90">
        <v>974</v>
      </c>
      <c r="Q48" s="90">
        <v>594.14</v>
      </c>
      <c r="R48" s="91">
        <f t="shared" si="0"/>
        <v>0.39</v>
      </c>
      <c r="T48" s="93">
        <f t="shared" si="13"/>
        <v>57.950000000000045</v>
      </c>
      <c r="U48" s="94">
        <f t="shared" si="14"/>
        <v>9.7535934291581194E-2</v>
      </c>
      <c r="Y48" s="94"/>
      <c r="AD48" s="93"/>
      <c r="AE48" s="94"/>
    </row>
    <row r="49" spans="2:31" ht="30" x14ac:dyDescent="0.25">
      <c r="B49" s="1" t="s">
        <v>22</v>
      </c>
      <c r="C49" s="84" t="s">
        <v>18</v>
      </c>
      <c r="D49" s="96" t="s">
        <v>240</v>
      </c>
      <c r="E49" s="89" t="s">
        <v>241</v>
      </c>
      <c r="F49" s="89" t="s">
        <v>229</v>
      </c>
      <c r="G49" s="84" t="s">
        <v>206</v>
      </c>
      <c r="H49" s="85" t="s">
        <v>70</v>
      </c>
      <c r="I49" s="84" t="s">
        <v>71</v>
      </c>
      <c r="J49" s="89" t="s">
        <v>139</v>
      </c>
      <c r="K49" s="103">
        <v>1069</v>
      </c>
      <c r="L49" s="103">
        <f t="shared" si="12"/>
        <v>652.09</v>
      </c>
      <c r="M49" s="104">
        <v>0.39</v>
      </c>
      <c r="O49" s="89" t="s">
        <v>241</v>
      </c>
      <c r="P49" s="90">
        <v>974</v>
      </c>
      <c r="Q49" s="90">
        <v>594.14</v>
      </c>
      <c r="R49" s="91">
        <f t="shared" si="0"/>
        <v>0.39</v>
      </c>
      <c r="T49" s="93">
        <f t="shared" si="13"/>
        <v>57.950000000000045</v>
      </c>
      <c r="U49" s="94">
        <f t="shared" si="14"/>
        <v>9.7535934291581194E-2</v>
      </c>
      <c r="Y49" s="94"/>
      <c r="AD49" s="93"/>
      <c r="AE49" s="94"/>
    </row>
    <row r="50" spans="2:31" ht="45" x14ac:dyDescent="0.25">
      <c r="B50" s="1" t="s">
        <v>22</v>
      </c>
      <c r="C50" s="84" t="s">
        <v>18</v>
      </c>
      <c r="D50" s="96" t="s">
        <v>242</v>
      </c>
      <c r="E50" s="89" t="s">
        <v>243</v>
      </c>
      <c r="F50" s="89">
        <v>3810</v>
      </c>
      <c r="G50" s="84" t="s">
        <v>206</v>
      </c>
      <c r="H50" s="85" t="s">
        <v>70</v>
      </c>
      <c r="I50" s="84" t="s">
        <v>71</v>
      </c>
      <c r="J50" s="89" t="s">
        <v>139</v>
      </c>
      <c r="K50" s="103">
        <v>862</v>
      </c>
      <c r="L50" s="103">
        <f t="shared" ref="L50:L113" si="15">K50*(1-M50)</f>
        <v>525.81999999999994</v>
      </c>
      <c r="M50" s="104">
        <v>0.39</v>
      </c>
      <c r="N50" s="8" t="s">
        <v>132</v>
      </c>
      <c r="O50" s="89" t="s">
        <v>243</v>
      </c>
      <c r="P50" s="90">
        <v>699</v>
      </c>
      <c r="Q50" s="90">
        <v>426.39</v>
      </c>
      <c r="R50" s="91">
        <f t="shared" ref="R50:R97" si="16">(P50-Q50)/P50*100%</f>
        <v>0.39</v>
      </c>
      <c r="T50" s="93">
        <f t="shared" ref="T50:T113" si="17">L50-Q50</f>
        <v>99.42999999999995</v>
      </c>
      <c r="U50" s="94">
        <f t="shared" ref="U50:U113" si="18">T50/Q50</f>
        <v>0.23319027181688115</v>
      </c>
      <c r="AD50" s="93"/>
    </row>
    <row r="51" spans="2:31" ht="45" x14ac:dyDescent="0.25">
      <c r="B51" s="1" t="s">
        <v>22</v>
      </c>
      <c r="C51" s="84" t="s">
        <v>18</v>
      </c>
      <c r="D51" s="96" t="s">
        <v>244</v>
      </c>
      <c r="E51" s="89" t="s">
        <v>245</v>
      </c>
      <c r="F51" s="89">
        <v>3810</v>
      </c>
      <c r="G51" s="84" t="s">
        <v>206</v>
      </c>
      <c r="H51" s="85" t="s">
        <v>70</v>
      </c>
      <c r="I51" s="84" t="s">
        <v>71</v>
      </c>
      <c r="J51" s="89" t="s">
        <v>139</v>
      </c>
      <c r="K51" s="103">
        <v>1162</v>
      </c>
      <c r="L51" s="103">
        <f t="shared" si="15"/>
        <v>708.81999999999994</v>
      </c>
      <c r="M51" s="104">
        <v>0.39</v>
      </c>
      <c r="O51" s="89" t="s">
        <v>245</v>
      </c>
      <c r="P51" s="90">
        <v>848</v>
      </c>
      <c r="Q51" s="90">
        <v>517.28</v>
      </c>
      <c r="R51" s="91">
        <f t="shared" si="16"/>
        <v>0.39</v>
      </c>
      <c r="T51" s="93">
        <f t="shared" si="17"/>
        <v>191.53999999999996</v>
      </c>
      <c r="U51" s="94">
        <f t="shared" si="18"/>
        <v>0.37028301886792447</v>
      </c>
      <c r="AD51" s="93"/>
    </row>
    <row r="52" spans="2:31" ht="45" customHeight="1" x14ac:dyDescent="0.25">
      <c r="B52" s="1" t="s">
        <v>22</v>
      </c>
      <c r="C52" s="84" t="s">
        <v>18</v>
      </c>
      <c r="D52" s="96" t="s">
        <v>246</v>
      </c>
      <c r="E52" s="89" t="s">
        <v>247</v>
      </c>
      <c r="F52" s="89">
        <v>23707</v>
      </c>
      <c r="G52" s="84" t="s">
        <v>206</v>
      </c>
      <c r="H52" s="85" t="s">
        <v>70</v>
      </c>
      <c r="I52" s="84" t="s">
        <v>71</v>
      </c>
      <c r="J52" s="89" t="s">
        <v>139</v>
      </c>
      <c r="K52" s="103">
        <v>843</v>
      </c>
      <c r="L52" s="103">
        <f t="shared" si="15"/>
        <v>514.23</v>
      </c>
      <c r="M52" s="104">
        <v>0.39</v>
      </c>
      <c r="N52" s="8" t="s">
        <v>132</v>
      </c>
      <c r="O52" s="89" t="s">
        <v>247</v>
      </c>
      <c r="P52" s="90">
        <v>808</v>
      </c>
      <c r="Q52" s="90">
        <v>492.88</v>
      </c>
      <c r="R52" s="91">
        <f t="shared" si="16"/>
        <v>0.39</v>
      </c>
      <c r="T52" s="93">
        <f t="shared" si="17"/>
        <v>21.350000000000023</v>
      </c>
      <c r="U52" s="94">
        <f t="shared" si="18"/>
        <v>4.3316831683168362E-2</v>
      </c>
      <c r="Y52" s="94"/>
      <c r="AD52" s="93"/>
      <c r="AE52" s="94"/>
    </row>
    <row r="53" spans="2:31" ht="45" x14ac:dyDescent="0.25">
      <c r="B53" s="1" t="s">
        <v>22</v>
      </c>
      <c r="C53" s="84" t="s">
        <v>18</v>
      </c>
      <c r="D53" s="96" t="s">
        <v>248</v>
      </c>
      <c r="E53" s="89" t="s">
        <v>249</v>
      </c>
      <c r="F53" s="89">
        <v>23707</v>
      </c>
      <c r="G53" s="84" t="s">
        <v>206</v>
      </c>
      <c r="H53" s="85" t="s">
        <v>70</v>
      </c>
      <c r="I53" s="84" t="s">
        <v>71</v>
      </c>
      <c r="J53" s="105" t="s">
        <v>139</v>
      </c>
      <c r="K53" s="103">
        <v>1000</v>
      </c>
      <c r="L53" s="103">
        <f t="shared" si="15"/>
        <v>610</v>
      </c>
      <c r="M53" s="104">
        <v>0.39</v>
      </c>
      <c r="O53" s="89" t="s">
        <v>249</v>
      </c>
      <c r="P53" s="90">
        <v>930</v>
      </c>
      <c r="Q53" s="90">
        <v>567.29999999999995</v>
      </c>
      <c r="R53" s="91">
        <f t="shared" si="16"/>
        <v>0.39000000000000007</v>
      </c>
      <c r="T53" s="93">
        <f t="shared" si="17"/>
        <v>42.700000000000045</v>
      </c>
      <c r="U53" s="94">
        <f t="shared" si="18"/>
        <v>7.5268817204301161E-2</v>
      </c>
      <c r="Y53" s="94"/>
      <c r="AD53" s="93"/>
      <c r="AE53" s="94"/>
    </row>
    <row r="54" spans="2:31" ht="45" x14ac:dyDescent="0.25">
      <c r="B54" s="1" t="s">
        <v>22</v>
      </c>
      <c r="C54" s="84" t="s">
        <v>18</v>
      </c>
      <c r="D54" s="96" t="s">
        <v>250</v>
      </c>
      <c r="E54" s="89" t="s">
        <v>251</v>
      </c>
      <c r="F54" s="89" t="s">
        <v>252</v>
      </c>
      <c r="G54" s="84" t="s">
        <v>206</v>
      </c>
      <c r="H54" s="85" t="s">
        <v>70</v>
      </c>
      <c r="I54" s="86" t="s">
        <v>71</v>
      </c>
      <c r="J54" s="60" t="s">
        <v>819</v>
      </c>
      <c r="K54" s="106">
        <v>346</v>
      </c>
      <c r="L54" s="103">
        <f t="shared" si="15"/>
        <v>211.06</v>
      </c>
      <c r="M54" s="104">
        <v>0.39</v>
      </c>
      <c r="O54" s="89" t="s">
        <v>251</v>
      </c>
      <c r="P54" s="92">
        <v>334</v>
      </c>
      <c r="Q54" s="90">
        <v>203.74</v>
      </c>
      <c r="R54" s="91">
        <f t="shared" si="16"/>
        <v>0.38999999999999996</v>
      </c>
      <c r="T54" s="93">
        <f t="shared" si="17"/>
        <v>7.3199999999999932</v>
      </c>
      <c r="U54" s="94">
        <f t="shared" si="18"/>
        <v>3.5928143712574814E-2</v>
      </c>
      <c r="Y54" s="94"/>
      <c r="AD54" s="93"/>
      <c r="AE54" s="94"/>
    </row>
    <row r="55" spans="2:31" ht="45" x14ac:dyDescent="0.25">
      <c r="B55" s="1" t="s">
        <v>22</v>
      </c>
      <c r="C55" s="84" t="s">
        <v>18</v>
      </c>
      <c r="D55" s="96" t="s">
        <v>253</v>
      </c>
      <c r="E55" s="89" t="s">
        <v>254</v>
      </c>
      <c r="F55" s="89" t="s">
        <v>252</v>
      </c>
      <c r="G55" s="84" t="s">
        <v>206</v>
      </c>
      <c r="H55" s="85" t="s">
        <v>70</v>
      </c>
      <c r="I55" s="86" t="s">
        <v>71</v>
      </c>
      <c r="J55" s="60" t="s">
        <v>819</v>
      </c>
      <c r="K55" s="106">
        <v>350</v>
      </c>
      <c r="L55" s="103">
        <f t="shared" si="15"/>
        <v>213.5</v>
      </c>
      <c r="M55" s="104">
        <v>0.39</v>
      </c>
      <c r="O55" s="89" t="s">
        <v>254</v>
      </c>
      <c r="P55" s="92">
        <v>338</v>
      </c>
      <c r="Q55" s="90">
        <v>206.18</v>
      </c>
      <c r="R55" s="91">
        <f t="shared" si="16"/>
        <v>0.38999999999999996</v>
      </c>
      <c r="T55" s="93">
        <f t="shared" si="17"/>
        <v>7.3199999999999932</v>
      </c>
      <c r="U55" s="94">
        <f t="shared" si="18"/>
        <v>3.5502958579881623E-2</v>
      </c>
      <c r="Y55" s="94"/>
      <c r="AD55" s="93"/>
      <c r="AE55" s="94"/>
    </row>
    <row r="56" spans="2:31" ht="45" x14ac:dyDescent="0.25">
      <c r="B56" s="1" t="s">
        <v>22</v>
      </c>
      <c r="C56" s="84" t="s">
        <v>18</v>
      </c>
      <c r="D56" s="96" t="s">
        <v>255</v>
      </c>
      <c r="E56" s="89" t="s">
        <v>256</v>
      </c>
      <c r="F56" s="89" t="s">
        <v>252</v>
      </c>
      <c r="G56" s="84" t="s">
        <v>206</v>
      </c>
      <c r="H56" s="85" t="s">
        <v>70</v>
      </c>
      <c r="I56" s="86" t="s">
        <v>71</v>
      </c>
      <c r="J56" s="60" t="s">
        <v>819</v>
      </c>
      <c r="K56" s="106">
        <v>375</v>
      </c>
      <c r="L56" s="103">
        <f t="shared" si="15"/>
        <v>228.75</v>
      </c>
      <c r="M56" s="104">
        <v>0.39</v>
      </c>
      <c r="O56" s="89" t="s">
        <v>256</v>
      </c>
      <c r="P56" s="92">
        <v>362</v>
      </c>
      <c r="Q56" s="90">
        <v>220.82</v>
      </c>
      <c r="R56" s="91">
        <f t="shared" si="16"/>
        <v>0.39</v>
      </c>
      <c r="T56" s="93">
        <f t="shared" si="17"/>
        <v>7.9300000000000068</v>
      </c>
      <c r="U56" s="94">
        <f t="shared" si="18"/>
        <v>3.5911602209944785E-2</v>
      </c>
      <c r="Y56" s="94"/>
      <c r="AD56" s="93"/>
      <c r="AE56" s="94"/>
    </row>
    <row r="57" spans="2:31" ht="45" x14ac:dyDescent="0.25">
      <c r="B57" s="1" t="s">
        <v>22</v>
      </c>
      <c r="C57" s="84" t="s">
        <v>18</v>
      </c>
      <c r="D57" s="96" t="s">
        <v>257</v>
      </c>
      <c r="E57" s="89" t="s">
        <v>258</v>
      </c>
      <c r="F57" s="89" t="s">
        <v>252</v>
      </c>
      <c r="G57" s="84" t="s">
        <v>206</v>
      </c>
      <c r="H57" s="85" t="s">
        <v>70</v>
      </c>
      <c r="I57" s="86" t="s">
        <v>71</v>
      </c>
      <c r="J57" s="60" t="s">
        <v>819</v>
      </c>
      <c r="K57" s="106">
        <v>381</v>
      </c>
      <c r="L57" s="103">
        <f t="shared" si="15"/>
        <v>232.41</v>
      </c>
      <c r="M57" s="104">
        <v>0.39</v>
      </c>
      <c r="O57" s="89" t="s">
        <v>258</v>
      </c>
      <c r="P57" s="92">
        <v>368</v>
      </c>
      <c r="Q57" s="90">
        <v>224.48</v>
      </c>
      <c r="R57" s="91">
        <f t="shared" si="16"/>
        <v>0.39</v>
      </c>
      <c r="T57" s="93">
        <f t="shared" si="17"/>
        <v>7.9300000000000068</v>
      </c>
      <c r="U57" s="94">
        <f t="shared" si="18"/>
        <v>3.5326086956521771E-2</v>
      </c>
      <c r="Y57" s="94"/>
      <c r="AD57" s="93"/>
      <c r="AE57" s="94"/>
    </row>
    <row r="58" spans="2:31" ht="60" x14ac:dyDescent="0.25">
      <c r="B58" s="1" t="s">
        <v>22</v>
      </c>
      <c r="C58" s="84" t="s">
        <v>18</v>
      </c>
      <c r="D58" s="96" t="s">
        <v>259</v>
      </c>
      <c r="E58" s="89" t="s">
        <v>260</v>
      </c>
      <c r="F58" s="89" t="s">
        <v>261</v>
      </c>
      <c r="G58" s="84" t="s">
        <v>206</v>
      </c>
      <c r="H58" s="85" t="s">
        <v>70</v>
      </c>
      <c r="I58" s="86" t="s">
        <v>71</v>
      </c>
      <c r="J58" s="60" t="s">
        <v>819</v>
      </c>
      <c r="K58" s="106">
        <v>766</v>
      </c>
      <c r="L58" s="103">
        <f t="shared" si="15"/>
        <v>467.26</v>
      </c>
      <c r="M58" s="104">
        <v>0.39</v>
      </c>
      <c r="O58" s="89" t="s">
        <v>260</v>
      </c>
      <c r="P58" s="92">
        <v>740</v>
      </c>
      <c r="Q58" s="90">
        <v>451.4</v>
      </c>
      <c r="R58" s="91">
        <f t="shared" si="16"/>
        <v>0.39</v>
      </c>
      <c r="T58" s="93">
        <f t="shared" si="17"/>
        <v>15.860000000000014</v>
      </c>
      <c r="U58" s="94">
        <f t="shared" si="18"/>
        <v>3.5135135135135165E-2</v>
      </c>
      <c r="Y58" s="94"/>
      <c r="AD58" s="93"/>
      <c r="AE58" s="94"/>
    </row>
    <row r="59" spans="2:31" ht="45" x14ac:dyDescent="0.25">
      <c r="B59" s="1" t="s">
        <v>22</v>
      </c>
      <c r="C59" s="84" t="s">
        <v>18</v>
      </c>
      <c r="D59" s="96" t="s">
        <v>262</v>
      </c>
      <c r="E59" s="89" t="s">
        <v>263</v>
      </c>
      <c r="F59" s="89" t="s">
        <v>261</v>
      </c>
      <c r="G59" s="84" t="s">
        <v>206</v>
      </c>
      <c r="H59" s="85" t="s">
        <v>70</v>
      </c>
      <c r="I59" s="86" t="s">
        <v>71</v>
      </c>
      <c r="J59" s="60" t="s">
        <v>819</v>
      </c>
      <c r="K59" s="106">
        <v>766</v>
      </c>
      <c r="L59" s="103">
        <f t="shared" si="15"/>
        <v>467.26</v>
      </c>
      <c r="M59" s="104">
        <v>0.39</v>
      </c>
      <c r="O59" s="89" t="s">
        <v>263</v>
      </c>
      <c r="P59" s="92">
        <v>740</v>
      </c>
      <c r="Q59" s="90">
        <v>451.4</v>
      </c>
      <c r="R59" s="91">
        <f t="shared" si="16"/>
        <v>0.39</v>
      </c>
      <c r="T59" s="93">
        <f t="shared" si="17"/>
        <v>15.860000000000014</v>
      </c>
      <c r="U59" s="94">
        <f t="shared" si="18"/>
        <v>3.5135135135135165E-2</v>
      </c>
      <c r="Y59" s="94"/>
      <c r="AD59" s="93"/>
      <c r="AE59" s="94"/>
    </row>
    <row r="60" spans="2:31" ht="60" x14ac:dyDescent="0.25">
      <c r="B60" s="1" t="s">
        <v>22</v>
      </c>
      <c r="C60" s="84" t="s">
        <v>18</v>
      </c>
      <c r="D60" s="96" t="s">
        <v>264</v>
      </c>
      <c r="E60" s="89" t="s">
        <v>265</v>
      </c>
      <c r="F60" s="89" t="s">
        <v>261</v>
      </c>
      <c r="G60" s="84" t="s">
        <v>206</v>
      </c>
      <c r="H60" s="85" t="s">
        <v>70</v>
      </c>
      <c r="I60" s="86" t="s">
        <v>71</v>
      </c>
      <c r="J60" s="60" t="s">
        <v>819</v>
      </c>
      <c r="K60" s="106">
        <v>837</v>
      </c>
      <c r="L60" s="103">
        <f t="shared" si="15"/>
        <v>510.57</v>
      </c>
      <c r="M60" s="104">
        <v>0.39</v>
      </c>
      <c r="O60" s="89" t="s">
        <v>265</v>
      </c>
      <c r="P60" s="92">
        <v>808</v>
      </c>
      <c r="Q60" s="90">
        <v>492.88</v>
      </c>
      <c r="R60" s="91">
        <f t="shared" si="16"/>
        <v>0.39</v>
      </c>
      <c r="T60" s="93">
        <f t="shared" si="17"/>
        <v>17.689999999999998</v>
      </c>
      <c r="U60" s="94">
        <f t="shared" si="18"/>
        <v>3.5891089108910888E-2</v>
      </c>
      <c r="Y60" s="94"/>
      <c r="AD60" s="93"/>
      <c r="AE60" s="94"/>
    </row>
    <row r="61" spans="2:31" ht="45" x14ac:dyDescent="0.25">
      <c r="B61" s="1" t="s">
        <v>22</v>
      </c>
      <c r="C61" s="84" t="s">
        <v>18</v>
      </c>
      <c r="D61" s="96" t="s">
        <v>266</v>
      </c>
      <c r="E61" s="89" t="s">
        <v>267</v>
      </c>
      <c r="F61" s="89" t="s">
        <v>261</v>
      </c>
      <c r="G61" s="84" t="s">
        <v>206</v>
      </c>
      <c r="H61" s="85" t="s">
        <v>70</v>
      </c>
      <c r="I61" s="84" t="s">
        <v>71</v>
      </c>
      <c r="J61" s="107" t="s">
        <v>819</v>
      </c>
      <c r="K61" s="103">
        <v>837</v>
      </c>
      <c r="L61" s="103">
        <f t="shared" si="15"/>
        <v>510.57</v>
      </c>
      <c r="M61" s="104">
        <v>0.39</v>
      </c>
      <c r="O61" s="89" t="s">
        <v>267</v>
      </c>
      <c r="P61" s="90">
        <v>808</v>
      </c>
      <c r="Q61" s="90">
        <v>492.88</v>
      </c>
      <c r="R61" s="91">
        <f t="shared" si="16"/>
        <v>0.39</v>
      </c>
      <c r="T61" s="93">
        <f t="shared" si="17"/>
        <v>17.689999999999998</v>
      </c>
      <c r="U61" s="94">
        <f t="shared" si="18"/>
        <v>3.5891089108910888E-2</v>
      </c>
      <c r="Y61" s="94"/>
      <c r="AD61" s="93"/>
      <c r="AE61" s="94"/>
    </row>
    <row r="62" spans="2:31" ht="30" x14ac:dyDescent="0.25">
      <c r="B62" s="17" t="s">
        <v>268</v>
      </c>
      <c r="C62" s="84" t="s">
        <v>31</v>
      </c>
      <c r="D62" s="96" t="s">
        <v>269</v>
      </c>
      <c r="E62" s="89" t="s">
        <v>270</v>
      </c>
      <c r="F62" s="89" t="s">
        <v>271</v>
      </c>
      <c r="G62" s="84" t="s">
        <v>206</v>
      </c>
      <c r="H62" s="85" t="s">
        <v>72</v>
      </c>
      <c r="I62" s="82" t="s">
        <v>34</v>
      </c>
      <c r="J62" s="89" t="s">
        <v>139</v>
      </c>
      <c r="K62" s="103">
        <v>860</v>
      </c>
      <c r="L62" s="103">
        <f t="shared" si="15"/>
        <v>524.6</v>
      </c>
      <c r="M62" s="104">
        <v>0.39</v>
      </c>
      <c r="N62" s="8" t="s">
        <v>132</v>
      </c>
      <c r="O62" s="89" t="s">
        <v>270</v>
      </c>
      <c r="P62" s="90">
        <v>830</v>
      </c>
      <c r="Q62" s="90">
        <v>506.3</v>
      </c>
      <c r="R62" s="91">
        <f t="shared" si="16"/>
        <v>0.39</v>
      </c>
      <c r="T62" s="93">
        <f t="shared" si="17"/>
        <v>18.300000000000011</v>
      </c>
      <c r="U62" s="94">
        <f t="shared" si="18"/>
        <v>3.6144578313253031E-2</v>
      </c>
      <c r="Y62" s="94"/>
      <c r="AD62" s="93"/>
      <c r="AE62" s="94"/>
    </row>
    <row r="63" spans="2:31" ht="45" x14ac:dyDescent="0.25">
      <c r="B63" s="67" t="s">
        <v>30</v>
      </c>
      <c r="C63" s="82" t="s">
        <v>31</v>
      </c>
      <c r="D63" s="95" t="s">
        <v>272</v>
      </c>
      <c r="E63" s="88" t="s">
        <v>273</v>
      </c>
      <c r="F63" s="88" t="s">
        <v>271</v>
      </c>
      <c r="G63" s="82" t="s">
        <v>206</v>
      </c>
      <c r="H63" s="83" t="s">
        <v>72</v>
      </c>
      <c r="I63" s="82" t="s">
        <v>34</v>
      </c>
      <c r="J63" s="88" t="s">
        <v>139</v>
      </c>
      <c r="K63" s="103">
        <v>999</v>
      </c>
      <c r="L63" s="103">
        <f t="shared" si="15"/>
        <v>609.39</v>
      </c>
      <c r="M63" s="104">
        <v>0.39</v>
      </c>
      <c r="O63" s="88" t="s">
        <v>273</v>
      </c>
      <c r="P63" s="90">
        <v>1098</v>
      </c>
      <c r="Q63" s="90">
        <v>669.78</v>
      </c>
      <c r="R63" s="91">
        <f t="shared" si="16"/>
        <v>0.39</v>
      </c>
      <c r="T63" s="93">
        <f t="shared" si="17"/>
        <v>-60.389999999999986</v>
      </c>
      <c r="U63" s="94">
        <f t="shared" si="18"/>
        <v>-9.0163934426229497E-2</v>
      </c>
      <c r="Y63" s="94"/>
      <c r="AD63" s="93"/>
      <c r="AE63" s="94"/>
    </row>
    <row r="64" spans="2:31" ht="45" x14ac:dyDescent="0.25">
      <c r="B64" s="67" t="s">
        <v>32</v>
      </c>
      <c r="C64" s="82" t="s">
        <v>31</v>
      </c>
      <c r="D64" s="95" t="s">
        <v>274</v>
      </c>
      <c r="E64" s="88" t="s">
        <v>275</v>
      </c>
      <c r="F64" s="88" t="s">
        <v>271</v>
      </c>
      <c r="G64" s="82" t="s">
        <v>206</v>
      </c>
      <c r="H64" s="83" t="s">
        <v>72</v>
      </c>
      <c r="I64" s="82" t="s">
        <v>34</v>
      </c>
      <c r="J64" s="88" t="s">
        <v>139</v>
      </c>
      <c r="K64" s="103">
        <v>1138</v>
      </c>
      <c r="L64" s="103">
        <f t="shared" si="15"/>
        <v>694.18</v>
      </c>
      <c r="M64" s="104">
        <v>0.39</v>
      </c>
      <c r="O64" s="88" t="s">
        <v>275</v>
      </c>
      <c r="P64" s="90">
        <v>1366</v>
      </c>
      <c r="Q64" s="90">
        <v>833.26</v>
      </c>
      <c r="R64" s="91">
        <f t="shared" si="16"/>
        <v>0.39</v>
      </c>
      <c r="T64" s="93">
        <f t="shared" si="17"/>
        <v>-139.08000000000004</v>
      </c>
      <c r="U64" s="94">
        <f t="shared" si="18"/>
        <v>-0.16691068814055643</v>
      </c>
      <c r="Y64" s="94"/>
      <c r="AD64" s="93"/>
      <c r="AE64" s="94"/>
    </row>
    <row r="65" spans="2:31" ht="30" x14ac:dyDescent="0.25">
      <c r="B65" s="67" t="s">
        <v>268</v>
      </c>
      <c r="C65" s="82" t="s">
        <v>31</v>
      </c>
      <c r="D65" s="95" t="s">
        <v>276</v>
      </c>
      <c r="E65" s="88" t="s">
        <v>277</v>
      </c>
      <c r="F65" s="88" t="s">
        <v>278</v>
      </c>
      <c r="G65" s="82" t="s">
        <v>206</v>
      </c>
      <c r="H65" s="83" t="s">
        <v>72</v>
      </c>
      <c r="I65" s="82" t="s">
        <v>35</v>
      </c>
      <c r="J65" s="88" t="s">
        <v>139</v>
      </c>
      <c r="K65" s="103">
        <v>1131</v>
      </c>
      <c r="L65" s="103">
        <f t="shared" si="15"/>
        <v>689.91</v>
      </c>
      <c r="M65" s="104">
        <v>0.39</v>
      </c>
      <c r="N65" s="8" t="s">
        <v>132</v>
      </c>
      <c r="O65" s="88" t="s">
        <v>277</v>
      </c>
      <c r="P65" s="90">
        <v>1092</v>
      </c>
      <c r="Q65" s="90">
        <v>666.12</v>
      </c>
      <c r="R65" s="91">
        <f t="shared" si="16"/>
        <v>0.39</v>
      </c>
      <c r="T65" s="93">
        <f t="shared" si="17"/>
        <v>23.789999999999964</v>
      </c>
      <c r="U65" s="94">
        <f t="shared" si="18"/>
        <v>3.5714285714285657E-2</v>
      </c>
      <c r="Y65" s="94"/>
      <c r="AD65" s="93"/>
      <c r="AE65" s="94"/>
    </row>
    <row r="66" spans="2:31" ht="45" x14ac:dyDescent="0.25">
      <c r="B66" s="67" t="s">
        <v>30</v>
      </c>
      <c r="C66" s="82" t="s">
        <v>31</v>
      </c>
      <c r="D66" s="95" t="s">
        <v>279</v>
      </c>
      <c r="E66" s="88" t="s">
        <v>280</v>
      </c>
      <c r="F66" s="88" t="s">
        <v>278</v>
      </c>
      <c r="G66" s="82" t="s">
        <v>206</v>
      </c>
      <c r="H66" s="83" t="s">
        <v>72</v>
      </c>
      <c r="I66" s="82" t="s">
        <v>35</v>
      </c>
      <c r="J66" s="88" t="s">
        <v>139</v>
      </c>
      <c r="K66" s="103">
        <v>1270</v>
      </c>
      <c r="L66" s="103">
        <f t="shared" si="15"/>
        <v>774.69999999999993</v>
      </c>
      <c r="M66" s="104">
        <v>0.39</v>
      </c>
      <c r="O66" s="88" t="s">
        <v>280</v>
      </c>
      <c r="P66" s="90">
        <v>1360</v>
      </c>
      <c r="Q66" s="90">
        <v>829.6</v>
      </c>
      <c r="R66" s="91">
        <f t="shared" si="16"/>
        <v>0.38999999999999996</v>
      </c>
      <c r="T66" s="93">
        <f t="shared" si="17"/>
        <v>-54.900000000000091</v>
      </c>
      <c r="U66" s="94">
        <f t="shared" si="18"/>
        <v>-6.6176470588235406E-2</v>
      </c>
      <c r="Y66" s="94"/>
      <c r="AD66" s="93"/>
      <c r="AE66" s="94"/>
    </row>
    <row r="67" spans="2:31" ht="45" x14ac:dyDescent="0.25">
      <c r="B67" s="67" t="s">
        <v>32</v>
      </c>
      <c r="C67" s="82" t="s">
        <v>31</v>
      </c>
      <c r="D67" s="95" t="s">
        <v>281</v>
      </c>
      <c r="E67" s="88" t="s">
        <v>282</v>
      </c>
      <c r="F67" s="88" t="s">
        <v>278</v>
      </c>
      <c r="G67" s="82" t="s">
        <v>206</v>
      </c>
      <c r="H67" s="83" t="s">
        <v>72</v>
      </c>
      <c r="I67" s="82" t="s">
        <v>35</v>
      </c>
      <c r="J67" s="88" t="s">
        <v>139</v>
      </c>
      <c r="K67" s="103">
        <v>1409</v>
      </c>
      <c r="L67" s="103">
        <f t="shared" si="15"/>
        <v>859.49</v>
      </c>
      <c r="M67" s="104">
        <v>0.39</v>
      </c>
      <c r="O67" s="88" t="s">
        <v>282</v>
      </c>
      <c r="P67" s="90">
        <v>1628</v>
      </c>
      <c r="Q67" s="90">
        <v>993.08</v>
      </c>
      <c r="R67" s="91">
        <f t="shared" si="16"/>
        <v>0.38999999999999996</v>
      </c>
      <c r="T67" s="93">
        <f t="shared" si="17"/>
        <v>-133.59000000000003</v>
      </c>
      <c r="U67" s="94">
        <f t="shared" si="18"/>
        <v>-0.13452088452088454</v>
      </c>
      <c r="Y67" s="94"/>
      <c r="AD67" s="93"/>
      <c r="AE67" s="94"/>
    </row>
    <row r="68" spans="2:31" ht="30" x14ac:dyDescent="0.25">
      <c r="B68" s="67" t="s">
        <v>283</v>
      </c>
      <c r="C68" s="82" t="s">
        <v>31</v>
      </c>
      <c r="D68" s="95" t="s">
        <v>284</v>
      </c>
      <c r="E68" s="88" t="s">
        <v>285</v>
      </c>
      <c r="F68" s="88" t="s">
        <v>271</v>
      </c>
      <c r="G68" s="82" t="s">
        <v>206</v>
      </c>
      <c r="H68" s="83" t="s">
        <v>72</v>
      </c>
      <c r="I68" s="82" t="s">
        <v>34</v>
      </c>
      <c r="J68" s="88" t="s">
        <v>139</v>
      </c>
      <c r="K68" s="103">
        <v>1822</v>
      </c>
      <c r="L68" s="103">
        <f t="shared" si="15"/>
        <v>1111.42</v>
      </c>
      <c r="M68" s="104">
        <v>0.39</v>
      </c>
      <c r="O68" s="88" t="s">
        <v>285</v>
      </c>
      <c r="P68" s="90">
        <v>1484</v>
      </c>
      <c r="Q68" s="90">
        <v>905.24</v>
      </c>
      <c r="R68" s="91">
        <f t="shared" si="16"/>
        <v>0.39</v>
      </c>
      <c r="T68" s="93">
        <f t="shared" si="17"/>
        <v>206.18000000000006</v>
      </c>
      <c r="U68" s="94">
        <f t="shared" si="18"/>
        <v>0.2277628032345014</v>
      </c>
      <c r="Y68" s="94"/>
      <c r="AD68" s="93"/>
      <c r="AE68" s="94"/>
    </row>
    <row r="69" spans="2:31" ht="30" x14ac:dyDescent="0.25">
      <c r="B69" s="67" t="s">
        <v>283</v>
      </c>
      <c r="C69" s="82" t="s">
        <v>31</v>
      </c>
      <c r="D69" s="95" t="s">
        <v>286</v>
      </c>
      <c r="E69" s="88" t="s">
        <v>287</v>
      </c>
      <c r="F69" s="88" t="s">
        <v>278</v>
      </c>
      <c r="G69" s="82" t="s">
        <v>206</v>
      </c>
      <c r="H69" s="83" t="s">
        <v>72</v>
      </c>
      <c r="I69" s="82" t="s">
        <v>35</v>
      </c>
      <c r="J69" s="88" t="s">
        <v>139</v>
      </c>
      <c r="K69" s="103">
        <v>2019</v>
      </c>
      <c r="L69" s="103">
        <f t="shared" si="15"/>
        <v>1231.5899999999999</v>
      </c>
      <c r="M69" s="104">
        <v>0.39</v>
      </c>
      <c r="O69" s="88" t="s">
        <v>287</v>
      </c>
      <c r="P69" s="90">
        <v>1676</v>
      </c>
      <c r="Q69" s="90">
        <v>1022.36</v>
      </c>
      <c r="R69" s="91">
        <f t="shared" si="16"/>
        <v>0.39</v>
      </c>
      <c r="T69" s="93">
        <f t="shared" si="17"/>
        <v>209.2299999999999</v>
      </c>
      <c r="U69" s="94">
        <f t="shared" si="18"/>
        <v>0.20465393794749392</v>
      </c>
      <c r="AD69" s="93"/>
    </row>
    <row r="70" spans="2:31" ht="30" x14ac:dyDescent="0.25">
      <c r="B70" s="67" t="s">
        <v>288</v>
      </c>
      <c r="C70" s="82" t="s">
        <v>31</v>
      </c>
      <c r="D70" s="95" t="s">
        <v>289</v>
      </c>
      <c r="E70" s="88" t="s">
        <v>290</v>
      </c>
      <c r="F70" s="88" t="s">
        <v>271</v>
      </c>
      <c r="G70" s="82" t="str">
        <f t="shared" ref="G70:G79" si="19">G69</f>
        <v>N</v>
      </c>
      <c r="H70" s="83" t="s">
        <v>72</v>
      </c>
      <c r="I70" s="82" t="s">
        <v>34</v>
      </c>
      <c r="J70" s="88" t="s">
        <v>139</v>
      </c>
      <c r="K70" s="103">
        <v>357</v>
      </c>
      <c r="L70" s="103">
        <f t="shared" si="15"/>
        <v>217.76999999999998</v>
      </c>
      <c r="M70" s="104">
        <v>0.39</v>
      </c>
      <c r="O70" s="88" t="s">
        <v>290</v>
      </c>
      <c r="P70" s="90">
        <v>344</v>
      </c>
      <c r="Q70" s="90">
        <v>209.84</v>
      </c>
      <c r="R70" s="91">
        <f t="shared" si="16"/>
        <v>0.39</v>
      </c>
      <c r="T70" s="93">
        <f t="shared" si="17"/>
        <v>7.9299999999999784</v>
      </c>
      <c r="U70" s="94">
        <f t="shared" si="18"/>
        <v>3.7790697674418498E-2</v>
      </c>
      <c r="Y70" s="94"/>
      <c r="AD70" s="93"/>
      <c r="AE70" s="94"/>
    </row>
    <row r="71" spans="2:31" ht="30" x14ac:dyDescent="0.25">
      <c r="B71" s="67" t="s">
        <v>288</v>
      </c>
      <c r="C71" s="82" t="s">
        <v>31</v>
      </c>
      <c r="D71" s="95" t="s">
        <v>291</v>
      </c>
      <c r="E71" s="88" t="s">
        <v>292</v>
      </c>
      <c r="F71" s="88" t="s">
        <v>278</v>
      </c>
      <c r="G71" s="82" t="str">
        <f t="shared" si="19"/>
        <v>N</v>
      </c>
      <c r="H71" s="83" t="s">
        <v>72</v>
      </c>
      <c r="I71" s="82" t="s">
        <v>35</v>
      </c>
      <c r="J71" s="88" t="s">
        <v>139</v>
      </c>
      <c r="K71" s="103">
        <v>375</v>
      </c>
      <c r="L71" s="103">
        <f t="shared" si="15"/>
        <v>228.75</v>
      </c>
      <c r="M71" s="104">
        <v>0.39</v>
      </c>
      <c r="O71" s="88" t="s">
        <v>292</v>
      </c>
      <c r="P71" s="90">
        <v>362</v>
      </c>
      <c r="Q71" s="90">
        <v>220.82</v>
      </c>
      <c r="R71" s="91">
        <f t="shared" si="16"/>
        <v>0.39</v>
      </c>
      <c r="T71" s="93">
        <f t="shared" si="17"/>
        <v>7.9300000000000068</v>
      </c>
      <c r="U71" s="94">
        <f t="shared" si="18"/>
        <v>3.5911602209944785E-2</v>
      </c>
      <c r="Y71" s="94"/>
      <c r="AD71" s="93"/>
      <c r="AE71" s="94"/>
    </row>
    <row r="72" spans="2:31" ht="30" x14ac:dyDescent="0.25">
      <c r="B72" s="67" t="s">
        <v>288</v>
      </c>
      <c r="C72" s="82" t="s">
        <v>31</v>
      </c>
      <c r="D72" s="95" t="s">
        <v>293</v>
      </c>
      <c r="E72" s="88" t="s">
        <v>294</v>
      </c>
      <c r="F72" s="88" t="s">
        <v>271</v>
      </c>
      <c r="G72" s="82" t="str">
        <f t="shared" si="19"/>
        <v>N</v>
      </c>
      <c r="H72" s="83" t="s">
        <v>72</v>
      </c>
      <c r="I72" s="82" t="s">
        <v>34</v>
      </c>
      <c r="J72" s="88" t="s">
        <v>139</v>
      </c>
      <c r="K72" s="103">
        <v>290</v>
      </c>
      <c r="L72" s="103">
        <f t="shared" si="15"/>
        <v>176.9</v>
      </c>
      <c r="M72" s="104">
        <v>0.39</v>
      </c>
      <c r="O72" s="88" t="s">
        <v>294</v>
      </c>
      <c r="P72" s="90">
        <v>280</v>
      </c>
      <c r="Q72" s="90">
        <v>170.79999999999998</v>
      </c>
      <c r="R72" s="91">
        <f t="shared" si="16"/>
        <v>0.39000000000000007</v>
      </c>
      <c r="T72" s="93">
        <f t="shared" si="17"/>
        <v>6.1000000000000227</v>
      </c>
      <c r="U72" s="94">
        <f t="shared" si="18"/>
        <v>3.5714285714285851E-2</v>
      </c>
      <c r="Y72" s="94"/>
      <c r="AD72" s="93"/>
      <c r="AE72" s="94"/>
    </row>
    <row r="73" spans="2:31" ht="30" x14ac:dyDescent="0.25">
      <c r="B73" s="67" t="s">
        <v>288</v>
      </c>
      <c r="C73" s="82" t="s">
        <v>31</v>
      </c>
      <c r="D73" s="95" t="s">
        <v>295</v>
      </c>
      <c r="E73" s="88" t="s">
        <v>296</v>
      </c>
      <c r="F73" s="88" t="s">
        <v>278</v>
      </c>
      <c r="G73" s="82" t="str">
        <f t="shared" si="19"/>
        <v>N</v>
      </c>
      <c r="H73" s="83" t="s">
        <v>72</v>
      </c>
      <c r="I73" s="82" t="s">
        <v>35</v>
      </c>
      <c r="J73" s="88" t="s">
        <v>139</v>
      </c>
      <c r="K73" s="103">
        <v>305</v>
      </c>
      <c r="L73" s="103">
        <f t="shared" si="15"/>
        <v>186.04999999999998</v>
      </c>
      <c r="M73" s="104">
        <v>0.39</v>
      </c>
      <c r="O73" s="88" t="s">
        <v>296</v>
      </c>
      <c r="P73" s="90">
        <v>294</v>
      </c>
      <c r="Q73" s="90">
        <v>179.34</v>
      </c>
      <c r="R73" s="91">
        <f t="shared" si="16"/>
        <v>0.39</v>
      </c>
      <c r="T73" s="93">
        <f t="shared" si="17"/>
        <v>6.7099999999999795</v>
      </c>
      <c r="U73" s="94">
        <f t="shared" si="18"/>
        <v>3.741496598639444E-2</v>
      </c>
      <c r="Y73" s="94"/>
      <c r="AD73" s="93"/>
      <c r="AE73" s="94"/>
    </row>
    <row r="74" spans="2:31" ht="30" x14ac:dyDescent="0.25">
      <c r="B74" s="67" t="s">
        <v>288</v>
      </c>
      <c r="C74" s="82" t="s">
        <v>31</v>
      </c>
      <c r="D74" s="95" t="s">
        <v>297</v>
      </c>
      <c r="E74" s="88" t="s">
        <v>298</v>
      </c>
      <c r="F74" s="88" t="s">
        <v>271</v>
      </c>
      <c r="G74" s="82" t="str">
        <f t="shared" si="19"/>
        <v>N</v>
      </c>
      <c r="H74" s="83" t="s">
        <v>72</v>
      </c>
      <c r="I74" s="82" t="s">
        <v>34</v>
      </c>
      <c r="J74" s="88" t="s">
        <v>139</v>
      </c>
      <c r="K74" s="103">
        <v>232</v>
      </c>
      <c r="L74" s="103">
        <f t="shared" si="15"/>
        <v>141.52000000000001</v>
      </c>
      <c r="M74" s="104">
        <v>0.39</v>
      </c>
      <c r="O74" s="88" t="s">
        <v>298</v>
      </c>
      <c r="P74" s="90">
        <v>224</v>
      </c>
      <c r="Q74" s="90">
        <v>136.63999999999999</v>
      </c>
      <c r="R74" s="91">
        <f t="shared" si="16"/>
        <v>0.39000000000000007</v>
      </c>
      <c r="T74" s="93">
        <f t="shared" si="17"/>
        <v>4.8800000000000239</v>
      </c>
      <c r="U74" s="94">
        <f t="shared" si="18"/>
        <v>3.5714285714285893E-2</v>
      </c>
      <c r="Y74" s="94"/>
      <c r="AD74" s="93"/>
      <c r="AE74" s="94"/>
    </row>
    <row r="75" spans="2:31" ht="30" x14ac:dyDescent="0.25">
      <c r="B75" s="67" t="s">
        <v>288</v>
      </c>
      <c r="C75" s="82" t="s">
        <v>31</v>
      </c>
      <c r="D75" s="95" t="s">
        <v>299</v>
      </c>
      <c r="E75" s="88" t="s">
        <v>300</v>
      </c>
      <c r="F75" s="88" t="s">
        <v>278</v>
      </c>
      <c r="G75" s="82" t="str">
        <f t="shared" si="19"/>
        <v>N</v>
      </c>
      <c r="H75" s="83" t="s">
        <v>72</v>
      </c>
      <c r="I75" s="82" t="s">
        <v>35</v>
      </c>
      <c r="J75" s="88" t="s">
        <v>139</v>
      </c>
      <c r="K75" s="103">
        <v>253</v>
      </c>
      <c r="L75" s="103">
        <f t="shared" si="15"/>
        <v>154.32999999999998</v>
      </c>
      <c r="M75" s="104">
        <v>0.39</v>
      </c>
      <c r="O75" s="88" t="s">
        <v>300</v>
      </c>
      <c r="P75" s="90">
        <v>244</v>
      </c>
      <c r="Q75" s="90">
        <v>148.84</v>
      </c>
      <c r="R75" s="91">
        <f t="shared" si="16"/>
        <v>0.39</v>
      </c>
      <c r="T75" s="93">
        <f t="shared" si="17"/>
        <v>5.4899999999999807</v>
      </c>
      <c r="U75" s="94">
        <f t="shared" si="18"/>
        <v>3.6885245901639212E-2</v>
      </c>
      <c r="Y75" s="94"/>
      <c r="AD75" s="93"/>
      <c r="AE75" s="94"/>
    </row>
    <row r="76" spans="2:31" ht="30" x14ac:dyDescent="0.25">
      <c r="B76" s="67" t="s">
        <v>288</v>
      </c>
      <c r="C76" s="82" t="s">
        <v>31</v>
      </c>
      <c r="D76" s="95" t="s">
        <v>301</v>
      </c>
      <c r="E76" s="88" t="s">
        <v>302</v>
      </c>
      <c r="F76" s="88" t="s">
        <v>271</v>
      </c>
      <c r="G76" s="82" t="str">
        <f t="shared" si="19"/>
        <v>N</v>
      </c>
      <c r="H76" s="83" t="s">
        <v>72</v>
      </c>
      <c r="I76" s="82" t="s">
        <v>34</v>
      </c>
      <c r="J76" s="88" t="s">
        <v>139</v>
      </c>
      <c r="K76" s="103">
        <v>357</v>
      </c>
      <c r="L76" s="103">
        <f t="shared" si="15"/>
        <v>217.76999999999998</v>
      </c>
      <c r="M76" s="104">
        <v>0.39</v>
      </c>
      <c r="O76" s="88" t="s">
        <v>302</v>
      </c>
      <c r="P76" s="90">
        <v>344</v>
      </c>
      <c r="Q76" s="90">
        <v>209.84</v>
      </c>
      <c r="R76" s="91">
        <f t="shared" si="16"/>
        <v>0.39</v>
      </c>
      <c r="T76" s="93">
        <f t="shared" si="17"/>
        <v>7.9299999999999784</v>
      </c>
      <c r="U76" s="94">
        <f t="shared" si="18"/>
        <v>3.7790697674418498E-2</v>
      </c>
      <c r="Y76" s="94"/>
      <c r="AD76" s="93"/>
      <c r="AE76" s="94"/>
    </row>
    <row r="77" spans="2:31" ht="30" x14ac:dyDescent="0.25">
      <c r="B77" s="67" t="s">
        <v>288</v>
      </c>
      <c r="C77" s="82" t="s">
        <v>31</v>
      </c>
      <c r="D77" s="95" t="s">
        <v>303</v>
      </c>
      <c r="E77" s="88" t="s">
        <v>304</v>
      </c>
      <c r="F77" s="88" t="s">
        <v>278</v>
      </c>
      <c r="G77" s="82" t="str">
        <f t="shared" si="19"/>
        <v>N</v>
      </c>
      <c r="H77" s="83" t="s">
        <v>72</v>
      </c>
      <c r="I77" s="82" t="s">
        <v>35</v>
      </c>
      <c r="J77" s="88" t="s">
        <v>139</v>
      </c>
      <c r="K77" s="103">
        <v>375</v>
      </c>
      <c r="L77" s="103">
        <f t="shared" si="15"/>
        <v>228.75</v>
      </c>
      <c r="M77" s="104">
        <v>0.39</v>
      </c>
      <c r="O77" s="88" t="s">
        <v>304</v>
      </c>
      <c r="P77" s="90">
        <v>362</v>
      </c>
      <c r="Q77" s="90">
        <v>220.82</v>
      </c>
      <c r="R77" s="91">
        <f t="shared" si="16"/>
        <v>0.39</v>
      </c>
      <c r="T77" s="93">
        <f t="shared" si="17"/>
        <v>7.9300000000000068</v>
      </c>
      <c r="U77" s="94">
        <f t="shared" si="18"/>
        <v>3.5911602209944785E-2</v>
      </c>
      <c r="Y77" s="94"/>
      <c r="AD77" s="93"/>
      <c r="AE77" s="94"/>
    </row>
    <row r="78" spans="2:31" ht="30" x14ac:dyDescent="0.25">
      <c r="B78" s="67" t="s">
        <v>288</v>
      </c>
      <c r="C78" s="82" t="s">
        <v>31</v>
      </c>
      <c r="D78" s="95" t="s">
        <v>305</v>
      </c>
      <c r="E78" s="88" t="s">
        <v>306</v>
      </c>
      <c r="F78" s="88" t="s">
        <v>271</v>
      </c>
      <c r="G78" s="82" t="str">
        <f t="shared" si="19"/>
        <v>N</v>
      </c>
      <c r="H78" s="83" t="s">
        <v>72</v>
      </c>
      <c r="I78" s="82" t="s">
        <v>34</v>
      </c>
      <c r="J78" s="88" t="s">
        <v>139</v>
      </c>
      <c r="K78" s="103">
        <v>1081</v>
      </c>
      <c r="L78" s="103">
        <f t="shared" si="15"/>
        <v>659.41</v>
      </c>
      <c r="M78" s="104">
        <v>0.39</v>
      </c>
      <c r="O78" s="88" t="s">
        <v>306</v>
      </c>
      <c r="P78" s="90">
        <v>1044</v>
      </c>
      <c r="Q78" s="90">
        <v>636.84</v>
      </c>
      <c r="R78" s="91">
        <f t="shared" si="16"/>
        <v>0.38999999999999996</v>
      </c>
      <c r="T78" s="93">
        <f t="shared" si="17"/>
        <v>22.569999999999936</v>
      </c>
      <c r="U78" s="94">
        <f t="shared" si="18"/>
        <v>3.544061302681982E-2</v>
      </c>
      <c r="Y78" s="94"/>
      <c r="AD78" s="93"/>
      <c r="AE78" s="94"/>
    </row>
    <row r="79" spans="2:31" ht="30" x14ac:dyDescent="0.25">
      <c r="B79" s="67" t="s">
        <v>288</v>
      </c>
      <c r="C79" s="82" t="s">
        <v>31</v>
      </c>
      <c r="D79" s="95" t="s">
        <v>307</v>
      </c>
      <c r="E79" s="88" t="s">
        <v>308</v>
      </c>
      <c r="F79" s="88" t="s">
        <v>278</v>
      </c>
      <c r="G79" s="82" t="str">
        <f t="shared" si="19"/>
        <v>N</v>
      </c>
      <c r="H79" s="83" t="s">
        <v>72</v>
      </c>
      <c r="I79" s="82" t="s">
        <v>35</v>
      </c>
      <c r="J79" s="88" t="s">
        <v>139</v>
      </c>
      <c r="K79" s="103">
        <v>1193</v>
      </c>
      <c r="L79" s="103">
        <f t="shared" si="15"/>
        <v>727.73</v>
      </c>
      <c r="M79" s="104">
        <v>0.39</v>
      </c>
      <c r="O79" s="88" t="s">
        <v>308</v>
      </c>
      <c r="P79" s="90">
        <v>1152</v>
      </c>
      <c r="Q79" s="90">
        <v>702.72</v>
      </c>
      <c r="R79" s="91">
        <f t="shared" si="16"/>
        <v>0.38999999999999996</v>
      </c>
      <c r="T79" s="93">
        <f t="shared" si="17"/>
        <v>25.009999999999991</v>
      </c>
      <c r="U79" s="94">
        <f t="shared" si="18"/>
        <v>3.5590277777777762E-2</v>
      </c>
      <c r="Y79" s="94"/>
      <c r="AD79" s="93"/>
      <c r="AE79" s="94"/>
    </row>
    <row r="80" spans="2:31" ht="30" x14ac:dyDescent="0.25">
      <c r="B80" s="67" t="s">
        <v>309</v>
      </c>
      <c r="C80" s="82" t="s">
        <v>80</v>
      </c>
      <c r="D80" s="95" t="s">
        <v>310</v>
      </c>
      <c r="E80" s="88" t="s">
        <v>311</v>
      </c>
      <c r="F80" s="88" t="s">
        <v>191</v>
      </c>
      <c r="G80" s="82" t="s">
        <v>206</v>
      </c>
      <c r="H80" s="83" t="s">
        <v>70</v>
      </c>
      <c r="I80" s="82" t="s">
        <v>69</v>
      </c>
      <c r="J80" s="88" t="s">
        <v>139</v>
      </c>
      <c r="K80" s="103">
        <v>2586</v>
      </c>
      <c r="L80" s="103">
        <f t="shared" si="15"/>
        <v>1577.46</v>
      </c>
      <c r="M80" s="104">
        <v>0.39</v>
      </c>
      <c r="O80" s="88" t="s">
        <v>311</v>
      </c>
      <c r="P80" s="90">
        <v>2498</v>
      </c>
      <c r="Q80" s="90">
        <v>1523.78</v>
      </c>
      <c r="R80" s="91">
        <f t="shared" si="16"/>
        <v>0.39</v>
      </c>
      <c r="T80" s="93">
        <f t="shared" si="17"/>
        <v>53.680000000000064</v>
      </c>
      <c r="U80" s="94">
        <f t="shared" si="18"/>
        <v>3.5228182546036872E-2</v>
      </c>
      <c r="Y80" s="94"/>
      <c r="AD80" s="93"/>
      <c r="AE80" s="94"/>
    </row>
    <row r="81" spans="2:31" ht="30" x14ac:dyDescent="0.25">
      <c r="B81" s="67" t="s">
        <v>309</v>
      </c>
      <c r="C81" s="82" t="s">
        <v>80</v>
      </c>
      <c r="D81" s="95" t="s">
        <v>312</v>
      </c>
      <c r="E81" s="88" t="s">
        <v>313</v>
      </c>
      <c r="F81" s="88">
        <v>3316</v>
      </c>
      <c r="G81" s="82" t="s">
        <v>206</v>
      </c>
      <c r="H81" s="83" t="s">
        <v>70</v>
      </c>
      <c r="I81" s="82" t="s">
        <v>69</v>
      </c>
      <c r="J81" s="88" t="s">
        <v>139</v>
      </c>
      <c r="K81" s="103">
        <v>1746</v>
      </c>
      <c r="L81" s="103">
        <f t="shared" si="15"/>
        <v>1065.06</v>
      </c>
      <c r="M81" s="104">
        <v>0.39</v>
      </c>
      <c r="O81" s="88" t="s">
        <v>313</v>
      </c>
      <c r="P81" s="90">
        <v>1686</v>
      </c>
      <c r="Q81" s="90">
        <v>1028.46</v>
      </c>
      <c r="R81" s="91">
        <f t="shared" si="16"/>
        <v>0.38999999999999996</v>
      </c>
      <c r="T81" s="93">
        <f t="shared" si="17"/>
        <v>36.599999999999909</v>
      </c>
      <c r="U81" s="94">
        <f t="shared" si="18"/>
        <v>3.5587188612099557E-2</v>
      </c>
      <c r="Y81" s="94"/>
      <c r="AD81" s="93"/>
      <c r="AE81" s="94"/>
    </row>
    <row r="82" spans="2:31" ht="45" x14ac:dyDescent="0.25">
      <c r="B82" s="67" t="s">
        <v>309</v>
      </c>
      <c r="C82" s="82" t="s">
        <v>80</v>
      </c>
      <c r="D82" s="95" t="s">
        <v>314</v>
      </c>
      <c r="E82" s="88" t="s">
        <v>315</v>
      </c>
      <c r="F82" s="88" t="s">
        <v>191</v>
      </c>
      <c r="G82" s="82" t="s">
        <v>206</v>
      </c>
      <c r="H82" s="83" t="s">
        <v>70</v>
      </c>
      <c r="I82" s="82" t="s">
        <v>69</v>
      </c>
      <c r="J82" s="88" t="s">
        <v>139</v>
      </c>
      <c r="K82" s="103">
        <v>4041</v>
      </c>
      <c r="L82" s="103">
        <f t="shared" si="15"/>
        <v>2465.0099999999998</v>
      </c>
      <c r="M82" s="104">
        <v>0.39</v>
      </c>
      <c r="O82" s="88" t="s">
        <v>315</v>
      </c>
      <c r="P82" s="90">
        <v>3904</v>
      </c>
      <c r="Q82" s="90">
        <v>2381.44</v>
      </c>
      <c r="R82" s="91">
        <f t="shared" si="16"/>
        <v>0.39</v>
      </c>
      <c r="T82" s="93">
        <f t="shared" si="17"/>
        <v>83.569999999999709</v>
      </c>
      <c r="U82" s="94">
        <f t="shared" si="18"/>
        <v>3.5092213114753974E-2</v>
      </c>
      <c r="Y82" s="94"/>
      <c r="AD82" s="93"/>
      <c r="AE82" s="94"/>
    </row>
    <row r="83" spans="2:31" ht="45" x14ac:dyDescent="0.25">
      <c r="B83" s="67" t="s">
        <v>309</v>
      </c>
      <c r="C83" s="82" t="s">
        <v>80</v>
      </c>
      <c r="D83" s="95" t="s">
        <v>316</v>
      </c>
      <c r="E83" s="88" t="s">
        <v>317</v>
      </c>
      <c r="F83" s="88">
        <v>3316</v>
      </c>
      <c r="G83" s="82" t="s">
        <v>206</v>
      </c>
      <c r="H83" s="83" t="s">
        <v>70</v>
      </c>
      <c r="I83" s="82" t="s">
        <v>69</v>
      </c>
      <c r="J83" s="88" t="s">
        <v>139</v>
      </c>
      <c r="K83" s="103">
        <v>2358</v>
      </c>
      <c r="L83" s="103">
        <f t="shared" si="15"/>
        <v>1438.3799999999999</v>
      </c>
      <c r="M83" s="104">
        <v>0.39</v>
      </c>
      <c r="O83" s="88" t="s">
        <v>317</v>
      </c>
      <c r="P83" s="90">
        <v>2278</v>
      </c>
      <c r="Q83" s="90">
        <v>1389.58</v>
      </c>
      <c r="R83" s="91">
        <f t="shared" si="16"/>
        <v>0.39</v>
      </c>
      <c r="T83" s="93">
        <f t="shared" si="17"/>
        <v>48.799999999999955</v>
      </c>
      <c r="U83" s="94">
        <f t="shared" si="18"/>
        <v>3.5118525021949044E-2</v>
      </c>
      <c r="Y83" s="94"/>
      <c r="AD83" s="93"/>
      <c r="AE83" s="94"/>
    </row>
    <row r="84" spans="2:31" ht="45" x14ac:dyDescent="0.25">
      <c r="B84" s="67" t="s">
        <v>309</v>
      </c>
      <c r="C84" s="82" t="s">
        <v>80</v>
      </c>
      <c r="D84" s="95" t="s">
        <v>318</v>
      </c>
      <c r="E84" s="88" t="s">
        <v>319</v>
      </c>
      <c r="F84" s="88" t="s">
        <v>191</v>
      </c>
      <c r="G84" s="82" t="s">
        <v>206</v>
      </c>
      <c r="H84" s="83" t="s">
        <v>70</v>
      </c>
      <c r="I84" s="82" t="s">
        <v>69</v>
      </c>
      <c r="J84" s="88" t="s">
        <v>139</v>
      </c>
      <c r="K84" s="103">
        <v>4041</v>
      </c>
      <c r="L84" s="103">
        <f t="shared" si="15"/>
        <v>2465.0099999999998</v>
      </c>
      <c r="M84" s="104">
        <v>0.39</v>
      </c>
      <c r="O84" s="88" t="s">
        <v>319</v>
      </c>
      <c r="P84" s="90">
        <v>3904</v>
      </c>
      <c r="Q84" s="90">
        <v>2381.44</v>
      </c>
      <c r="R84" s="91">
        <f t="shared" si="16"/>
        <v>0.39</v>
      </c>
      <c r="T84" s="93">
        <f t="shared" si="17"/>
        <v>83.569999999999709</v>
      </c>
      <c r="U84" s="94">
        <f t="shared" si="18"/>
        <v>3.5092213114753974E-2</v>
      </c>
      <c r="Y84" s="94"/>
      <c r="AD84" s="93"/>
      <c r="AE84" s="94"/>
    </row>
    <row r="85" spans="2:31" ht="45" x14ac:dyDescent="0.25">
      <c r="B85" s="67" t="s">
        <v>309</v>
      </c>
      <c r="C85" s="82" t="s">
        <v>80</v>
      </c>
      <c r="D85" s="95" t="s">
        <v>320</v>
      </c>
      <c r="E85" s="88" t="s">
        <v>321</v>
      </c>
      <c r="F85" s="88">
        <v>3316</v>
      </c>
      <c r="G85" s="82" t="s">
        <v>206</v>
      </c>
      <c r="H85" s="83" t="s">
        <v>70</v>
      </c>
      <c r="I85" s="82" t="s">
        <v>69</v>
      </c>
      <c r="J85" s="88" t="s">
        <v>139</v>
      </c>
      <c r="K85" s="103">
        <v>2358</v>
      </c>
      <c r="L85" s="103">
        <f t="shared" si="15"/>
        <v>1438.3799999999999</v>
      </c>
      <c r="M85" s="104">
        <v>0.39</v>
      </c>
      <c r="O85" s="88" t="s">
        <v>321</v>
      </c>
      <c r="P85" s="90">
        <v>2278</v>
      </c>
      <c r="Q85" s="90">
        <v>1389.58</v>
      </c>
      <c r="R85" s="91">
        <f t="shared" si="16"/>
        <v>0.39</v>
      </c>
      <c r="T85" s="93">
        <f t="shared" si="17"/>
        <v>48.799999999999955</v>
      </c>
      <c r="U85" s="94">
        <f t="shared" si="18"/>
        <v>3.5118525021949044E-2</v>
      </c>
      <c r="Y85" s="94"/>
      <c r="AD85" s="93"/>
      <c r="AE85" s="94"/>
    </row>
    <row r="86" spans="2:31" ht="45" x14ac:dyDescent="0.25">
      <c r="B86" s="67" t="s">
        <v>309</v>
      </c>
      <c r="C86" s="82" t="s">
        <v>80</v>
      </c>
      <c r="D86" s="95" t="s">
        <v>322</v>
      </c>
      <c r="E86" s="88" t="s">
        <v>323</v>
      </c>
      <c r="F86" s="88" t="s">
        <v>191</v>
      </c>
      <c r="G86" s="82" t="s">
        <v>206</v>
      </c>
      <c r="H86" s="83" t="s">
        <v>70</v>
      </c>
      <c r="I86" s="82" t="s">
        <v>69</v>
      </c>
      <c r="J86" s="88" t="s">
        <v>139</v>
      </c>
      <c r="K86" s="103">
        <v>3911</v>
      </c>
      <c r="L86" s="103">
        <f t="shared" si="15"/>
        <v>2385.71</v>
      </c>
      <c r="M86" s="104">
        <v>0.39</v>
      </c>
      <c r="O86" s="88" t="s">
        <v>323</v>
      </c>
      <c r="P86" s="90">
        <v>3778</v>
      </c>
      <c r="Q86" s="90">
        <v>2304.58</v>
      </c>
      <c r="R86" s="91">
        <f t="shared" si="16"/>
        <v>0.39</v>
      </c>
      <c r="T86" s="93">
        <f t="shared" si="17"/>
        <v>81.130000000000109</v>
      </c>
      <c r="U86" s="94">
        <f t="shared" si="18"/>
        <v>3.5203811540497669E-2</v>
      </c>
      <c r="Y86" s="94"/>
      <c r="AD86" s="93"/>
      <c r="AE86" s="94"/>
    </row>
    <row r="87" spans="2:31" ht="45" x14ac:dyDescent="0.25">
      <c r="B87" s="67" t="s">
        <v>309</v>
      </c>
      <c r="C87" s="82" t="s">
        <v>80</v>
      </c>
      <c r="D87" s="95" t="s">
        <v>324</v>
      </c>
      <c r="E87" s="88" t="s">
        <v>325</v>
      </c>
      <c r="F87" s="88">
        <v>3316</v>
      </c>
      <c r="G87" s="82" t="s">
        <v>206</v>
      </c>
      <c r="H87" s="83" t="s">
        <v>70</v>
      </c>
      <c r="I87" s="82" t="s">
        <v>69</v>
      </c>
      <c r="J87" s="88" t="s">
        <v>139</v>
      </c>
      <c r="K87" s="103">
        <v>2230</v>
      </c>
      <c r="L87" s="103">
        <f t="shared" si="15"/>
        <v>1360.3</v>
      </c>
      <c r="M87" s="104">
        <v>0.39</v>
      </c>
      <c r="O87" s="88" t="s">
        <v>325</v>
      </c>
      <c r="P87" s="90">
        <v>2154</v>
      </c>
      <c r="Q87" s="90">
        <v>1313.94</v>
      </c>
      <c r="R87" s="91">
        <f t="shared" si="16"/>
        <v>0.38999999999999996</v>
      </c>
      <c r="T87" s="93">
        <f t="shared" si="17"/>
        <v>46.3599999999999</v>
      </c>
      <c r="U87" s="94">
        <f t="shared" si="18"/>
        <v>3.528319405756724E-2</v>
      </c>
      <c r="Y87" s="94"/>
      <c r="AD87" s="93"/>
      <c r="AE87" s="94"/>
    </row>
    <row r="88" spans="2:31" ht="45" x14ac:dyDescent="0.25">
      <c r="B88" s="67" t="s">
        <v>309</v>
      </c>
      <c r="C88" s="82" t="s">
        <v>80</v>
      </c>
      <c r="D88" s="95" t="s">
        <v>326</v>
      </c>
      <c r="E88" s="88" t="s">
        <v>327</v>
      </c>
      <c r="F88" s="88" t="s">
        <v>191</v>
      </c>
      <c r="G88" s="82" t="s">
        <v>206</v>
      </c>
      <c r="H88" s="83" t="s">
        <v>70</v>
      </c>
      <c r="I88" s="82" t="s">
        <v>69</v>
      </c>
      <c r="J88" s="88" t="s">
        <v>139</v>
      </c>
      <c r="K88" s="103">
        <v>3911</v>
      </c>
      <c r="L88" s="103">
        <f t="shared" si="15"/>
        <v>2385.71</v>
      </c>
      <c r="M88" s="104">
        <v>0.39</v>
      </c>
      <c r="O88" s="88" t="s">
        <v>327</v>
      </c>
      <c r="P88" s="90">
        <v>3778</v>
      </c>
      <c r="Q88" s="90">
        <v>2304.58</v>
      </c>
      <c r="R88" s="91">
        <f t="shared" si="16"/>
        <v>0.39</v>
      </c>
      <c r="T88" s="93">
        <f t="shared" si="17"/>
        <v>81.130000000000109</v>
      </c>
      <c r="U88" s="94">
        <f t="shared" si="18"/>
        <v>3.5203811540497669E-2</v>
      </c>
      <c r="Y88" s="94"/>
      <c r="AD88" s="93"/>
      <c r="AE88" s="94"/>
    </row>
    <row r="89" spans="2:31" ht="45" x14ac:dyDescent="0.25">
      <c r="B89" s="67" t="s">
        <v>309</v>
      </c>
      <c r="C89" s="82" t="s">
        <v>80</v>
      </c>
      <c r="D89" s="95" t="s">
        <v>328</v>
      </c>
      <c r="E89" s="88" t="s">
        <v>329</v>
      </c>
      <c r="F89" s="88">
        <v>3316</v>
      </c>
      <c r="G89" s="82" t="s">
        <v>206</v>
      </c>
      <c r="H89" s="83" t="s">
        <v>70</v>
      </c>
      <c r="I89" s="82" t="s">
        <v>69</v>
      </c>
      <c r="J89" s="88" t="s">
        <v>139</v>
      </c>
      <c r="K89" s="103">
        <v>2230</v>
      </c>
      <c r="L89" s="103">
        <f t="shared" si="15"/>
        <v>1360.3</v>
      </c>
      <c r="M89" s="104">
        <v>0.39</v>
      </c>
      <c r="O89" s="88" t="s">
        <v>329</v>
      </c>
      <c r="P89" s="90">
        <v>2154</v>
      </c>
      <c r="Q89" s="90">
        <v>1313.94</v>
      </c>
      <c r="R89" s="91">
        <f t="shared" si="16"/>
        <v>0.38999999999999996</v>
      </c>
      <c r="T89" s="93">
        <f t="shared" si="17"/>
        <v>46.3599999999999</v>
      </c>
      <c r="U89" s="94">
        <f t="shared" si="18"/>
        <v>3.528319405756724E-2</v>
      </c>
      <c r="Y89" s="94"/>
      <c r="AD89" s="93"/>
      <c r="AE89" s="94"/>
    </row>
    <row r="90" spans="2:31" ht="30" x14ac:dyDescent="0.25">
      <c r="B90" s="67" t="s">
        <v>309</v>
      </c>
      <c r="C90" s="82" t="s">
        <v>80</v>
      </c>
      <c r="D90" s="95" t="s">
        <v>330</v>
      </c>
      <c r="E90" s="88" t="s">
        <v>331</v>
      </c>
      <c r="F90" s="88" t="s">
        <v>191</v>
      </c>
      <c r="G90" s="82" t="s">
        <v>206</v>
      </c>
      <c r="H90" s="83" t="s">
        <v>70</v>
      </c>
      <c r="I90" s="82" t="s">
        <v>69</v>
      </c>
      <c r="J90" s="88" t="s">
        <v>139</v>
      </c>
      <c r="K90" s="103">
        <v>2409</v>
      </c>
      <c r="L90" s="103">
        <f t="shared" si="15"/>
        <v>1469.49</v>
      </c>
      <c r="M90" s="104">
        <v>0.39</v>
      </c>
      <c r="O90" s="88" t="s">
        <v>331</v>
      </c>
      <c r="P90" s="90">
        <v>2326</v>
      </c>
      <c r="Q90" s="90">
        <v>1418.86</v>
      </c>
      <c r="R90" s="91">
        <f t="shared" si="16"/>
        <v>0.39000000000000007</v>
      </c>
      <c r="T90" s="93">
        <f t="shared" si="17"/>
        <v>50.630000000000109</v>
      </c>
      <c r="U90" s="94">
        <f t="shared" si="18"/>
        <v>3.5683576956147975E-2</v>
      </c>
      <c r="Y90" s="94"/>
      <c r="AD90" s="93"/>
      <c r="AE90" s="94"/>
    </row>
    <row r="91" spans="2:31" ht="30" x14ac:dyDescent="0.25">
      <c r="B91" s="67" t="s">
        <v>309</v>
      </c>
      <c r="C91" s="82" t="s">
        <v>80</v>
      </c>
      <c r="D91" s="95" t="s">
        <v>332</v>
      </c>
      <c r="E91" s="88" t="s">
        <v>333</v>
      </c>
      <c r="F91" s="88">
        <v>3316</v>
      </c>
      <c r="G91" s="82" t="s">
        <v>206</v>
      </c>
      <c r="H91" s="83" t="s">
        <v>70</v>
      </c>
      <c r="I91" s="82" t="s">
        <v>69</v>
      </c>
      <c r="J91" s="88" t="s">
        <v>139</v>
      </c>
      <c r="K91" s="103">
        <v>1649</v>
      </c>
      <c r="L91" s="103">
        <f t="shared" si="15"/>
        <v>1005.89</v>
      </c>
      <c r="M91" s="104">
        <v>0.39</v>
      </c>
      <c r="O91" s="88" t="s">
        <v>333</v>
      </c>
      <c r="P91" s="90">
        <v>1592</v>
      </c>
      <c r="Q91" s="90">
        <v>971.12</v>
      </c>
      <c r="R91" s="91">
        <f t="shared" si="16"/>
        <v>0.39</v>
      </c>
      <c r="T91" s="93">
        <f t="shared" si="17"/>
        <v>34.769999999999982</v>
      </c>
      <c r="U91" s="94">
        <f t="shared" si="18"/>
        <v>3.5804020100502494E-2</v>
      </c>
      <c r="Y91" s="94"/>
      <c r="AD91" s="93"/>
      <c r="AE91" s="94"/>
    </row>
    <row r="92" spans="2:31" ht="30" x14ac:dyDescent="0.25">
      <c r="B92" s="67" t="s">
        <v>309</v>
      </c>
      <c r="C92" s="82" t="s">
        <v>80</v>
      </c>
      <c r="D92" s="95" t="s">
        <v>334</v>
      </c>
      <c r="E92" s="88" t="s">
        <v>335</v>
      </c>
      <c r="F92" s="88" t="s">
        <v>191</v>
      </c>
      <c r="G92" s="82" t="s">
        <v>206</v>
      </c>
      <c r="H92" s="83" t="s">
        <v>70</v>
      </c>
      <c r="I92" s="82" t="s">
        <v>69</v>
      </c>
      <c r="J92" s="88" t="s">
        <v>139</v>
      </c>
      <c r="K92" s="103">
        <v>2160</v>
      </c>
      <c r="L92" s="103">
        <f t="shared" si="15"/>
        <v>1317.6</v>
      </c>
      <c r="M92" s="104">
        <v>0.39</v>
      </c>
      <c r="O92" s="88" t="s">
        <v>335</v>
      </c>
      <c r="P92" s="90">
        <v>2086</v>
      </c>
      <c r="Q92" s="90">
        <v>1272.46</v>
      </c>
      <c r="R92" s="91">
        <f t="shared" si="16"/>
        <v>0.38999999999999996</v>
      </c>
      <c r="T92" s="93">
        <f t="shared" si="17"/>
        <v>45.139999999999873</v>
      </c>
      <c r="U92" s="94">
        <f t="shared" si="18"/>
        <v>3.5474592521572285E-2</v>
      </c>
      <c r="Y92" s="94"/>
      <c r="AD92" s="93"/>
      <c r="AE92" s="94"/>
    </row>
    <row r="93" spans="2:31" ht="30" x14ac:dyDescent="0.25">
      <c r="B93" s="67" t="s">
        <v>309</v>
      </c>
      <c r="C93" s="82" t="s">
        <v>80</v>
      </c>
      <c r="D93" s="95" t="s">
        <v>336</v>
      </c>
      <c r="E93" s="88" t="s">
        <v>337</v>
      </c>
      <c r="F93" s="88">
        <v>3316</v>
      </c>
      <c r="G93" s="82" t="s">
        <v>206</v>
      </c>
      <c r="H93" s="83" t="s">
        <v>70</v>
      </c>
      <c r="I93" s="82" t="s">
        <v>69</v>
      </c>
      <c r="J93" s="88" t="s">
        <v>139</v>
      </c>
      <c r="K93" s="103">
        <v>1309</v>
      </c>
      <c r="L93" s="103">
        <f t="shared" si="15"/>
        <v>798.49</v>
      </c>
      <c r="M93" s="104">
        <v>0.39</v>
      </c>
      <c r="O93" s="88" t="s">
        <v>337</v>
      </c>
      <c r="P93" s="90">
        <v>1264</v>
      </c>
      <c r="Q93" s="90">
        <v>771.04</v>
      </c>
      <c r="R93" s="91">
        <f t="shared" si="16"/>
        <v>0.39</v>
      </c>
      <c r="T93" s="93">
        <f t="shared" si="17"/>
        <v>27.450000000000045</v>
      </c>
      <c r="U93" s="94">
        <f t="shared" si="18"/>
        <v>3.5601265822784868E-2</v>
      </c>
      <c r="Y93" s="94"/>
      <c r="AD93" s="93"/>
      <c r="AE93" s="94"/>
    </row>
    <row r="94" spans="2:31" ht="30" x14ac:dyDescent="0.25">
      <c r="B94" s="67" t="s">
        <v>309</v>
      </c>
      <c r="C94" s="82" t="s">
        <v>80</v>
      </c>
      <c r="D94" s="95" t="s">
        <v>338</v>
      </c>
      <c r="E94" s="88" t="s">
        <v>339</v>
      </c>
      <c r="F94" s="88" t="s">
        <v>191</v>
      </c>
      <c r="G94" s="82" t="s">
        <v>206</v>
      </c>
      <c r="H94" s="83" t="s">
        <v>70</v>
      </c>
      <c r="I94" s="82" t="s">
        <v>69</v>
      </c>
      <c r="J94" s="88" t="s">
        <v>139</v>
      </c>
      <c r="K94" s="103">
        <v>2427</v>
      </c>
      <c r="L94" s="103">
        <f t="shared" si="15"/>
        <v>1480.47</v>
      </c>
      <c r="M94" s="104">
        <v>0.39</v>
      </c>
      <c r="O94" s="88" t="s">
        <v>339</v>
      </c>
      <c r="P94" s="90">
        <v>2344</v>
      </c>
      <c r="Q94" s="90">
        <v>1429.84</v>
      </c>
      <c r="R94" s="91">
        <f t="shared" si="16"/>
        <v>0.39</v>
      </c>
      <c r="T94" s="93">
        <f t="shared" si="17"/>
        <v>50.630000000000109</v>
      </c>
      <c r="U94" s="94">
        <f t="shared" si="18"/>
        <v>3.540955631399325E-2</v>
      </c>
      <c r="Y94" s="94"/>
      <c r="AD94" s="93"/>
      <c r="AE94" s="94"/>
    </row>
    <row r="95" spans="2:31" ht="30" x14ac:dyDescent="0.25">
      <c r="B95" s="67" t="s">
        <v>309</v>
      </c>
      <c r="C95" s="82" t="s">
        <v>80</v>
      </c>
      <c r="D95" s="95" t="s">
        <v>340</v>
      </c>
      <c r="E95" s="88" t="s">
        <v>341</v>
      </c>
      <c r="F95" s="88">
        <v>3316</v>
      </c>
      <c r="G95" s="82" t="s">
        <v>206</v>
      </c>
      <c r="H95" s="83" t="s">
        <v>70</v>
      </c>
      <c r="I95" s="82" t="s">
        <v>69</v>
      </c>
      <c r="J95" s="88" t="s">
        <v>139</v>
      </c>
      <c r="K95" s="103">
        <v>1998</v>
      </c>
      <c r="L95" s="103">
        <f t="shared" si="15"/>
        <v>1218.78</v>
      </c>
      <c r="M95" s="104">
        <v>0.39</v>
      </c>
      <c r="O95" s="88" t="s">
        <v>341</v>
      </c>
      <c r="P95" s="90">
        <v>1930</v>
      </c>
      <c r="Q95" s="90">
        <v>1177.3</v>
      </c>
      <c r="R95" s="91">
        <f t="shared" si="16"/>
        <v>0.39</v>
      </c>
      <c r="T95" s="93">
        <f t="shared" si="17"/>
        <v>41.480000000000018</v>
      </c>
      <c r="U95" s="94">
        <f t="shared" si="18"/>
        <v>3.5233160621761676E-2</v>
      </c>
      <c r="Y95" s="94"/>
      <c r="AD95" s="93"/>
      <c r="AE95" s="94"/>
    </row>
    <row r="96" spans="2:31" ht="30" x14ac:dyDescent="0.25">
      <c r="B96" s="67" t="s">
        <v>342</v>
      </c>
      <c r="C96" s="82" t="s">
        <v>80</v>
      </c>
      <c r="D96" s="95" t="s">
        <v>343</v>
      </c>
      <c r="E96" s="88" t="s">
        <v>344</v>
      </c>
      <c r="F96" s="88" t="s">
        <v>191</v>
      </c>
      <c r="G96" s="82" t="s">
        <v>206</v>
      </c>
      <c r="H96" s="83" t="s">
        <v>70</v>
      </c>
      <c r="I96" s="82" t="s">
        <v>69</v>
      </c>
      <c r="J96" s="88" t="s">
        <v>139</v>
      </c>
      <c r="K96" s="103">
        <v>667</v>
      </c>
      <c r="L96" s="103">
        <f t="shared" si="15"/>
        <v>406.87</v>
      </c>
      <c r="M96" s="104">
        <v>0.39</v>
      </c>
      <c r="O96" s="88" t="s">
        <v>344</v>
      </c>
      <c r="P96" s="90">
        <v>644</v>
      </c>
      <c r="Q96" s="90">
        <v>392.84</v>
      </c>
      <c r="R96" s="91">
        <f t="shared" si="16"/>
        <v>0.39</v>
      </c>
      <c r="T96" s="93">
        <f t="shared" si="17"/>
        <v>14.03000000000003</v>
      </c>
      <c r="U96" s="94">
        <f t="shared" si="18"/>
        <v>3.5714285714285789E-2</v>
      </c>
      <c r="Y96" s="94"/>
      <c r="AD96" s="93"/>
      <c r="AE96" s="94"/>
    </row>
    <row r="97" spans="2:31" ht="30" x14ac:dyDescent="0.25">
      <c r="B97" s="67" t="s">
        <v>342</v>
      </c>
      <c r="C97" s="82" t="s">
        <v>80</v>
      </c>
      <c r="D97" s="95" t="s">
        <v>345</v>
      </c>
      <c r="E97" s="88" t="s">
        <v>346</v>
      </c>
      <c r="F97" s="88">
        <v>3316</v>
      </c>
      <c r="G97" s="82" t="s">
        <v>206</v>
      </c>
      <c r="H97" s="83" t="s">
        <v>70</v>
      </c>
      <c r="I97" s="82" t="s">
        <v>69</v>
      </c>
      <c r="J97" s="88" t="s">
        <v>139</v>
      </c>
      <c r="K97" s="103">
        <v>321</v>
      </c>
      <c r="L97" s="103">
        <f t="shared" si="15"/>
        <v>195.81</v>
      </c>
      <c r="M97" s="104">
        <v>0.39</v>
      </c>
      <c r="O97" s="88" t="s">
        <v>346</v>
      </c>
      <c r="P97" s="90">
        <v>310</v>
      </c>
      <c r="Q97" s="90">
        <v>189.1</v>
      </c>
      <c r="R97" s="91">
        <f t="shared" si="16"/>
        <v>0.39</v>
      </c>
      <c r="T97" s="93">
        <f t="shared" si="17"/>
        <v>6.710000000000008</v>
      </c>
      <c r="U97" s="94">
        <f t="shared" si="18"/>
        <v>3.5483870967741978E-2</v>
      </c>
      <c r="Y97" s="94"/>
      <c r="AD97" s="93"/>
      <c r="AE97" s="94"/>
    </row>
    <row r="98" spans="2:31" ht="45" x14ac:dyDescent="0.25">
      <c r="B98" s="67" t="s">
        <v>342</v>
      </c>
      <c r="C98" s="82" t="s">
        <v>80</v>
      </c>
      <c r="D98" s="95" t="s">
        <v>347</v>
      </c>
      <c r="E98" s="88" t="s">
        <v>348</v>
      </c>
      <c r="F98" s="88" t="s">
        <v>191</v>
      </c>
      <c r="G98" s="82" t="s">
        <v>206</v>
      </c>
      <c r="H98" s="83" t="s">
        <v>70</v>
      </c>
      <c r="I98" s="82" t="s">
        <v>69</v>
      </c>
      <c r="J98" s="88" t="s">
        <v>139</v>
      </c>
      <c r="K98" s="103">
        <v>667</v>
      </c>
      <c r="L98" s="103">
        <f t="shared" si="15"/>
        <v>406.87</v>
      </c>
      <c r="M98" s="104">
        <v>0.39</v>
      </c>
      <c r="O98" s="88" t="s">
        <v>348</v>
      </c>
      <c r="P98" s="90">
        <v>644</v>
      </c>
      <c r="Q98" s="90">
        <v>392.84</v>
      </c>
      <c r="R98" s="91">
        <f t="shared" ref="R98:R113" si="20">(P98-Q98)/P98*100%</f>
        <v>0.39</v>
      </c>
      <c r="T98" s="93">
        <f t="shared" si="17"/>
        <v>14.03000000000003</v>
      </c>
      <c r="U98" s="94">
        <f t="shared" si="18"/>
        <v>3.5714285714285789E-2</v>
      </c>
      <c r="Y98" s="94"/>
      <c r="AD98" s="93"/>
      <c r="AE98" s="94"/>
    </row>
    <row r="99" spans="2:31" ht="45" x14ac:dyDescent="0.25">
      <c r="B99" s="67" t="s">
        <v>342</v>
      </c>
      <c r="C99" s="82" t="s">
        <v>80</v>
      </c>
      <c r="D99" s="95" t="s">
        <v>349</v>
      </c>
      <c r="E99" s="88" t="s">
        <v>350</v>
      </c>
      <c r="F99" s="88">
        <v>3316</v>
      </c>
      <c r="G99" s="82" t="s">
        <v>206</v>
      </c>
      <c r="H99" s="83" t="s">
        <v>70</v>
      </c>
      <c r="I99" s="82" t="s">
        <v>69</v>
      </c>
      <c r="J99" s="88" t="s">
        <v>139</v>
      </c>
      <c r="K99" s="103">
        <v>321</v>
      </c>
      <c r="L99" s="103">
        <f t="shared" si="15"/>
        <v>195.81</v>
      </c>
      <c r="M99" s="104">
        <v>0.39</v>
      </c>
      <c r="O99" s="88" t="s">
        <v>350</v>
      </c>
      <c r="P99" s="90">
        <v>310</v>
      </c>
      <c r="Q99" s="90">
        <v>189.1</v>
      </c>
      <c r="R99" s="91">
        <f t="shared" si="20"/>
        <v>0.39</v>
      </c>
      <c r="T99" s="93">
        <f t="shared" si="17"/>
        <v>6.710000000000008</v>
      </c>
      <c r="U99" s="94">
        <f t="shared" si="18"/>
        <v>3.5483870967741978E-2</v>
      </c>
      <c r="Y99" s="94"/>
      <c r="AD99" s="93"/>
      <c r="AE99" s="94"/>
    </row>
    <row r="100" spans="2:31" ht="45" x14ac:dyDescent="0.25">
      <c r="B100" s="67" t="s">
        <v>342</v>
      </c>
      <c r="C100" s="82" t="s">
        <v>80</v>
      </c>
      <c r="D100" s="95" t="s">
        <v>351</v>
      </c>
      <c r="E100" s="88" t="s">
        <v>352</v>
      </c>
      <c r="F100" s="88" t="s">
        <v>191</v>
      </c>
      <c r="G100" s="82" t="s">
        <v>206</v>
      </c>
      <c r="H100" s="83" t="s">
        <v>70</v>
      </c>
      <c r="I100" s="82" t="s">
        <v>69</v>
      </c>
      <c r="J100" s="88" t="s">
        <v>139</v>
      </c>
      <c r="K100" s="103">
        <v>934</v>
      </c>
      <c r="L100" s="103">
        <f t="shared" si="15"/>
        <v>569.74</v>
      </c>
      <c r="M100" s="104">
        <v>0.39</v>
      </c>
      <c r="O100" s="88" t="s">
        <v>352</v>
      </c>
      <c r="P100" s="90">
        <v>902</v>
      </c>
      <c r="Q100" s="90">
        <v>550.22</v>
      </c>
      <c r="R100" s="91">
        <f t="shared" si="20"/>
        <v>0.38999999999999996</v>
      </c>
      <c r="T100" s="93">
        <f t="shared" si="17"/>
        <v>19.519999999999982</v>
      </c>
      <c r="U100" s="94">
        <f t="shared" si="18"/>
        <v>3.5476718403547637E-2</v>
      </c>
      <c r="Y100" s="94"/>
      <c r="AD100" s="93"/>
      <c r="AE100" s="94"/>
    </row>
    <row r="101" spans="2:31" ht="45" x14ac:dyDescent="0.25">
      <c r="B101" s="67" t="s">
        <v>342</v>
      </c>
      <c r="C101" s="82" t="s">
        <v>80</v>
      </c>
      <c r="D101" s="95" t="s">
        <v>353</v>
      </c>
      <c r="E101" s="88" t="s">
        <v>354</v>
      </c>
      <c r="F101" s="88">
        <v>3316</v>
      </c>
      <c r="G101" s="82" t="s">
        <v>206</v>
      </c>
      <c r="H101" s="83" t="s">
        <v>70</v>
      </c>
      <c r="I101" s="82" t="s">
        <v>69</v>
      </c>
      <c r="J101" s="88" t="s">
        <v>139</v>
      </c>
      <c r="K101" s="103">
        <v>489</v>
      </c>
      <c r="L101" s="103">
        <f t="shared" si="15"/>
        <v>298.29000000000002</v>
      </c>
      <c r="M101" s="104">
        <v>0.39</v>
      </c>
      <c r="O101" s="88" t="s">
        <v>354</v>
      </c>
      <c r="P101" s="90">
        <v>472</v>
      </c>
      <c r="Q101" s="90">
        <v>287.92</v>
      </c>
      <c r="R101" s="91">
        <f t="shared" si="20"/>
        <v>0.38999999999999996</v>
      </c>
      <c r="T101" s="93">
        <f t="shared" si="17"/>
        <v>10.370000000000005</v>
      </c>
      <c r="U101" s="94">
        <f t="shared" si="18"/>
        <v>3.6016949152542388E-2</v>
      </c>
      <c r="Y101" s="94"/>
      <c r="AD101" s="93"/>
      <c r="AE101" s="94"/>
    </row>
    <row r="102" spans="2:31" ht="45" x14ac:dyDescent="0.25">
      <c r="B102" s="67" t="s">
        <v>342</v>
      </c>
      <c r="C102" s="82" t="s">
        <v>80</v>
      </c>
      <c r="D102" s="95" t="s">
        <v>355</v>
      </c>
      <c r="E102" s="88" t="s">
        <v>356</v>
      </c>
      <c r="F102" s="88" t="s">
        <v>191</v>
      </c>
      <c r="G102" s="82" t="s">
        <v>206</v>
      </c>
      <c r="H102" s="83" t="s">
        <v>70</v>
      </c>
      <c r="I102" s="82" t="s">
        <v>69</v>
      </c>
      <c r="J102" s="88" t="s">
        <v>139</v>
      </c>
      <c r="K102" s="103">
        <v>934</v>
      </c>
      <c r="L102" s="103">
        <f t="shared" si="15"/>
        <v>569.74</v>
      </c>
      <c r="M102" s="104">
        <v>0.39</v>
      </c>
      <c r="O102" s="88" t="s">
        <v>356</v>
      </c>
      <c r="P102" s="90">
        <v>902</v>
      </c>
      <c r="Q102" s="90">
        <v>550.22</v>
      </c>
      <c r="R102" s="91">
        <f t="shared" si="20"/>
        <v>0.38999999999999996</v>
      </c>
      <c r="T102" s="93">
        <f t="shared" si="17"/>
        <v>19.519999999999982</v>
      </c>
      <c r="U102" s="94">
        <f t="shared" si="18"/>
        <v>3.5476718403547637E-2</v>
      </c>
      <c r="Y102" s="94"/>
      <c r="AD102" s="93"/>
      <c r="AE102" s="94"/>
    </row>
    <row r="103" spans="2:31" ht="45" x14ac:dyDescent="0.25">
      <c r="B103" s="67" t="s">
        <v>342</v>
      </c>
      <c r="C103" s="82" t="s">
        <v>80</v>
      </c>
      <c r="D103" s="95" t="s">
        <v>357</v>
      </c>
      <c r="E103" s="88" t="s">
        <v>358</v>
      </c>
      <c r="F103" s="88">
        <v>3316</v>
      </c>
      <c r="G103" s="82" t="s">
        <v>206</v>
      </c>
      <c r="H103" s="83" t="s">
        <v>70</v>
      </c>
      <c r="I103" s="82" t="s">
        <v>69</v>
      </c>
      <c r="J103" s="88" t="s">
        <v>139</v>
      </c>
      <c r="K103" s="103">
        <v>489</v>
      </c>
      <c r="L103" s="103">
        <f t="shared" si="15"/>
        <v>298.29000000000002</v>
      </c>
      <c r="M103" s="104">
        <v>0.39</v>
      </c>
      <c r="O103" s="88" t="s">
        <v>358</v>
      </c>
      <c r="P103" s="90">
        <v>472</v>
      </c>
      <c r="Q103" s="90">
        <v>287.92</v>
      </c>
      <c r="R103" s="91">
        <f t="shared" si="20"/>
        <v>0.38999999999999996</v>
      </c>
      <c r="T103" s="93">
        <f t="shared" si="17"/>
        <v>10.370000000000005</v>
      </c>
      <c r="U103" s="94">
        <f t="shared" si="18"/>
        <v>3.6016949152542388E-2</v>
      </c>
      <c r="Y103" s="94"/>
      <c r="AD103" s="93"/>
      <c r="AE103" s="94"/>
    </row>
    <row r="104" spans="2:31" ht="30" x14ac:dyDescent="0.25">
      <c r="B104" s="67" t="s">
        <v>342</v>
      </c>
      <c r="C104" s="82" t="s">
        <v>80</v>
      </c>
      <c r="D104" s="95" t="s">
        <v>359</v>
      </c>
      <c r="E104" s="88" t="s">
        <v>360</v>
      </c>
      <c r="F104" s="88" t="s">
        <v>191</v>
      </c>
      <c r="G104" s="82" t="s">
        <v>206</v>
      </c>
      <c r="H104" s="83" t="s">
        <v>70</v>
      </c>
      <c r="I104" s="82" t="s">
        <v>69</v>
      </c>
      <c r="J104" s="88" t="s">
        <v>139</v>
      </c>
      <c r="K104" s="103">
        <v>346</v>
      </c>
      <c r="L104" s="103">
        <f t="shared" si="15"/>
        <v>211.06</v>
      </c>
      <c r="M104" s="104">
        <v>0.39</v>
      </c>
      <c r="O104" s="88" t="s">
        <v>360</v>
      </c>
      <c r="P104" s="90">
        <v>334</v>
      </c>
      <c r="Q104" s="90">
        <v>203.74</v>
      </c>
      <c r="R104" s="91">
        <f t="shared" si="20"/>
        <v>0.38999999999999996</v>
      </c>
      <c r="T104" s="93">
        <f t="shared" si="17"/>
        <v>7.3199999999999932</v>
      </c>
      <c r="U104" s="94">
        <f t="shared" si="18"/>
        <v>3.5928143712574814E-2</v>
      </c>
      <c r="Y104" s="94"/>
      <c r="AD104" s="93"/>
      <c r="AE104" s="94"/>
    </row>
    <row r="105" spans="2:31" ht="30" x14ac:dyDescent="0.25">
      <c r="B105" s="67" t="s">
        <v>342</v>
      </c>
      <c r="C105" s="82" t="s">
        <v>80</v>
      </c>
      <c r="D105" s="95" t="s">
        <v>361</v>
      </c>
      <c r="E105" s="88" t="s">
        <v>362</v>
      </c>
      <c r="F105" s="88">
        <v>3316</v>
      </c>
      <c r="G105" s="82" t="s">
        <v>206</v>
      </c>
      <c r="H105" s="83" t="s">
        <v>70</v>
      </c>
      <c r="I105" s="82" t="s">
        <v>69</v>
      </c>
      <c r="J105" s="88" t="s">
        <v>139</v>
      </c>
      <c r="K105" s="103">
        <v>183</v>
      </c>
      <c r="L105" s="103">
        <f t="shared" si="15"/>
        <v>111.63</v>
      </c>
      <c r="M105" s="104">
        <v>0.39</v>
      </c>
      <c r="O105" s="88" t="s">
        <v>362</v>
      </c>
      <c r="P105" s="90">
        <v>176</v>
      </c>
      <c r="Q105" s="90">
        <v>107.36</v>
      </c>
      <c r="R105" s="91">
        <f t="shared" si="20"/>
        <v>0.39</v>
      </c>
      <c r="T105" s="93">
        <f t="shared" si="17"/>
        <v>4.269999999999996</v>
      </c>
      <c r="U105" s="94">
        <f t="shared" si="18"/>
        <v>3.9772727272727237E-2</v>
      </c>
      <c r="Y105" s="94"/>
      <c r="AD105" s="93"/>
      <c r="AE105" s="94"/>
    </row>
    <row r="106" spans="2:31" ht="30" x14ac:dyDescent="0.25">
      <c r="B106" s="67" t="s">
        <v>342</v>
      </c>
      <c r="C106" s="82" t="s">
        <v>80</v>
      </c>
      <c r="D106" s="95" t="s">
        <v>363</v>
      </c>
      <c r="E106" s="88" t="s">
        <v>364</v>
      </c>
      <c r="F106" s="88" t="s">
        <v>191</v>
      </c>
      <c r="G106" s="82" t="s">
        <v>206</v>
      </c>
      <c r="H106" s="83" t="s">
        <v>70</v>
      </c>
      <c r="I106" s="82" t="s">
        <v>69</v>
      </c>
      <c r="J106" s="88" t="s">
        <v>139</v>
      </c>
      <c r="K106" s="103">
        <v>464</v>
      </c>
      <c r="L106" s="103">
        <f t="shared" si="15"/>
        <v>283.04000000000002</v>
      </c>
      <c r="M106" s="104">
        <v>0.39</v>
      </c>
      <c r="O106" s="88" t="s">
        <v>364</v>
      </c>
      <c r="P106" s="90">
        <v>448</v>
      </c>
      <c r="Q106" s="90">
        <v>273.27999999999997</v>
      </c>
      <c r="R106" s="91">
        <f t="shared" si="20"/>
        <v>0.39000000000000007</v>
      </c>
      <c r="T106" s="93">
        <f t="shared" si="17"/>
        <v>9.7600000000000477</v>
      </c>
      <c r="U106" s="94">
        <f t="shared" si="18"/>
        <v>3.5714285714285893E-2</v>
      </c>
      <c r="Y106" s="94"/>
      <c r="AD106" s="93"/>
      <c r="AE106" s="94"/>
    </row>
    <row r="107" spans="2:31" ht="30" x14ac:dyDescent="0.25">
      <c r="B107" s="67" t="s">
        <v>342</v>
      </c>
      <c r="C107" s="82" t="s">
        <v>80</v>
      </c>
      <c r="D107" s="95" t="s">
        <v>365</v>
      </c>
      <c r="E107" s="88" t="s">
        <v>366</v>
      </c>
      <c r="F107" s="88">
        <v>3316</v>
      </c>
      <c r="G107" s="82" t="s">
        <v>206</v>
      </c>
      <c r="H107" s="83" t="s">
        <v>70</v>
      </c>
      <c r="I107" s="82" t="s">
        <v>69</v>
      </c>
      <c r="J107" s="88" t="s">
        <v>139</v>
      </c>
      <c r="K107" s="103">
        <v>226</v>
      </c>
      <c r="L107" s="103">
        <f t="shared" si="15"/>
        <v>137.85999999999999</v>
      </c>
      <c r="M107" s="104">
        <v>0.39</v>
      </c>
      <c r="O107" s="88" t="s">
        <v>366</v>
      </c>
      <c r="P107" s="90">
        <v>218</v>
      </c>
      <c r="Q107" s="90">
        <v>132.97999999999999</v>
      </c>
      <c r="R107" s="91">
        <f t="shared" si="20"/>
        <v>0.39000000000000007</v>
      </c>
      <c r="T107" s="93">
        <f t="shared" si="17"/>
        <v>4.8799999999999955</v>
      </c>
      <c r="U107" s="94">
        <f t="shared" si="18"/>
        <v>3.6697247706421986E-2</v>
      </c>
      <c r="Y107" s="94"/>
      <c r="AD107" s="93"/>
      <c r="AE107" s="94"/>
    </row>
    <row r="108" spans="2:31" ht="45" x14ac:dyDescent="0.25">
      <c r="B108" s="67" t="s">
        <v>367</v>
      </c>
      <c r="C108" s="82" t="s">
        <v>9</v>
      </c>
      <c r="D108" s="95" t="s">
        <v>368</v>
      </c>
      <c r="E108" s="88" t="s">
        <v>369</v>
      </c>
      <c r="F108" s="88" t="s">
        <v>191</v>
      </c>
      <c r="G108" s="82" t="s">
        <v>206</v>
      </c>
      <c r="H108" s="83" t="s">
        <v>70</v>
      </c>
      <c r="I108" s="82" t="s">
        <v>69</v>
      </c>
      <c r="J108" s="88" t="s">
        <v>139</v>
      </c>
      <c r="K108" s="103">
        <v>2168</v>
      </c>
      <c r="L108" s="103">
        <f t="shared" si="15"/>
        <v>1322.48</v>
      </c>
      <c r="M108" s="104">
        <v>0.39</v>
      </c>
      <c r="O108" s="88" t="s">
        <v>369</v>
      </c>
      <c r="P108" s="90">
        <v>2008</v>
      </c>
      <c r="Q108" s="90">
        <v>1224.8800000000001</v>
      </c>
      <c r="R108" s="91">
        <f t="shared" si="20"/>
        <v>0.38999999999999996</v>
      </c>
      <c r="T108" s="93">
        <f t="shared" si="17"/>
        <v>97.599999999999909</v>
      </c>
      <c r="U108" s="94">
        <f t="shared" si="18"/>
        <v>7.9681274900398322E-2</v>
      </c>
      <c r="Y108" s="94"/>
      <c r="AD108" s="93"/>
      <c r="AE108" s="94"/>
    </row>
    <row r="109" spans="2:31" ht="45" x14ac:dyDescent="0.25">
      <c r="B109" s="67" t="s">
        <v>367</v>
      </c>
      <c r="C109" s="82" t="s">
        <v>9</v>
      </c>
      <c r="D109" s="95" t="s">
        <v>370</v>
      </c>
      <c r="E109" s="88" t="s">
        <v>369</v>
      </c>
      <c r="F109" s="88">
        <v>3316</v>
      </c>
      <c r="G109" s="82" t="s">
        <v>206</v>
      </c>
      <c r="H109" s="83" t="s">
        <v>70</v>
      </c>
      <c r="I109" s="82" t="s">
        <v>69</v>
      </c>
      <c r="J109" s="88" t="s">
        <v>139</v>
      </c>
      <c r="K109" s="103">
        <v>1274</v>
      </c>
      <c r="L109" s="103">
        <f t="shared" si="15"/>
        <v>777.14</v>
      </c>
      <c r="M109" s="104">
        <v>0.39</v>
      </c>
      <c r="O109" s="88" t="s">
        <v>369</v>
      </c>
      <c r="P109" s="90">
        <v>1186</v>
      </c>
      <c r="Q109" s="90">
        <v>723.46</v>
      </c>
      <c r="R109" s="91">
        <f t="shared" si="20"/>
        <v>0.38999999999999996</v>
      </c>
      <c r="T109" s="93">
        <f t="shared" si="17"/>
        <v>53.67999999999995</v>
      </c>
      <c r="U109" s="94">
        <f t="shared" si="18"/>
        <v>7.4198988195615448E-2</v>
      </c>
      <c r="Y109" s="94"/>
      <c r="AD109" s="93"/>
      <c r="AE109" s="94"/>
    </row>
    <row r="110" spans="2:31" ht="45" x14ac:dyDescent="0.25">
      <c r="B110" s="67" t="s">
        <v>367</v>
      </c>
      <c r="C110" s="82" t="s">
        <v>9</v>
      </c>
      <c r="D110" s="95" t="s">
        <v>371</v>
      </c>
      <c r="E110" s="88" t="s">
        <v>372</v>
      </c>
      <c r="F110" s="88" t="s">
        <v>191</v>
      </c>
      <c r="G110" s="82" t="s">
        <v>206</v>
      </c>
      <c r="H110" s="83" t="s">
        <v>70</v>
      </c>
      <c r="I110" s="82" t="s">
        <v>69</v>
      </c>
      <c r="J110" s="88" t="s">
        <v>139</v>
      </c>
      <c r="K110" s="103">
        <v>2282</v>
      </c>
      <c r="L110" s="103">
        <f t="shared" si="15"/>
        <v>1392.02</v>
      </c>
      <c r="M110" s="104">
        <v>0.39</v>
      </c>
      <c r="O110" s="88" t="s">
        <v>372</v>
      </c>
      <c r="P110" s="90">
        <v>2118</v>
      </c>
      <c r="Q110" s="90">
        <v>1291.95</v>
      </c>
      <c r="R110" s="91">
        <f t="shared" si="20"/>
        <v>0.39001416430594898</v>
      </c>
      <c r="T110" s="93">
        <f t="shared" si="17"/>
        <v>100.06999999999994</v>
      </c>
      <c r="U110" s="94">
        <f t="shared" si="18"/>
        <v>7.7456557916327981E-2</v>
      </c>
      <c r="Y110" s="94"/>
      <c r="AD110" s="93"/>
      <c r="AE110" s="94"/>
    </row>
    <row r="111" spans="2:31" ht="45" x14ac:dyDescent="0.25">
      <c r="B111" s="67" t="s">
        <v>367</v>
      </c>
      <c r="C111" s="82" t="s">
        <v>9</v>
      </c>
      <c r="D111" s="95" t="s">
        <v>373</v>
      </c>
      <c r="E111" s="88" t="s">
        <v>372</v>
      </c>
      <c r="F111" s="88">
        <v>3316</v>
      </c>
      <c r="G111" s="82" t="s">
        <v>206</v>
      </c>
      <c r="H111" s="83" t="s">
        <v>70</v>
      </c>
      <c r="I111" s="82" t="s">
        <v>69</v>
      </c>
      <c r="J111" s="88" t="s">
        <v>139</v>
      </c>
      <c r="K111" s="103">
        <v>1388</v>
      </c>
      <c r="L111" s="103">
        <f t="shared" si="15"/>
        <v>846.68</v>
      </c>
      <c r="M111" s="104">
        <v>0.39</v>
      </c>
      <c r="O111" s="88" t="s">
        <v>372</v>
      </c>
      <c r="P111" s="90">
        <v>1296</v>
      </c>
      <c r="Q111" s="90">
        <v>790.56</v>
      </c>
      <c r="R111" s="91">
        <f t="shared" si="20"/>
        <v>0.39000000000000007</v>
      </c>
      <c r="T111" s="93">
        <f t="shared" si="17"/>
        <v>56.120000000000005</v>
      </c>
      <c r="U111" s="94">
        <f t="shared" si="18"/>
        <v>7.0987654320987664E-2</v>
      </c>
      <c r="Y111" s="94"/>
      <c r="AD111" s="93"/>
      <c r="AE111" s="94"/>
    </row>
    <row r="112" spans="2:31" ht="30" x14ac:dyDescent="0.25">
      <c r="B112" s="67" t="s">
        <v>367</v>
      </c>
      <c r="C112" s="82" t="s">
        <v>9</v>
      </c>
      <c r="D112" s="95" t="s">
        <v>374</v>
      </c>
      <c r="E112" s="88" t="s">
        <v>375</v>
      </c>
      <c r="F112" s="88" t="s">
        <v>191</v>
      </c>
      <c r="G112" s="82" t="s">
        <v>206</v>
      </c>
      <c r="H112" s="83" t="s">
        <v>70</v>
      </c>
      <c r="I112" s="82" t="s">
        <v>69</v>
      </c>
      <c r="J112" s="88" t="s">
        <v>139</v>
      </c>
      <c r="K112" s="103">
        <v>2404</v>
      </c>
      <c r="L112" s="103">
        <f t="shared" si="15"/>
        <v>1466.44</v>
      </c>
      <c r="M112" s="104">
        <v>0.39</v>
      </c>
      <c r="O112" s="88" t="s">
        <v>375</v>
      </c>
      <c r="P112" s="90">
        <v>2236</v>
      </c>
      <c r="Q112" s="90">
        <v>1363.96</v>
      </c>
      <c r="R112" s="91">
        <f t="shared" si="20"/>
        <v>0.38999999999999996</v>
      </c>
      <c r="T112" s="93">
        <f t="shared" si="17"/>
        <v>102.48000000000002</v>
      </c>
      <c r="U112" s="94">
        <f t="shared" si="18"/>
        <v>7.5134168157423978E-2</v>
      </c>
      <c r="Y112" s="94"/>
      <c r="AD112" s="93"/>
      <c r="AE112" s="94"/>
    </row>
    <row r="113" spans="2:31" ht="30" x14ac:dyDescent="0.25">
      <c r="B113" s="67" t="s">
        <v>367</v>
      </c>
      <c r="C113" s="82" t="s">
        <v>9</v>
      </c>
      <c r="D113" s="95" t="s">
        <v>374</v>
      </c>
      <c r="E113" s="88" t="s">
        <v>375</v>
      </c>
      <c r="F113" s="88">
        <v>3316</v>
      </c>
      <c r="G113" s="82" t="s">
        <v>206</v>
      </c>
      <c r="H113" s="83" t="s">
        <v>70</v>
      </c>
      <c r="I113" s="82" t="s">
        <v>69</v>
      </c>
      <c r="J113" s="88" t="s">
        <v>139</v>
      </c>
      <c r="K113" s="103">
        <v>1522</v>
      </c>
      <c r="L113" s="103">
        <f t="shared" si="15"/>
        <v>928.42</v>
      </c>
      <c r="M113" s="104">
        <v>0.39</v>
      </c>
      <c r="O113" s="88" t="s">
        <v>375</v>
      </c>
      <c r="P113" s="90">
        <v>1414</v>
      </c>
      <c r="Q113" s="90">
        <v>862.54</v>
      </c>
      <c r="R113" s="91">
        <f t="shared" si="20"/>
        <v>0.39</v>
      </c>
      <c r="T113" s="93">
        <f t="shared" si="17"/>
        <v>65.88</v>
      </c>
      <c r="U113" s="94">
        <f t="shared" si="18"/>
        <v>7.6379066478076379E-2</v>
      </c>
      <c r="Y113" s="94"/>
      <c r="AD113" s="93"/>
      <c r="AE113" s="94"/>
    </row>
    <row r="114" spans="2:31" x14ac:dyDescent="0.25">
      <c r="N114" s="8" t="s">
        <v>132</v>
      </c>
    </row>
  </sheetData>
  <autoFilter ref="B3:M3" xr:uid="{61FBBAC4-694A-460B-B4C2-0E95C41447BB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54"/>
  <sheetViews>
    <sheetView zoomScale="80" zoomScaleNormal="80" workbookViewId="0">
      <selection activeCell="B4" sqref="B4"/>
    </sheetView>
  </sheetViews>
  <sheetFormatPr defaultColWidth="8.7109375" defaultRowHeight="15" x14ac:dyDescent="0.25"/>
  <cols>
    <col min="1" max="1" width="1.5703125" style="8" customWidth="1"/>
    <col min="2" max="2" width="56.5703125" style="8" customWidth="1"/>
    <col min="3" max="3" width="27.5703125" style="8" customWidth="1"/>
    <col min="4" max="4" width="39.42578125" style="8" customWidth="1"/>
    <col min="5" max="5" width="22" style="8" customWidth="1"/>
    <col min="6" max="6" width="16.5703125" style="8" customWidth="1"/>
    <col min="7" max="8" width="15.5703125" style="27" customWidth="1"/>
    <col min="9" max="9" width="14.140625" style="27" customWidth="1"/>
    <col min="10" max="11" width="8.7109375" style="8"/>
    <col min="12" max="12" width="11.42578125" style="8" bestFit="1" customWidth="1"/>
    <col min="13" max="13" width="10" style="8" bestFit="1" customWidth="1"/>
    <col min="14" max="14" width="8.7109375" style="8"/>
    <col min="15" max="15" width="11.42578125" style="8" bestFit="1" customWidth="1"/>
    <col min="16" max="16" width="10" style="8" bestFit="1" customWidth="1"/>
    <col min="17" max="17" width="8.7109375" style="8"/>
    <col min="18" max="18" width="10" style="8" bestFit="1" customWidth="1"/>
    <col min="19" max="16384" width="8.7109375" style="8"/>
  </cols>
  <sheetData>
    <row r="1" spans="2:18" s="26" customFormat="1" ht="30" customHeight="1" x14ac:dyDescent="0.25">
      <c r="B1" s="9" t="s">
        <v>130</v>
      </c>
      <c r="G1" s="35"/>
      <c r="H1" s="35"/>
      <c r="I1" s="35"/>
    </row>
    <row r="2" spans="2:18" ht="12" customHeight="1" x14ac:dyDescent="0.25">
      <c r="B2" s="25"/>
      <c r="C2" s="25"/>
      <c r="D2" s="25"/>
      <c r="E2" s="25"/>
      <c r="F2" s="25"/>
      <c r="G2" s="24"/>
      <c r="H2" s="24"/>
      <c r="I2" s="24"/>
      <c r="J2" s="10"/>
    </row>
    <row r="3" spans="2:18" s="10" customFormat="1" ht="30" customHeight="1" x14ac:dyDescent="0.25">
      <c r="B3" s="64" t="s">
        <v>131</v>
      </c>
      <c r="C3" s="123"/>
      <c r="D3" s="124"/>
      <c r="H3" s="24"/>
      <c r="I3" s="24"/>
    </row>
    <row r="4" spans="2:18" ht="30" customHeight="1" thickBot="1" x14ac:dyDescent="0.3">
      <c r="B4" s="9" t="s">
        <v>820</v>
      </c>
      <c r="D4" s="15" t="s">
        <v>889</v>
      </c>
    </row>
    <row r="5" spans="2:18" ht="75" customHeight="1" thickBot="1" x14ac:dyDescent="0.3">
      <c r="B5" s="4" t="s">
        <v>0</v>
      </c>
      <c r="C5" s="5" t="s">
        <v>1</v>
      </c>
      <c r="D5" s="5" t="s">
        <v>73</v>
      </c>
      <c r="E5" s="6" t="s">
        <v>74</v>
      </c>
      <c r="F5" s="3" t="s">
        <v>90</v>
      </c>
      <c r="G5" s="5" t="s">
        <v>6</v>
      </c>
      <c r="H5" s="5" t="s">
        <v>7</v>
      </c>
      <c r="I5" s="7" t="s">
        <v>8</v>
      </c>
    </row>
    <row r="6" spans="2:18" x14ac:dyDescent="0.25">
      <c r="B6" s="72" t="s">
        <v>85</v>
      </c>
      <c r="C6" s="56"/>
      <c r="D6" s="56"/>
      <c r="E6" s="56"/>
      <c r="F6" s="56"/>
      <c r="G6" s="60"/>
      <c r="H6" s="60"/>
      <c r="I6" s="60"/>
    </row>
    <row r="7" spans="2:18" ht="30" customHeight="1" x14ac:dyDescent="0.25">
      <c r="B7" s="13" t="s">
        <v>376</v>
      </c>
      <c r="C7" s="13" t="s">
        <v>9</v>
      </c>
      <c r="D7" s="20" t="s">
        <v>823</v>
      </c>
      <c r="E7" s="20" t="s">
        <v>821</v>
      </c>
      <c r="F7" s="14" t="s">
        <v>206</v>
      </c>
      <c r="G7" s="108">
        <v>2095</v>
      </c>
      <c r="H7" s="109">
        <f t="shared" ref="H7:H10" si="0">G7*(1-I7)</f>
        <v>1277.95</v>
      </c>
      <c r="I7" s="79">
        <v>0.39</v>
      </c>
    </row>
    <row r="8" spans="2:18" ht="30" customHeight="1" x14ac:dyDescent="0.25">
      <c r="B8" s="13" t="s">
        <v>376</v>
      </c>
      <c r="C8" s="13" t="s">
        <v>9</v>
      </c>
      <c r="D8" s="20" t="s">
        <v>823</v>
      </c>
      <c r="E8" s="20" t="s">
        <v>825</v>
      </c>
      <c r="F8" s="14" t="s">
        <v>206</v>
      </c>
      <c r="G8" s="108">
        <v>2240</v>
      </c>
      <c r="H8" s="109">
        <f t="shared" si="0"/>
        <v>1366.3999999999999</v>
      </c>
      <c r="I8" s="79">
        <v>0.39</v>
      </c>
    </row>
    <row r="9" spans="2:18" ht="30" customHeight="1" x14ac:dyDescent="0.25">
      <c r="B9" s="13" t="s">
        <v>376</v>
      </c>
      <c r="C9" s="13" t="s">
        <v>9</v>
      </c>
      <c r="D9" s="20" t="s">
        <v>824</v>
      </c>
      <c r="E9" s="20" t="s">
        <v>822</v>
      </c>
      <c r="F9" s="14" t="s">
        <v>206</v>
      </c>
      <c r="G9" s="108">
        <v>2437</v>
      </c>
      <c r="H9" s="109">
        <f t="shared" si="0"/>
        <v>1486.57</v>
      </c>
      <c r="I9" s="79">
        <v>0.39</v>
      </c>
    </row>
    <row r="10" spans="2:18" ht="30" customHeight="1" x14ac:dyDescent="0.25">
      <c r="B10" s="13" t="s">
        <v>376</v>
      </c>
      <c r="C10" s="13" t="s">
        <v>9</v>
      </c>
      <c r="D10" s="20" t="s">
        <v>824</v>
      </c>
      <c r="E10" s="20" t="s">
        <v>826</v>
      </c>
      <c r="F10" s="14" t="s">
        <v>206</v>
      </c>
      <c r="G10" s="108">
        <v>2582</v>
      </c>
      <c r="H10" s="109">
        <f t="shared" si="0"/>
        <v>1575.02</v>
      </c>
      <c r="I10" s="79">
        <v>0.39</v>
      </c>
    </row>
    <row r="11" spans="2:18" ht="45" x14ac:dyDescent="0.25">
      <c r="B11" s="13" t="s">
        <v>376</v>
      </c>
      <c r="C11" s="13" t="s">
        <v>9</v>
      </c>
      <c r="D11" s="20" t="s">
        <v>377</v>
      </c>
      <c r="E11" s="13" t="s">
        <v>378</v>
      </c>
      <c r="F11" s="14" t="s">
        <v>206</v>
      </c>
      <c r="G11" s="108">
        <v>5136</v>
      </c>
      <c r="H11" s="109">
        <f t="shared" ref="H11" si="1">G11*(1-I11)</f>
        <v>3132.96</v>
      </c>
      <c r="I11" s="79">
        <v>0.39</v>
      </c>
      <c r="L11" s="93"/>
      <c r="M11" s="94"/>
      <c r="O11" s="93"/>
      <c r="P11" s="94"/>
      <c r="R11" s="94"/>
    </row>
    <row r="12" spans="2:18" ht="45" x14ac:dyDescent="0.25">
      <c r="B12" s="13" t="s">
        <v>376</v>
      </c>
      <c r="C12" s="13" t="s">
        <v>9</v>
      </c>
      <c r="D12" s="20" t="s">
        <v>379</v>
      </c>
      <c r="E12" s="13" t="s">
        <v>380</v>
      </c>
      <c r="F12" s="14" t="s">
        <v>206</v>
      </c>
      <c r="G12" s="108">
        <v>5341</v>
      </c>
      <c r="H12" s="109">
        <f t="shared" ref="H12:H13" si="2">G12*(1-I12)</f>
        <v>3258.0099999999998</v>
      </c>
      <c r="I12" s="79">
        <v>0.39</v>
      </c>
      <c r="L12" s="93"/>
      <c r="M12" s="94"/>
      <c r="O12" s="93"/>
      <c r="P12" s="94"/>
      <c r="R12" s="94"/>
    </row>
    <row r="13" spans="2:18" ht="45" x14ac:dyDescent="0.25">
      <c r="B13" s="13" t="s">
        <v>376</v>
      </c>
      <c r="C13" s="13" t="s">
        <v>9</v>
      </c>
      <c r="D13" s="20" t="s">
        <v>381</v>
      </c>
      <c r="E13" s="13" t="s">
        <v>382</v>
      </c>
      <c r="F13" s="14" t="s">
        <v>206</v>
      </c>
      <c r="G13" s="108">
        <v>5755</v>
      </c>
      <c r="H13" s="109">
        <f t="shared" si="2"/>
        <v>3510.5499999999997</v>
      </c>
      <c r="I13" s="79">
        <v>0.39</v>
      </c>
      <c r="L13" s="93"/>
      <c r="M13" s="94"/>
      <c r="O13" s="93"/>
      <c r="P13" s="94"/>
      <c r="R13" s="94"/>
    </row>
    <row r="14" spans="2:18" ht="45" x14ac:dyDescent="0.25">
      <c r="B14" s="13" t="s">
        <v>376</v>
      </c>
      <c r="C14" s="13" t="s">
        <v>9</v>
      </c>
      <c r="D14" s="20" t="s">
        <v>383</v>
      </c>
      <c r="E14" s="13" t="s">
        <v>384</v>
      </c>
      <c r="F14" s="14" t="s">
        <v>206</v>
      </c>
      <c r="G14" s="108">
        <v>5180</v>
      </c>
      <c r="H14" s="109">
        <f t="shared" ref="H14:H19" si="3">G14*(1-I14)</f>
        <v>3159.7999999999997</v>
      </c>
      <c r="I14" s="79">
        <v>0.39</v>
      </c>
      <c r="L14" s="93"/>
      <c r="M14" s="94"/>
      <c r="O14" s="93"/>
      <c r="P14" s="94"/>
      <c r="R14" s="94"/>
    </row>
    <row r="15" spans="2:18" ht="60" customHeight="1" x14ac:dyDescent="0.25">
      <c r="B15" s="13" t="s">
        <v>376</v>
      </c>
      <c r="C15" s="13" t="s">
        <v>9</v>
      </c>
      <c r="D15" s="20" t="s">
        <v>385</v>
      </c>
      <c r="E15" s="13" t="s">
        <v>386</v>
      </c>
      <c r="F15" s="14" t="s">
        <v>206</v>
      </c>
      <c r="G15" s="108">
        <v>6952</v>
      </c>
      <c r="H15" s="109">
        <f t="shared" si="3"/>
        <v>4240.72</v>
      </c>
      <c r="I15" s="79">
        <v>0.39</v>
      </c>
      <c r="L15" s="93"/>
      <c r="M15" s="94"/>
      <c r="O15" s="93"/>
      <c r="P15" s="94"/>
      <c r="R15" s="94"/>
    </row>
    <row r="16" spans="2:18" ht="60" customHeight="1" x14ac:dyDescent="0.25">
      <c r="B16" s="13" t="s">
        <v>376</v>
      </c>
      <c r="C16" s="13" t="s">
        <v>9</v>
      </c>
      <c r="D16" s="20" t="s">
        <v>387</v>
      </c>
      <c r="E16" s="13" t="s">
        <v>388</v>
      </c>
      <c r="F16" s="14" t="s">
        <v>206</v>
      </c>
      <c r="G16" s="108">
        <v>7678</v>
      </c>
      <c r="H16" s="109">
        <f t="shared" si="3"/>
        <v>4683.58</v>
      </c>
      <c r="I16" s="79">
        <v>0.39</v>
      </c>
      <c r="L16" s="93"/>
      <c r="M16" s="94"/>
      <c r="O16" s="93"/>
      <c r="P16" s="94"/>
      <c r="R16" s="94"/>
    </row>
    <row r="17" spans="2:18" ht="45" x14ac:dyDescent="0.25">
      <c r="B17" s="13" t="s">
        <v>376</v>
      </c>
      <c r="C17" s="13" t="s">
        <v>9</v>
      </c>
      <c r="D17" s="20" t="s">
        <v>389</v>
      </c>
      <c r="E17" s="13" t="s">
        <v>390</v>
      </c>
      <c r="F17" s="14" t="s">
        <v>206</v>
      </c>
      <c r="G17" s="108">
        <v>5378</v>
      </c>
      <c r="H17" s="109">
        <f t="shared" si="3"/>
        <v>3280.58</v>
      </c>
      <c r="I17" s="79">
        <v>0.39</v>
      </c>
      <c r="L17" s="93"/>
      <c r="M17" s="94"/>
      <c r="O17" s="93"/>
      <c r="P17" s="94"/>
      <c r="R17" s="94"/>
    </row>
    <row r="18" spans="2:18" ht="60" customHeight="1" x14ac:dyDescent="0.25">
      <c r="B18" s="13" t="s">
        <v>376</v>
      </c>
      <c r="C18" s="13" t="s">
        <v>9</v>
      </c>
      <c r="D18" s="20" t="s">
        <v>391</v>
      </c>
      <c r="E18" s="13" t="s">
        <v>392</v>
      </c>
      <c r="F18" s="14" t="s">
        <v>206</v>
      </c>
      <c r="G18" s="108">
        <v>7138</v>
      </c>
      <c r="H18" s="109">
        <f t="shared" si="3"/>
        <v>4354.18</v>
      </c>
      <c r="I18" s="79">
        <v>0.39</v>
      </c>
      <c r="L18" s="93"/>
      <c r="M18" s="94"/>
      <c r="O18" s="93"/>
      <c r="P18" s="94"/>
      <c r="R18" s="94"/>
    </row>
    <row r="19" spans="2:18" ht="60" x14ac:dyDescent="0.25">
      <c r="B19" s="13" t="s">
        <v>376</v>
      </c>
      <c r="C19" s="13" t="s">
        <v>9</v>
      </c>
      <c r="D19" s="20" t="s">
        <v>393</v>
      </c>
      <c r="E19" s="13" t="s">
        <v>394</v>
      </c>
      <c r="F19" s="14" t="s">
        <v>206</v>
      </c>
      <c r="G19" s="108">
        <v>7876</v>
      </c>
      <c r="H19" s="109">
        <f t="shared" si="3"/>
        <v>4804.3599999999997</v>
      </c>
      <c r="I19" s="79">
        <v>0.39</v>
      </c>
      <c r="L19" s="93"/>
      <c r="M19" s="94"/>
      <c r="O19" s="93"/>
      <c r="P19" s="94"/>
      <c r="R19" s="94"/>
    </row>
    <row r="20" spans="2:18" ht="45" x14ac:dyDescent="0.25">
      <c r="B20" s="13" t="s">
        <v>395</v>
      </c>
      <c r="C20" s="13" t="s">
        <v>18</v>
      </c>
      <c r="D20" s="20" t="s">
        <v>396</v>
      </c>
      <c r="E20" s="13" t="s">
        <v>397</v>
      </c>
      <c r="F20" s="14" t="s">
        <v>206</v>
      </c>
      <c r="G20" s="108">
        <v>9756</v>
      </c>
      <c r="H20" s="109">
        <f t="shared" ref="H20:H23" si="4">G20*(1-I20)</f>
        <v>5951.16</v>
      </c>
      <c r="I20" s="79">
        <v>0.39</v>
      </c>
      <c r="L20" s="93"/>
      <c r="M20" s="94"/>
      <c r="O20" s="93"/>
      <c r="P20" s="94"/>
      <c r="R20" s="94"/>
    </row>
    <row r="21" spans="2:18" ht="45" x14ac:dyDescent="0.25">
      <c r="B21" s="13" t="s">
        <v>395</v>
      </c>
      <c r="C21" s="13" t="s">
        <v>18</v>
      </c>
      <c r="D21" s="20" t="s">
        <v>398</v>
      </c>
      <c r="E21" s="13" t="s">
        <v>399</v>
      </c>
      <c r="F21" s="14" t="s">
        <v>206</v>
      </c>
      <c r="G21" s="108">
        <v>10658</v>
      </c>
      <c r="H21" s="109">
        <f t="shared" si="4"/>
        <v>6501.38</v>
      </c>
      <c r="I21" s="79">
        <v>0.39</v>
      </c>
      <c r="L21" s="93"/>
      <c r="M21" s="94"/>
      <c r="O21" s="93"/>
      <c r="P21" s="94"/>
      <c r="R21" s="94"/>
    </row>
    <row r="22" spans="2:18" ht="45" x14ac:dyDescent="0.25">
      <c r="B22" s="13" t="s">
        <v>395</v>
      </c>
      <c r="C22" s="13" t="s">
        <v>18</v>
      </c>
      <c r="D22" s="20" t="s">
        <v>400</v>
      </c>
      <c r="E22" s="13" t="s">
        <v>401</v>
      </c>
      <c r="F22" s="14" t="s">
        <v>206</v>
      </c>
      <c r="G22" s="108">
        <v>14420</v>
      </c>
      <c r="H22" s="109">
        <f t="shared" si="4"/>
        <v>8796.1999999999989</v>
      </c>
      <c r="I22" s="79">
        <v>0.39</v>
      </c>
      <c r="L22" s="93"/>
      <c r="M22" s="94"/>
      <c r="O22" s="93"/>
      <c r="P22" s="94"/>
      <c r="R22" s="94"/>
    </row>
    <row r="23" spans="2:18" ht="45" x14ac:dyDescent="0.25">
      <c r="B23" s="13" t="s">
        <v>395</v>
      </c>
      <c r="C23" s="13" t="s">
        <v>18</v>
      </c>
      <c r="D23" s="20" t="s">
        <v>402</v>
      </c>
      <c r="E23" s="13" t="s">
        <v>403</v>
      </c>
      <c r="F23" s="14" t="s">
        <v>206</v>
      </c>
      <c r="G23" s="108">
        <v>17534</v>
      </c>
      <c r="H23" s="109">
        <f t="shared" si="4"/>
        <v>10695.74</v>
      </c>
      <c r="I23" s="79">
        <v>0.39</v>
      </c>
      <c r="L23" s="93"/>
      <c r="M23" s="94"/>
      <c r="O23" s="93"/>
      <c r="P23" s="94"/>
      <c r="R23" s="94"/>
    </row>
    <row r="24" spans="2:18" ht="45" customHeight="1" x14ac:dyDescent="0.25">
      <c r="B24" s="13" t="s">
        <v>404</v>
      </c>
      <c r="C24" s="13" t="s">
        <v>405</v>
      </c>
      <c r="D24" s="20" t="s">
        <v>406</v>
      </c>
      <c r="E24" s="13" t="s">
        <v>407</v>
      </c>
      <c r="F24" s="14" t="s">
        <v>206</v>
      </c>
      <c r="G24" s="108">
        <v>781</v>
      </c>
      <c r="H24" s="109">
        <f t="shared" ref="H24" si="5">G24*(1-I24)</f>
        <v>476.40999999999997</v>
      </c>
      <c r="I24" s="79">
        <v>0.39</v>
      </c>
      <c r="L24" s="93"/>
      <c r="M24" s="94"/>
      <c r="O24" s="93"/>
      <c r="P24" s="94"/>
      <c r="R24" s="94"/>
    </row>
    <row r="25" spans="2:18" x14ac:dyDescent="0.25">
      <c r="B25" s="22" t="s">
        <v>86</v>
      </c>
      <c r="C25" s="23"/>
      <c r="D25" s="23"/>
      <c r="E25" s="23"/>
      <c r="F25" s="23"/>
      <c r="G25" s="54"/>
      <c r="H25" s="54"/>
      <c r="I25" s="36"/>
    </row>
    <row r="26" spans="2:18" ht="30" customHeight="1" x14ac:dyDescent="0.25">
      <c r="B26" s="13" t="s">
        <v>408</v>
      </c>
      <c r="C26" s="13" t="s">
        <v>65</v>
      </c>
      <c r="D26" s="20" t="s">
        <v>409</v>
      </c>
      <c r="E26" s="13" t="s">
        <v>410</v>
      </c>
      <c r="F26" s="14" t="s">
        <v>206</v>
      </c>
      <c r="G26" s="108">
        <v>661</v>
      </c>
      <c r="H26" s="109">
        <f t="shared" ref="H26:H50" si="6">G26*(1-I26)</f>
        <v>403.21</v>
      </c>
      <c r="I26" s="79">
        <v>0.39</v>
      </c>
      <c r="L26" s="93"/>
      <c r="M26" s="94"/>
      <c r="O26" s="93"/>
      <c r="P26" s="94"/>
      <c r="R26" s="94"/>
    </row>
    <row r="27" spans="2:18" ht="30" customHeight="1" x14ac:dyDescent="0.25">
      <c r="B27" s="13" t="s">
        <v>408</v>
      </c>
      <c r="C27" s="13" t="s">
        <v>65</v>
      </c>
      <c r="D27" s="20" t="s">
        <v>411</v>
      </c>
      <c r="E27" s="13" t="s">
        <v>412</v>
      </c>
      <c r="F27" s="14" t="s">
        <v>206</v>
      </c>
      <c r="G27" s="108">
        <v>661</v>
      </c>
      <c r="H27" s="109">
        <f t="shared" si="6"/>
        <v>403.21</v>
      </c>
      <c r="I27" s="79">
        <v>0.39</v>
      </c>
      <c r="L27" s="93"/>
      <c r="M27" s="94"/>
      <c r="O27" s="93"/>
      <c r="P27" s="94"/>
      <c r="R27" s="94"/>
    </row>
    <row r="28" spans="2:18" ht="30" customHeight="1" x14ac:dyDescent="0.25">
      <c r="B28" s="13" t="s">
        <v>408</v>
      </c>
      <c r="C28" s="13" t="s">
        <v>65</v>
      </c>
      <c r="D28" s="20" t="s">
        <v>413</v>
      </c>
      <c r="E28" s="13" t="s">
        <v>414</v>
      </c>
      <c r="F28" s="14" t="s">
        <v>206</v>
      </c>
      <c r="G28" s="108">
        <v>1131</v>
      </c>
      <c r="H28" s="109">
        <f t="shared" si="6"/>
        <v>689.91</v>
      </c>
      <c r="I28" s="79">
        <v>0.39</v>
      </c>
      <c r="L28" s="93"/>
      <c r="M28" s="94"/>
      <c r="O28" s="93"/>
      <c r="P28" s="94"/>
      <c r="R28" s="94"/>
    </row>
    <row r="29" spans="2:18" ht="30" customHeight="1" x14ac:dyDescent="0.25">
      <c r="B29" s="13" t="s">
        <v>408</v>
      </c>
      <c r="C29" s="13" t="s">
        <v>65</v>
      </c>
      <c r="D29" s="20" t="s">
        <v>415</v>
      </c>
      <c r="E29" s="13" t="s">
        <v>416</v>
      </c>
      <c r="F29" s="14" t="s">
        <v>206</v>
      </c>
      <c r="G29" s="108">
        <v>700</v>
      </c>
      <c r="H29" s="109">
        <f t="shared" si="6"/>
        <v>427</v>
      </c>
      <c r="I29" s="79">
        <v>0.39</v>
      </c>
      <c r="L29" s="93"/>
      <c r="M29" s="94"/>
      <c r="O29" s="93"/>
      <c r="P29" s="94"/>
      <c r="R29" s="94"/>
    </row>
    <row r="30" spans="2:18" ht="30" customHeight="1" x14ac:dyDescent="0.25">
      <c r="B30" s="13" t="s">
        <v>408</v>
      </c>
      <c r="C30" s="13" t="s">
        <v>65</v>
      </c>
      <c r="D30" s="20" t="s">
        <v>417</v>
      </c>
      <c r="E30" s="13" t="s">
        <v>418</v>
      </c>
      <c r="F30" s="14" t="s">
        <v>206</v>
      </c>
      <c r="G30" s="108">
        <v>1193</v>
      </c>
      <c r="H30" s="109">
        <f t="shared" si="6"/>
        <v>727.73</v>
      </c>
      <c r="I30" s="79">
        <v>0.39</v>
      </c>
      <c r="L30" s="93"/>
      <c r="M30" s="94"/>
      <c r="O30" s="93"/>
      <c r="P30" s="94"/>
      <c r="R30" s="94"/>
    </row>
    <row r="31" spans="2:18" ht="30" customHeight="1" x14ac:dyDescent="0.25">
      <c r="B31" s="13" t="s">
        <v>419</v>
      </c>
      <c r="C31" s="13" t="s">
        <v>419</v>
      </c>
      <c r="D31" s="20" t="s">
        <v>420</v>
      </c>
      <c r="E31" s="13" t="s">
        <v>421</v>
      </c>
      <c r="F31" s="14" t="s">
        <v>206</v>
      </c>
      <c r="G31" s="108">
        <v>880</v>
      </c>
      <c r="H31" s="109">
        <f t="shared" si="6"/>
        <v>536.79999999999995</v>
      </c>
      <c r="I31" s="79">
        <v>0.39</v>
      </c>
      <c r="L31" s="93"/>
      <c r="M31" s="94"/>
      <c r="O31" s="93"/>
      <c r="P31" s="94"/>
      <c r="R31" s="94"/>
    </row>
    <row r="32" spans="2:18" x14ac:dyDescent="0.25">
      <c r="B32" s="22" t="s">
        <v>87</v>
      </c>
      <c r="C32" s="23"/>
      <c r="D32" s="23"/>
      <c r="E32" s="23"/>
      <c r="F32" s="23"/>
      <c r="G32" s="54"/>
      <c r="H32" s="54"/>
      <c r="I32" s="36"/>
    </row>
    <row r="33" spans="2:18" ht="30" customHeight="1" x14ac:dyDescent="0.25">
      <c r="B33" s="13" t="s">
        <v>422</v>
      </c>
      <c r="C33" s="13" t="s">
        <v>423</v>
      </c>
      <c r="D33" s="20" t="s">
        <v>424</v>
      </c>
      <c r="E33" s="13" t="s">
        <v>425</v>
      </c>
      <c r="F33" s="14" t="s">
        <v>206</v>
      </c>
      <c r="G33" s="108">
        <v>537</v>
      </c>
      <c r="H33" s="109">
        <f t="shared" si="6"/>
        <v>327.57</v>
      </c>
      <c r="I33" s="79">
        <v>0.39</v>
      </c>
      <c r="L33" s="93"/>
      <c r="M33" s="94"/>
      <c r="O33" s="93"/>
      <c r="P33" s="94"/>
      <c r="R33" s="94"/>
    </row>
    <row r="34" spans="2:18" ht="45" x14ac:dyDescent="0.25">
      <c r="B34" s="13" t="s">
        <v>88</v>
      </c>
      <c r="C34" s="13" t="s">
        <v>423</v>
      </c>
      <c r="D34" s="20" t="s">
        <v>426</v>
      </c>
      <c r="E34" s="13" t="s">
        <v>427</v>
      </c>
      <c r="F34" s="14" t="s">
        <v>206</v>
      </c>
      <c r="G34" s="108">
        <v>265</v>
      </c>
      <c r="H34" s="109">
        <f t="shared" si="6"/>
        <v>161.65</v>
      </c>
      <c r="I34" s="79">
        <v>0.39</v>
      </c>
      <c r="L34" s="93"/>
      <c r="M34" s="94"/>
      <c r="O34" s="93"/>
      <c r="P34" s="94"/>
      <c r="R34" s="94"/>
    </row>
    <row r="35" spans="2:18" ht="45" x14ac:dyDescent="0.25">
      <c r="B35" s="13" t="s">
        <v>88</v>
      </c>
      <c r="C35" s="13" t="s">
        <v>423</v>
      </c>
      <c r="D35" s="20" t="s">
        <v>428</v>
      </c>
      <c r="E35" s="13" t="s">
        <v>429</v>
      </c>
      <c r="F35" s="14" t="s">
        <v>206</v>
      </c>
      <c r="G35" s="108">
        <v>286</v>
      </c>
      <c r="H35" s="109">
        <f t="shared" si="6"/>
        <v>174.46</v>
      </c>
      <c r="I35" s="79">
        <v>0.39</v>
      </c>
      <c r="L35" s="93"/>
      <c r="M35" s="94"/>
      <c r="O35" s="93"/>
      <c r="P35" s="94"/>
      <c r="R35" s="94"/>
    </row>
    <row r="36" spans="2:18" ht="45" x14ac:dyDescent="0.25">
      <c r="B36" s="13" t="s">
        <v>88</v>
      </c>
      <c r="C36" s="13" t="s">
        <v>423</v>
      </c>
      <c r="D36" s="20" t="s">
        <v>430</v>
      </c>
      <c r="E36" s="13" t="s">
        <v>431</v>
      </c>
      <c r="F36" s="14" t="s">
        <v>206</v>
      </c>
      <c r="G36" s="108">
        <v>278</v>
      </c>
      <c r="H36" s="109">
        <f t="shared" si="6"/>
        <v>169.57999999999998</v>
      </c>
      <c r="I36" s="79">
        <v>0.39</v>
      </c>
      <c r="L36" s="93"/>
      <c r="M36" s="94"/>
      <c r="O36" s="93"/>
      <c r="P36" s="94"/>
      <c r="R36" s="94"/>
    </row>
    <row r="37" spans="2:18" ht="45" x14ac:dyDescent="0.25">
      <c r="B37" s="13" t="s">
        <v>88</v>
      </c>
      <c r="C37" s="13" t="s">
        <v>423</v>
      </c>
      <c r="D37" s="20" t="s">
        <v>432</v>
      </c>
      <c r="E37" s="13" t="s">
        <v>433</v>
      </c>
      <c r="F37" s="14" t="s">
        <v>206</v>
      </c>
      <c r="G37" s="108">
        <v>284</v>
      </c>
      <c r="H37" s="109">
        <f t="shared" si="6"/>
        <v>173.24</v>
      </c>
      <c r="I37" s="79">
        <v>0.39</v>
      </c>
      <c r="L37" s="93"/>
      <c r="M37" s="94"/>
      <c r="O37" s="93"/>
      <c r="P37" s="94"/>
      <c r="R37" s="94"/>
    </row>
    <row r="38" spans="2:18" ht="45" x14ac:dyDescent="0.25">
      <c r="B38" s="13" t="s">
        <v>88</v>
      </c>
      <c r="C38" s="13" t="s">
        <v>423</v>
      </c>
      <c r="D38" s="20" t="s">
        <v>434</v>
      </c>
      <c r="E38" s="13" t="s">
        <v>435</v>
      </c>
      <c r="F38" s="14" t="s">
        <v>206</v>
      </c>
      <c r="G38" s="108">
        <v>369</v>
      </c>
      <c r="H38" s="109">
        <f t="shared" si="6"/>
        <v>225.09</v>
      </c>
      <c r="I38" s="79">
        <v>0.39</v>
      </c>
      <c r="L38" s="93"/>
      <c r="M38" s="94"/>
      <c r="O38" s="93"/>
      <c r="P38" s="94"/>
      <c r="R38" s="94"/>
    </row>
    <row r="39" spans="2:18" ht="30" customHeight="1" x14ac:dyDescent="0.25">
      <c r="B39" s="20" t="s">
        <v>436</v>
      </c>
      <c r="C39" s="13" t="s">
        <v>437</v>
      </c>
      <c r="D39" s="13" t="s">
        <v>438</v>
      </c>
      <c r="E39" s="13" t="s">
        <v>439</v>
      </c>
      <c r="F39" s="14" t="s">
        <v>206</v>
      </c>
      <c r="G39" s="108">
        <v>160</v>
      </c>
      <c r="H39" s="109">
        <f t="shared" si="6"/>
        <v>97.6</v>
      </c>
      <c r="I39" s="79">
        <v>0.39</v>
      </c>
      <c r="L39" s="93"/>
      <c r="M39" s="94"/>
      <c r="O39" s="93"/>
      <c r="P39" s="94"/>
      <c r="R39" s="94"/>
    </row>
    <row r="40" spans="2:18" ht="30" customHeight="1" x14ac:dyDescent="0.25">
      <c r="B40" s="20" t="s">
        <v>436</v>
      </c>
      <c r="C40" s="13" t="s">
        <v>440</v>
      </c>
      <c r="D40" s="13" t="s">
        <v>441</v>
      </c>
      <c r="E40" s="13" t="s">
        <v>442</v>
      </c>
      <c r="F40" s="14" t="s">
        <v>206</v>
      </c>
      <c r="G40" s="108">
        <v>203</v>
      </c>
      <c r="H40" s="109">
        <f t="shared" si="6"/>
        <v>123.83</v>
      </c>
      <c r="I40" s="79">
        <v>0.39</v>
      </c>
      <c r="L40" s="93"/>
      <c r="M40" s="94"/>
      <c r="O40" s="93"/>
      <c r="P40" s="94"/>
      <c r="R40" s="94"/>
    </row>
    <row r="41" spans="2:18" ht="30" customHeight="1" x14ac:dyDescent="0.25">
      <c r="B41" s="20" t="s">
        <v>436</v>
      </c>
      <c r="C41" s="13" t="s">
        <v>443</v>
      </c>
      <c r="D41" s="13" t="s">
        <v>444</v>
      </c>
      <c r="E41" s="13" t="s">
        <v>445</v>
      </c>
      <c r="F41" s="14" t="s">
        <v>206</v>
      </c>
      <c r="G41" s="108">
        <v>114</v>
      </c>
      <c r="H41" s="109">
        <f t="shared" si="6"/>
        <v>69.539999999999992</v>
      </c>
      <c r="I41" s="79">
        <v>0.39</v>
      </c>
      <c r="L41" s="93"/>
      <c r="M41" s="94"/>
      <c r="O41" s="93"/>
      <c r="P41" s="94"/>
      <c r="R41" s="94"/>
    </row>
    <row r="42" spans="2:18" ht="30" customHeight="1" x14ac:dyDescent="0.25">
      <c r="B42" s="20" t="s">
        <v>436</v>
      </c>
      <c r="C42" s="13" t="s">
        <v>443</v>
      </c>
      <c r="D42" s="13" t="s">
        <v>446</v>
      </c>
      <c r="E42" s="13" t="s">
        <v>447</v>
      </c>
      <c r="F42" s="14" t="s">
        <v>206</v>
      </c>
      <c r="G42" s="108">
        <v>114</v>
      </c>
      <c r="H42" s="109">
        <f t="shared" si="6"/>
        <v>69.539999999999992</v>
      </c>
      <c r="I42" s="79">
        <v>0.39</v>
      </c>
      <c r="L42" s="93"/>
      <c r="M42" s="94"/>
      <c r="O42" s="93"/>
      <c r="P42" s="94"/>
      <c r="R42" s="94"/>
    </row>
    <row r="43" spans="2:18" ht="30" customHeight="1" x14ac:dyDescent="0.25">
      <c r="B43" s="20" t="s">
        <v>436</v>
      </c>
      <c r="C43" s="13" t="s">
        <v>443</v>
      </c>
      <c r="D43" s="13" t="s">
        <v>448</v>
      </c>
      <c r="E43" s="13" t="s">
        <v>449</v>
      </c>
      <c r="F43" s="14" t="s">
        <v>206</v>
      </c>
      <c r="G43" s="108">
        <v>224</v>
      </c>
      <c r="H43" s="109">
        <f t="shared" si="6"/>
        <v>136.63999999999999</v>
      </c>
      <c r="I43" s="79">
        <v>0.39</v>
      </c>
      <c r="L43" s="93"/>
      <c r="M43" s="94"/>
      <c r="O43" s="93"/>
      <c r="P43" s="94"/>
      <c r="R43" s="94"/>
    </row>
    <row r="44" spans="2:18" ht="30" customHeight="1" x14ac:dyDescent="0.25">
      <c r="B44" s="20" t="s">
        <v>436</v>
      </c>
      <c r="C44" s="13" t="s">
        <v>450</v>
      </c>
      <c r="D44" s="13" t="s">
        <v>451</v>
      </c>
      <c r="E44" s="13" t="s">
        <v>452</v>
      </c>
      <c r="F44" s="14" t="s">
        <v>206</v>
      </c>
      <c r="G44" s="108">
        <v>81</v>
      </c>
      <c r="H44" s="109">
        <f t="shared" si="6"/>
        <v>49.41</v>
      </c>
      <c r="I44" s="79">
        <v>0.39</v>
      </c>
      <c r="L44" s="93"/>
      <c r="M44" s="94"/>
      <c r="O44" s="93"/>
      <c r="P44" s="94"/>
      <c r="R44" s="94"/>
    </row>
    <row r="45" spans="2:18" ht="30" customHeight="1" x14ac:dyDescent="0.25">
      <c r="B45" s="20" t="s">
        <v>436</v>
      </c>
      <c r="C45" s="13" t="s">
        <v>453</v>
      </c>
      <c r="D45" s="13" t="s">
        <v>454</v>
      </c>
      <c r="E45" s="13" t="s">
        <v>455</v>
      </c>
      <c r="F45" s="14" t="s">
        <v>206</v>
      </c>
      <c r="G45" s="108">
        <v>23</v>
      </c>
      <c r="H45" s="109">
        <f t="shared" si="6"/>
        <v>14.03</v>
      </c>
      <c r="I45" s="79">
        <v>0.39</v>
      </c>
      <c r="L45" s="93"/>
      <c r="M45" s="94"/>
      <c r="O45" s="93"/>
      <c r="P45" s="94"/>
      <c r="R45" s="94"/>
    </row>
    <row r="46" spans="2:18" ht="30" customHeight="1" x14ac:dyDescent="0.25">
      <c r="B46" s="20" t="s">
        <v>436</v>
      </c>
      <c r="C46" s="13" t="s">
        <v>456</v>
      </c>
      <c r="D46" s="13" t="s">
        <v>457</v>
      </c>
      <c r="E46" s="13" t="s">
        <v>458</v>
      </c>
      <c r="F46" s="14" t="s">
        <v>206</v>
      </c>
      <c r="G46" s="108">
        <v>81</v>
      </c>
      <c r="H46" s="109">
        <f t="shared" si="6"/>
        <v>49.41</v>
      </c>
      <c r="I46" s="79">
        <v>0.39</v>
      </c>
      <c r="L46" s="93"/>
      <c r="M46" s="94"/>
      <c r="O46" s="93"/>
      <c r="P46" s="94"/>
      <c r="R46" s="94"/>
    </row>
    <row r="47" spans="2:18" ht="30" customHeight="1" x14ac:dyDescent="0.25">
      <c r="B47" s="20" t="s">
        <v>436</v>
      </c>
      <c r="C47" s="13" t="s">
        <v>459</v>
      </c>
      <c r="D47" s="13" t="s">
        <v>460</v>
      </c>
      <c r="E47" s="13" t="s">
        <v>461</v>
      </c>
      <c r="F47" s="14" t="s">
        <v>206</v>
      </c>
      <c r="G47" s="108">
        <v>69</v>
      </c>
      <c r="H47" s="109">
        <f t="shared" si="6"/>
        <v>42.089999999999996</v>
      </c>
      <c r="I47" s="79">
        <v>0.39</v>
      </c>
      <c r="L47" s="93"/>
      <c r="M47" s="94"/>
      <c r="O47" s="93"/>
      <c r="P47" s="94"/>
      <c r="R47" s="94"/>
    </row>
    <row r="48" spans="2:18" ht="30" customHeight="1" x14ac:dyDescent="0.25">
      <c r="B48" s="20" t="s">
        <v>436</v>
      </c>
      <c r="C48" s="13" t="s">
        <v>462</v>
      </c>
      <c r="D48" s="13" t="s">
        <v>463</v>
      </c>
      <c r="E48" s="13" t="s">
        <v>464</v>
      </c>
      <c r="F48" s="14" t="s">
        <v>206</v>
      </c>
      <c r="G48" s="108">
        <v>166</v>
      </c>
      <c r="H48" s="109">
        <f t="shared" si="6"/>
        <v>101.25999999999999</v>
      </c>
      <c r="I48" s="79">
        <v>0.39</v>
      </c>
      <c r="L48" s="93"/>
      <c r="M48" s="94"/>
      <c r="O48" s="93"/>
      <c r="P48" s="94"/>
      <c r="R48" s="94"/>
    </row>
    <row r="49" spans="2:18" ht="30" customHeight="1" x14ac:dyDescent="0.25">
      <c r="B49" s="20" t="s">
        <v>436</v>
      </c>
      <c r="C49" s="13" t="s">
        <v>465</v>
      </c>
      <c r="D49" s="13" t="s">
        <v>466</v>
      </c>
      <c r="E49" s="13" t="s">
        <v>467</v>
      </c>
      <c r="F49" s="14" t="s">
        <v>206</v>
      </c>
      <c r="G49" s="108">
        <v>125</v>
      </c>
      <c r="H49" s="109">
        <f t="shared" si="6"/>
        <v>76.25</v>
      </c>
      <c r="I49" s="79">
        <v>0.39</v>
      </c>
      <c r="L49" s="93"/>
      <c r="M49" s="94"/>
      <c r="O49" s="93"/>
      <c r="P49" s="94"/>
      <c r="R49" s="94"/>
    </row>
    <row r="50" spans="2:18" ht="30" customHeight="1" x14ac:dyDescent="0.25">
      <c r="B50" s="20" t="s">
        <v>436</v>
      </c>
      <c r="C50" s="13" t="s">
        <v>468</v>
      </c>
      <c r="D50" s="13" t="s">
        <v>469</v>
      </c>
      <c r="E50" s="13" t="s">
        <v>470</v>
      </c>
      <c r="F50" s="14" t="s">
        <v>206</v>
      </c>
      <c r="G50" s="108">
        <v>77</v>
      </c>
      <c r="H50" s="109">
        <f t="shared" si="6"/>
        <v>46.97</v>
      </c>
      <c r="I50" s="79">
        <v>0.39</v>
      </c>
      <c r="L50" s="93"/>
      <c r="M50" s="94"/>
      <c r="O50" s="93"/>
      <c r="P50" s="94"/>
      <c r="R50" s="94"/>
    </row>
    <row r="51" spans="2:18" x14ac:dyDescent="0.25">
      <c r="B51" s="22" t="s">
        <v>89</v>
      </c>
      <c r="C51" s="23"/>
      <c r="D51" s="23"/>
      <c r="E51" s="23"/>
      <c r="F51" s="23"/>
      <c r="G51" s="54"/>
      <c r="H51" s="54"/>
      <c r="I51" s="36"/>
    </row>
    <row r="52" spans="2:18" ht="30" customHeight="1" x14ac:dyDescent="0.25">
      <c r="B52" s="50" t="s">
        <v>89</v>
      </c>
      <c r="C52" s="13" t="s">
        <v>471</v>
      </c>
      <c r="D52" s="13" t="s">
        <v>472</v>
      </c>
      <c r="E52" s="13" t="s">
        <v>473</v>
      </c>
      <c r="F52" s="14" t="s">
        <v>206</v>
      </c>
      <c r="G52" s="108">
        <v>410</v>
      </c>
      <c r="H52" s="109">
        <f t="shared" ref="H52:H54" si="7">G52*(1-I52)</f>
        <v>250.1</v>
      </c>
      <c r="I52" s="79">
        <v>0.39</v>
      </c>
      <c r="L52" s="93"/>
      <c r="M52" s="94"/>
      <c r="O52" s="93"/>
      <c r="P52" s="94"/>
      <c r="R52" s="94"/>
    </row>
    <row r="53" spans="2:18" ht="30" customHeight="1" x14ac:dyDescent="0.25">
      <c r="B53" s="50" t="s">
        <v>89</v>
      </c>
      <c r="C53" s="13" t="s">
        <v>471</v>
      </c>
      <c r="D53" s="13" t="s">
        <v>474</v>
      </c>
      <c r="E53" s="13" t="s">
        <v>475</v>
      </c>
      <c r="F53" s="14" t="s">
        <v>206</v>
      </c>
      <c r="G53" s="108">
        <v>446</v>
      </c>
      <c r="H53" s="109">
        <f t="shared" si="7"/>
        <v>272.06</v>
      </c>
      <c r="I53" s="79">
        <v>0.39</v>
      </c>
      <c r="L53" s="93"/>
      <c r="M53" s="94"/>
      <c r="O53" s="93"/>
      <c r="P53" s="94"/>
      <c r="R53" s="94"/>
    </row>
    <row r="54" spans="2:18" ht="30" customHeight="1" x14ac:dyDescent="0.25">
      <c r="B54" s="50" t="s">
        <v>89</v>
      </c>
      <c r="C54" s="13" t="s">
        <v>471</v>
      </c>
      <c r="D54" s="13" t="s">
        <v>476</v>
      </c>
      <c r="E54" s="13" t="s">
        <v>477</v>
      </c>
      <c r="F54" s="14" t="s">
        <v>206</v>
      </c>
      <c r="G54" s="108">
        <v>468</v>
      </c>
      <c r="H54" s="109">
        <f t="shared" si="7"/>
        <v>285.48</v>
      </c>
      <c r="I54" s="79">
        <v>0.39</v>
      </c>
      <c r="L54" s="93"/>
      <c r="M54" s="94"/>
      <c r="O54" s="93"/>
      <c r="P54" s="94"/>
      <c r="R54" s="94"/>
    </row>
  </sheetData>
  <autoFilter ref="B5:I5" xr:uid="{F2CCEFB4-8090-4E9C-95FC-72FD9A2DEFFD}"/>
  <mergeCells count="1">
    <mergeCell ref="C3:D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214"/>
  <sheetViews>
    <sheetView zoomScale="90" zoomScaleNormal="90" workbookViewId="0">
      <selection activeCell="B3" sqref="B3"/>
    </sheetView>
  </sheetViews>
  <sheetFormatPr defaultColWidth="8.7109375" defaultRowHeight="15" x14ac:dyDescent="0.25"/>
  <cols>
    <col min="1" max="1" width="1.5703125" style="8" customWidth="1"/>
    <col min="2" max="2" width="56.5703125" style="8" customWidth="1"/>
    <col min="3" max="3" width="27.5703125" style="8" customWidth="1"/>
    <col min="4" max="4" width="45.5703125" style="8" customWidth="1"/>
    <col min="5" max="5" width="18.5703125" style="8" customWidth="1"/>
    <col min="6" max="6" width="16.5703125" style="8" customWidth="1"/>
    <col min="7" max="8" width="15.5703125" style="102" customWidth="1"/>
    <col min="9" max="9" width="14.140625" style="27" customWidth="1"/>
    <col min="10" max="10" width="8.7109375" style="8"/>
    <col min="11" max="11" width="10" style="8" bestFit="1" customWidth="1"/>
    <col min="12" max="15" width="8.7109375" style="8"/>
    <col min="16" max="16" width="9.7109375" style="8" bestFit="1" customWidth="1"/>
    <col min="17" max="17" width="10" style="8" bestFit="1" customWidth="1"/>
    <col min="18" max="16384" width="8.7109375" style="8"/>
  </cols>
  <sheetData>
    <row r="1" spans="2:17" ht="21" x14ac:dyDescent="0.25">
      <c r="B1" s="9" t="s">
        <v>92</v>
      </c>
    </row>
    <row r="3" spans="2:17" ht="21.75" thickBot="1" x14ac:dyDescent="0.3">
      <c r="B3" s="9" t="s">
        <v>820</v>
      </c>
      <c r="D3" s="15" t="s">
        <v>889</v>
      </c>
    </row>
    <row r="4" spans="2:17" ht="69.75" thickBot="1" x14ac:dyDescent="0.3">
      <c r="B4" s="4" t="s">
        <v>0</v>
      </c>
      <c r="C4" s="5" t="s">
        <v>1</v>
      </c>
      <c r="D4" s="5" t="s">
        <v>73</v>
      </c>
      <c r="E4" s="6" t="s">
        <v>74</v>
      </c>
      <c r="F4" s="3" t="s">
        <v>90</v>
      </c>
      <c r="G4" s="118" t="s">
        <v>6</v>
      </c>
      <c r="H4" s="118" t="s">
        <v>7</v>
      </c>
      <c r="I4" s="7" t="s">
        <v>8</v>
      </c>
      <c r="J4" s="68" t="s">
        <v>132</v>
      </c>
    </row>
    <row r="5" spans="2:17" ht="15.75" x14ac:dyDescent="0.25">
      <c r="B5" s="18" t="s">
        <v>76</v>
      </c>
      <c r="C5" s="18"/>
      <c r="D5" s="18"/>
      <c r="E5" s="19"/>
      <c r="F5" s="19"/>
      <c r="G5" s="119"/>
      <c r="H5" s="119"/>
      <c r="I5" s="37"/>
    </row>
    <row r="6" spans="2:17" ht="15.75" x14ac:dyDescent="0.25">
      <c r="B6" s="69" t="s">
        <v>75</v>
      </c>
      <c r="C6" s="23"/>
      <c r="D6" s="23"/>
      <c r="E6" s="23"/>
      <c r="F6" s="23"/>
      <c r="G6" s="120"/>
      <c r="H6" s="120"/>
      <c r="I6" s="36"/>
    </row>
    <row r="7" spans="2:17" ht="30" customHeight="1" x14ac:dyDescent="0.25">
      <c r="B7" s="110" t="s">
        <v>75</v>
      </c>
      <c r="C7" s="111" t="s">
        <v>478</v>
      </c>
      <c r="D7" s="114" t="s">
        <v>848</v>
      </c>
      <c r="E7" s="115" t="s">
        <v>846</v>
      </c>
      <c r="F7" s="116" t="s">
        <v>206</v>
      </c>
      <c r="G7" s="121">
        <v>160</v>
      </c>
      <c r="H7" s="121">
        <v>97.6</v>
      </c>
      <c r="I7" s="117">
        <f t="shared" ref="I7:I84" si="0">(G7-H7)/G7*100%</f>
        <v>0.39</v>
      </c>
    </row>
    <row r="8" spans="2:17" ht="30" customHeight="1" x14ac:dyDescent="0.25">
      <c r="B8" s="110" t="s">
        <v>75</v>
      </c>
      <c r="C8" s="111" t="s">
        <v>478</v>
      </c>
      <c r="D8" s="114" t="s">
        <v>848</v>
      </c>
      <c r="E8" s="115" t="s">
        <v>847</v>
      </c>
      <c r="F8" s="116" t="s">
        <v>206</v>
      </c>
      <c r="G8" s="121">
        <v>160</v>
      </c>
      <c r="H8" s="121">
        <v>97.6</v>
      </c>
      <c r="I8" s="117">
        <f t="shared" si="0"/>
        <v>0.39</v>
      </c>
    </row>
    <row r="9" spans="2:17" ht="30" x14ac:dyDescent="0.25">
      <c r="B9" s="13" t="s">
        <v>75</v>
      </c>
      <c r="C9" s="14" t="s">
        <v>479</v>
      </c>
      <c r="D9" s="97" t="s">
        <v>480</v>
      </c>
      <c r="E9" s="56" t="s">
        <v>481</v>
      </c>
      <c r="F9" s="60" t="s">
        <v>206</v>
      </c>
      <c r="G9" s="121">
        <v>77</v>
      </c>
      <c r="H9" s="103">
        <f t="shared" ref="H9:H62" si="1">G9*(1-I9)</f>
        <v>46.97</v>
      </c>
      <c r="I9" s="98">
        <v>0.39</v>
      </c>
      <c r="K9" s="94"/>
      <c r="P9" s="93"/>
      <c r="Q9" s="94"/>
    </row>
    <row r="10" spans="2:17" ht="30" x14ac:dyDescent="0.25">
      <c r="B10" s="13" t="s">
        <v>75</v>
      </c>
      <c r="C10" s="14" t="s">
        <v>479</v>
      </c>
      <c r="D10" s="97" t="s">
        <v>482</v>
      </c>
      <c r="E10" s="56" t="s">
        <v>483</v>
      </c>
      <c r="F10" s="60" t="s">
        <v>206</v>
      </c>
      <c r="G10" s="121">
        <v>137</v>
      </c>
      <c r="H10" s="103">
        <f t="shared" si="1"/>
        <v>83.57</v>
      </c>
      <c r="I10" s="98">
        <v>0.39</v>
      </c>
      <c r="K10" s="94"/>
      <c r="P10" s="93"/>
      <c r="Q10" s="94"/>
    </row>
    <row r="11" spans="2:17" ht="30" x14ac:dyDescent="0.25">
      <c r="B11" s="13" t="s">
        <v>75</v>
      </c>
      <c r="C11" s="14" t="s">
        <v>479</v>
      </c>
      <c r="D11" s="97" t="s">
        <v>484</v>
      </c>
      <c r="E11" s="56" t="s">
        <v>485</v>
      </c>
      <c r="F11" s="60" t="s">
        <v>206</v>
      </c>
      <c r="G11" s="121">
        <v>197</v>
      </c>
      <c r="H11" s="103">
        <f t="shared" si="1"/>
        <v>120.17</v>
      </c>
      <c r="I11" s="98">
        <v>0.39</v>
      </c>
      <c r="K11" s="94"/>
      <c r="P11" s="93"/>
      <c r="Q11" s="94"/>
    </row>
    <row r="12" spans="2:17" ht="30" x14ac:dyDescent="0.25">
      <c r="B12" s="13" t="s">
        <v>75</v>
      </c>
      <c r="C12" s="14" t="s">
        <v>479</v>
      </c>
      <c r="D12" s="97" t="s">
        <v>486</v>
      </c>
      <c r="E12" s="56" t="s">
        <v>487</v>
      </c>
      <c r="F12" s="60" t="s">
        <v>206</v>
      </c>
      <c r="G12" s="121">
        <v>181</v>
      </c>
      <c r="H12" s="103">
        <f t="shared" si="1"/>
        <v>110.41</v>
      </c>
      <c r="I12" s="98">
        <v>0.39</v>
      </c>
      <c r="K12" s="94"/>
      <c r="P12" s="93"/>
      <c r="Q12" s="94"/>
    </row>
    <row r="13" spans="2:17" ht="30" x14ac:dyDescent="0.25">
      <c r="B13" s="13" t="s">
        <v>75</v>
      </c>
      <c r="C13" s="14" t="s">
        <v>479</v>
      </c>
      <c r="D13" s="97" t="s">
        <v>488</v>
      </c>
      <c r="E13" s="56" t="s">
        <v>489</v>
      </c>
      <c r="F13" s="60" t="s">
        <v>206</v>
      </c>
      <c r="G13" s="121">
        <v>247</v>
      </c>
      <c r="H13" s="103">
        <f t="shared" si="1"/>
        <v>150.66999999999999</v>
      </c>
      <c r="I13" s="98">
        <v>0.39</v>
      </c>
      <c r="K13" s="94"/>
      <c r="P13" s="93"/>
      <c r="Q13" s="94"/>
    </row>
    <row r="14" spans="2:17" ht="30" customHeight="1" x14ac:dyDescent="0.25">
      <c r="B14" s="13" t="s">
        <v>75</v>
      </c>
      <c r="C14" s="14" t="s">
        <v>479</v>
      </c>
      <c r="D14" s="97" t="s">
        <v>490</v>
      </c>
      <c r="E14" s="56" t="s">
        <v>491</v>
      </c>
      <c r="F14" s="60" t="s">
        <v>206</v>
      </c>
      <c r="G14" s="121">
        <v>338</v>
      </c>
      <c r="H14" s="103">
        <f t="shared" si="1"/>
        <v>206.18</v>
      </c>
      <c r="I14" s="98">
        <v>0.39</v>
      </c>
      <c r="K14" s="94"/>
      <c r="P14" s="93"/>
      <c r="Q14" s="94"/>
    </row>
    <row r="15" spans="2:17" ht="30" customHeight="1" x14ac:dyDescent="0.25">
      <c r="B15" s="13" t="s">
        <v>75</v>
      </c>
      <c r="C15" s="14" t="s">
        <v>478</v>
      </c>
      <c r="D15" s="97" t="s">
        <v>492</v>
      </c>
      <c r="E15" s="56" t="s">
        <v>493</v>
      </c>
      <c r="F15" s="60" t="s">
        <v>206</v>
      </c>
      <c r="G15" s="121">
        <v>81</v>
      </c>
      <c r="H15" s="103">
        <f t="shared" si="1"/>
        <v>49.41</v>
      </c>
      <c r="I15" s="98">
        <v>0.39</v>
      </c>
      <c r="K15" s="94"/>
      <c r="P15" s="93"/>
      <c r="Q15" s="94"/>
    </row>
    <row r="16" spans="2:17" ht="30" customHeight="1" x14ac:dyDescent="0.25">
      <c r="B16" s="13" t="s">
        <v>75</v>
      </c>
      <c r="C16" s="14" t="s">
        <v>478</v>
      </c>
      <c r="D16" s="97" t="s">
        <v>494</v>
      </c>
      <c r="E16" s="56" t="s">
        <v>495</v>
      </c>
      <c r="F16" s="60" t="s">
        <v>206</v>
      </c>
      <c r="G16" s="121">
        <v>137</v>
      </c>
      <c r="H16" s="103">
        <f t="shared" si="1"/>
        <v>83.57</v>
      </c>
      <c r="I16" s="98">
        <v>0.39</v>
      </c>
      <c r="K16" s="94"/>
      <c r="P16" s="93"/>
      <c r="Q16" s="94"/>
    </row>
    <row r="17" spans="2:17" ht="30" customHeight="1" x14ac:dyDescent="0.25">
      <c r="B17" s="13" t="s">
        <v>75</v>
      </c>
      <c r="C17" s="14" t="s">
        <v>478</v>
      </c>
      <c r="D17" s="97" t="s">
        <v>496</v>
      </c>
      <c r="E17" s="56" t="s">
        <v>497</v>
      </c>
      <c r="F17" s="60" t="s">
        <v>206</v>
      </c>
      <c r="G17" s="121">
        <v>193</v>
      </c>
      <c r="H17" s="103">
        <f t="shared" si="1"/>
        <v>117.73</v>
      </c>
      <c r="I17" s="98">
        <v>0.39</v>
      </c>
      <c r="K17" s="94"/>
      <c r="P17" s="93"/>
      <c r="Q17" s="94"/>
    </row>
    <row r="18" spans="2:17" ht="30" customHeight="1" x14ac:dyDescent="0.25">
      <c r="B18" s="13" t="s">
        <v>75</v>
      </c>
      <c r="C18" s="14" t="s">
        <v>478</v>
      </c>
      <c r="D18" s="97" t="s">
        <v>498</v>
      </c>
      <c r="E18" s="56" t="s">
        <v>499</v>
      </c>
      <c r="F18" s="60" t="s">
        <v>206</v>
      </c>
      <c r="G18" s="121">
        <v>102</v>
      </c>
      <c r="H18" s="103">
        <f t="shared" si="1"/>
        <v>62.22</v>
      </c>
      <c r="I18" s="98">
        <v>0.39</v>
      </c>
      <c r="K18" s="94"/>
      <c r="P18" s="93"/>
      <c r="Q18" s="94"/>
    </row>
    <row r="19" spans="2:17" ht="30" customHeight="1" x14ac:dyDescent="0.25">
      <c r="B19" s="13" t="s">
        <v>75</v>
      </c>
      <c r="C19" s="14" t="s">
        <v>478</v>
      </c>
      <c r="D19" s="97" t="s">
        <v>500</v>
      </c>
      <c r="E19" s="56" t="s">
        <v>501</v>
      </c>
      <c r="F19" s="60" t="s">
        <v>206</v>
      </c>
      <c r="G19" s="121">
        <v>139</v>
      </c>
      <c r="H19" s="103">
        <f t="shared" si="1"/>
        <v>84.789999999999992</v>
      </c>
      <c r="I19" s="98">
        <v>0.39</v>
      </c>
      <c r="K19" s="94"/>
      <c r="P19" s="93"/>
      <c r="Q19" s="94"/>
    </row>
    <row r="20" spans="2:17" ht="30" x14ac:dyDescent="0.25">
      <c r="B20" s="13" t="s">
        <v>75</v>
      </c>
      <c r="C20" s="80" t="s">
        <v>478</v>
      </c>
      <c r="D20" s="97" t="s">
        <v>502</v>
      </c>
      <c r="E20" s="99" t="s">
        <v>503</v>
      </c>
      <c r="F20" s="60" t="s">
        <v>206</v>
      </c>
      <c r="G20" s="121">
        <v>199</v>
      </c>
      <c r="H20" s="103">
        <f t="shared" si="1"/>
        <v>121.39</v>
      </c>
      <c r="I20" s="98">
        <v>0.39</v>
      </c>
      <c r="K20" s="94"/>
      <c r="P20" s="93"/>
      <c r="Q20" s="94"/>
    </row>
    <row r="21" spans="2:17" ht="30" x14ac:dyDescent="0.25">
      <c r="B21" s="13" t="s">
        <v>75</v>
      </c>
      <c r="C21" s="80" t="s">
        <v>504</v>
      </c>
      <c r="D21" s="97" t="s">
        <v>505</v>
      </c>
      <c r="E21" s="56" t="s">
        <v>506</v>
      </c>
      <c r="F21" s="60" t="s">
        <v>206</v>
      </c>
      <c r="G21" s="121">
        <v>220</v>
      </c>
      <c r="H21" s="103">
        <f t="shared" si="1"/>
        <v>134.19999999999999</v>
      </c>
      <c r="I21" s="98">
        <v>0.39</v>
      </c>
      <c r="K21" s="94"/>
      <c r="P21" s="93"/>
      <c r="Q21" s="94"/>
    </row>
    <row r="22" spans="2:17" ht="30" x14ac:dyDescent="0.25">
      <c r="B22" s="13" t="s">
        <v>75</v>
      </c>
      <c r="C22" s="80" t="s">
        <v>504</v>
      </c>
      <c r="D22" s="97" t="s">
        <v>507</v>
      </c>
      <c r="E22" s="56" t="s">
        <v>508</v>
      </c>
      <c r="F22" s="60" t="s">
        <v>206</v>
      </c>
      <c r="G22" s="121">
        <v>321</v>
      </c>
      <c r="H22" s="103">
        <f t="shared" si="1"/>
        <v>195.81</v>
      </c>
      <c r="I22" s="98">
        <v>0.39</v>
      </c>
      <c r="K22" s="94"/>
      <c r="P22" s="93"/>
      <c r="Q22" s="94"/>
    </row>
    <row r="23" spans="2:17" ht="30" x14ac:dyDescent="0.25">
      <c r="B23" s="13" t="s">
        <v>75</v>
      </c>
      <c r="C23" s="80" t="s">
        <v>504</v>
      </c>
      <c r="D23" s="97" t="s">
        <v>509</v>
      </c>
      <c r="E23" s="56" t="s">
        <v>510</v>
      </c>
      <c r="F23" s="60" t="s">
        <v>206</v>
      </c>
      <c r="G23" s="121">
        <v>419</v>
      </c>
      <c r="H23" s="103">
        <f t="shared" si="1"/>
        <v>255.59</v>
      </c>
      <c r="I23" s="98">
        <v>0.39</v>
      </c>
      <c r="K23" s="94"/>
      <c r="P23" s="93"/>
      <c r="Q23" s="94"/>
    </row>
    <row r="24" spans="2:17" ht="15.75" x14ac:dyDescent="0.25">
      <c r="B24" s="69" t="s">
        <v>511</v>
      </c>
      <c r="C24" s="70"/>
      <c r="D24" s="23"/>
      <c r="E24" s="71"/>
      <c r="F24" s="23"/>
      <c r="G24" s="120"/>
      <c r="H24" s="120"/>
      <c r="I24" s="36"/>
    </row>
    <row r="25" spans="2:17" ht="30" customHeight="1" x14ac:dyDescent="0.25">
      <c r="B25" s="20" t="s">
        <v>512</v>
      </c>
      <c r="C25" s="20" t="s">
        <v>78</v>
      </c>
      <c r="D25" s="97" t="s">
        <v>513</v>
      </c>
      <c r="E25" s="56" t="s">
        <v>514</v>
      </c>
      <c r="F25" s="60" t="s">
        <v>206</v>
      </c>
      <c r="G25" s="121">
        <v>288</v>
      </c>
      <c r="H25" s="103">
        <f t="shared" si="1"/>
        <v>175.68</v>
      </c>
      <c r="I25" s="98">
        <v>0.39</v>
      </c>
      <c r="K25" s="94"/>
      <c r="P25" s="93"/>
      <c r="Q25" s="94"/>
    </row>
    <row r="26" spans="2:17" ht="30" customHeight="1" x14ac:dyDescent="0.25">
      <c r="B26" s="20" t="s">
        <v>512</v>
      </c>
      <c r="C26" s="20" t="s">
        <v>78</v>
      </c>
      <c r="D26" s="97" t="s">
        <v>515</v>
      </c>
      <c r="E26" s="56" t="s">
        <v>516</v>
      </c>
      <c r="F26" s="60" t="s">
        <v>206</v>
      </c>
      <c r="G26" s="121">
        <v>318</v>
      </c>
      <c r="H26" s="103">
        <f t="shared" si="1"/>
        <v>193.98</v>
      </c>
      <c r="I26" s="98">
        <v>0.39</v>
      </c>
      <c r="K26" s="94"/>
      <c r="P26" s="93"/>
      <c r="Q26" s="94"/>
    </row>
    <row r="27" spans="2:17" ht="30" customHeight="1" x14ac:dyDescent="0.25">
      <c r="B27" s="20" t="s">
        <v>512</v>
      </c>
      <c r="C27" s="20" t="s">
        <v>78</v>
      </c>
      <c r="D27" s="97" t="s">
        <v>517</v>
      </c>
      <c r="E27" s="56" t="s">
        <v>518</v>
      </c>
      <c r="F27" s="60" t="s">
        <v>206</v>
      </c>
      <c r="G27" s="121">
        <v>318</v>
      </c>
      <c r="H27" s="103">
        <f t="shared" si="1"/>
        <v>193.98</v>
      </c>
      <c r="I27" s="98">
        <v>0.39</v>
      </c>
      <c r="K27" s="94"/>
      <c r="P27" s="93"/>
      <c r="Q27" s="94"/>
    </row>
    <row r="28" spans="2:17" ht="30" customHeight="1" x14ac:dyDescent="0.25">
      <c r="B28" s="20" t="s">
        <v>512</v>
      </c>
      <c r="C28" s="20" t="s">
        <v>78</v>
      </c>
      <c r="D28" s="97" t="s">
        <v>519</v>
      </c>
      <c r="E28" s="56" t="s">
        <v>520</v>
      </c>
      <c r="F28" s="60" t="s">
        <v>206</v>
      </c>
      <c r="G28" s="121">
        <v>342</v>
      </c>
      <c r="H28" s="103">
        <f t="shared" si="1"/>
        <v>208.62</v>
      </c>
      <c r="I28" s="98">
        <v>0.39</v>
      </c>
      <c r="K28" s="94"/>
      <c r="P28" s="93"/>
      <c r="Q28" s="94"/>
    </row>
    <row r="29" spans="2:17" ht="30" customHeight="1" x14ac:dyDescent="0.25">
      <c r="B29" s="20" t="s">
        <v>512</v>
      </c>
      <c r="C29" s="20" t="s">
        <v>78</v>
      </c>
      <c r="D29" s="97" t="s">
        <v>521</v>
      </c>
      <c r="E29" s="56" t="s">
        <v>522</v>
      </c>
      <c r="F29" s="60" t="s">
        <v>206</v>
      </c>
      <c r="G29" s="121">
        <v>372</v>
      </c>
      <c r="H29" s="103">
        <f t="shared" si="1"/>
        <v>226.92</v>
      </c>
      <c r="I29" s="98">
        <v>0.39</v>
      </c>
      <c r="K29" s="94"/>
      <c r="P29" s="93"/>
      <c r="Q29" s="94"/>
    </row>
    <row r="30" spans="2:17" ht="30" customHeight="1" x14ac:dyDescent="0.25">
      <c r="B30" s="20" t="s">
        <v>512</v>
      </c>
      <c r="C30" s="20" t="s">
        <v>78</v>
      </c>
      <c r="D30" s="97" t="s">
        <v>523</v>
      </c>
      <c r="E30" s="56" t="s">
        <v>524</v>
      </c>
      <c r="F30" s="60" t="s">
        <v>206</v>
      </c>
      <c r="G30" s="121">
        <v>372</v>
      </c>
      <c r="H30" s="103">
        <f t="shared" si="1"/>
        <v>226.92</v>
      </c>
      <c r="I30" s="98">
        <v>0.39</v>
      </c>
      <c r="K30" s="94"/>
      <c r="P30" s="93"/>
      <c r="Q30" s="94"/>
    </row>
    <row r="31" spans="2:17" ht="30" customHeight="1" x14ac:dyDescent="0.25">
      <c r="B31" s="20" t="s">
        <v>512</v>
      </c>
      <c r="C31" s="20" t="s">
        <v>78</v>
      </c>
      <c r="D31" s="97" t="s">
        <v>525</v>
      </c>
      <c r="E31" s="56" t="s">
        <v>526</v>
      </c>
      <c r="F31" s="60" t="s">
        <v>206</v>
      </c>
      <c r="G31" s="121">
        <v>396</v>
      </c>
      <c r="H31" s="103">
        <f t="shared" si="1"/>
        <v>241.56</v>
      </c>
      <c r="I31" s="98">
        <v>0.39</v>
      </c>
      <c r="K31" s="94"/>
      <c r="P31" s="93"/>
      <c r="Q31" s="94"/>
    </row>
    <row r="32" spans="2:17" ht="30" customHeight="1" x14ac:dyDescent="0.25">
      <c r="B32" s="20" t="s">
        <v>512</v>
      </c>
      <c r="C32" s="20" t="s">
        <v>78</v>
      </c>
      <c r="D32" s="97" t="s">
        <v>527</v>
      </c>
      <c r="E32" s="56" t="s">
        <v>528</v>
      </c>
      <c r="F32" s="60" t="s">
        <v>206</v>
      </c>
      <c r="G32" s="121">
        <v>426</v>
      </c>
      <c r="H32" s="103">
        <f t="shared" si="1"/>
        <v>259.86</v>
      </c>
      <c r="I32" s="98">
        <v>0.39</v>
      </c>
      <c r="K32" s="94"/>
      <c r="P32" s="93"/>
      <c r="Q32" s="94"/>
    </row>
    <row r="33" spans="2:17" ht="30" customHeight="1" x14ac:dyDescent="0.25">
      <c r="B33" s="20" t="s">
        <v>512</v>
      </c>
      <c r="C33" s="20" t="s">
        <v>78</v>
      </c>
      <c r="D33" s="97" t="s">
        <v>529</v>
      </c>
      <c r="E33" s="56" t="s">
        <v>530</v>
      </c>
      <c r="F33" s="60" t="s">
        <v>206</v>
      </c>
      <c r="G33" s="121">
        <v>426</v>
      </c>
      <c r="H33" s="103">
        <f t="shared" si="1"/>
        <v>259.86</v>
      </c>
      <c r="I33" s="98">
        <v>0.39</v>
      </c>
      <c r="K33" s="94"/>
      <c r="P33" s="93"/>
      <c r="Q33" s="94"/>
    </row>
    <row r="34" spans="2:17" ht="30" customHeight="1" x14ac:dyDescent="0.25">
      <c r="B34" s="20" t="s">
        <v>512</v>
      </c>
      <c r="C34" s="20" t="s">
        <v>78</v>
      </c>
      <c r="D34" s="97" t="s">
        <v>531</v>
      </c>
      <c r="E34" s="56" t="s">
        <v>532</v>
      </c>
      <c r="F34" s="60" t="s">
        <v>206</v>
      </c>
      <c r="G34" s="121">
        <v>278</v>
      </c>
      <c r="H34" s="103">
        <f t="shared" si="1"/>
        <v>169.57999999999998</v>
      </c>
      <c r="I34" s="98">
        <v>0.39</v>
      </c>
      <c r="K34" s="94"/>
      <c r="P34" s="93"/>
      <c r="Q34" s="94"/>
    </row>
    <row r="35" spans="2:17" ht="30" customHeight="1" x14ac:dyDescent="0.25">
      <c r="B35" s="20" t="s">
        <v>512</v>
      </c>
      <c r="C35" s="20" t="s">
        <v>78</v>
      </c>
      <c r="D35" s="97" t="s">
        <v>533</v>
      </c>
      <c r="E35" s="56" t="s">
        <v>534</v>
      </c>
      <c r="F35" s="60" t="s">
        <v>206</v>
      </c>
      <c r="G35" s="121">
        <v>308</v>
      </c>
      <c r="H35" s="103">
        <f t="shared" si="1"/>
        <v>187.88</v>
      </c>
      <c r="I35" s="98">
        <v>0.39</v>
      </c>
      <c r="K35" s="94"/>
      <c r="P35" s="93"/>
      <c r="Q35" s="94"/>
    </row>
    <row r="36" spans="2:17" ht="30" customHeight="1" x14ac:dyDescent="0.25">
      <c r="B36" s="20" t="s">
        <v>512</v>
      </c>
      <c r="C36" s="20" t="s">
        <v>78</v>
      </c>
      <c r="D36" s="97" t="s">
        <v>535</v>
      </c>
      <c r="E36" s="56" t="s">
        <v>536</v>
      </c>
      <c r="F36" s="60" t="s">
        <v>206</v>
      </c>
      <c r="G36" s="121">
        <v>308</v>
      </c>
      <c r="H36" s="103">
        <f t="shared" si="1"/>
        <v>187.88</v>
      </c>
      <c r="I36" s="98">
        <v>0.39</v>
      </c>
      <c r="K36" s="94"/>
      <c r="P36" s="93"/>
      <c r="Q36" s="94"/>
    </row>
    <row r="37" spans="2:17" ht="30" customHeight="1" x14ac:dyDescent="0.25">
      <c r="B37" s="20" t="s">
        <v>512</v>
      </c>
      <c r="C37" s="20" t="s">
        <v>78</v>
      </c>
      <c r="D37" s="97" t="s">
        <v>537</v>
      </c>
      <c r="E37" s="56" t="s">
        <v>538</v>
      </c>
      <c r="F37" s="60" t="s">
        <v>206</v>
      </c>
      <c r="G37" s="121">
        <v>216</v>
      </c>
      <c r="H37" s="103">
        <f t="shared" si="1"/>
        <v>131.76</v>
      </c>
      <c r="I37" s="98">
        <v>0.39</v>
      </c>
      <c r="K37" s="94"/>
      <c r="P37" s="93"/>
      <c r="Q37" s="94"/>
    </row>
    <row r="38" spans="2:17" ht="30" customHeight="1" x14ac:dyDescent="0.25">
      <c r="B38" s="20" t="s">
        <v>512</v>
      </c>
      <c r="C38" s="20" t="s">
        <v>78</v>
      </c>
      <c r="D38" s="97" t="s">
        <v>539</v>
      </c>
      <c r="E38" s="56" t="s">
        <v>540</v>
      </c>
      <c r="F38" s="60" t="s">
        <v>206</v>
      </c>
      <c r="G38" s="121">
        <v>246</v>
      </c>
      <c r="H38" s="103">
        <f t="shared" si="1"/>
        <v>150.06</v>
      </c>
      <c r="I38" s="98">
        <v>0.39</v>
      </c>
      <c r="K38" s="94"/>
      <c r="P38" s="93"/>
      <c r="Q38" s="94"/>
    </row>
    <row r="39" spans="2:17" ht="30" customHeight="1" x14ac:dyDescent="0.25">
      <c r="B39" s="20" t="s">
        <v>512</v>
      </c>
      <c r="C39" s="20" t="s">
        <v>78</v>
      </c>
      <c r="D39" s="97" t="s">
        <v>541</v>
      </c>
      <c r="E39" s="56" t="s">
        <v>542</v>
      </c>
      <c r="F39" s="60" t="s">
        <v>206</v>
      </c>
      <c r="G39" s="121">
        <v>246</v>
      </c>
      <c r="H39" s="103">
        <f t="shared" si="1"/>
        <v>150.06</v>
      </c>
      <c r="I39" s="98">
        <v>0.39</v>
      </c>
      <c r="K39" s="94"/>
      <c r="P39" s="93"/>
      <c r="Q39" s="94"/>
    </row>
    <row r="40" spans="2:17" ht="15.75" x14ac:dyDescent="0.25">
      <c r="B40" s="69" t="s">
        <v>543</v>
      </c>
      <c r="C40" s="70"/>
      <c r="D40" s="23"/>
      <c r="E40" s="23"/>
      <c r="F40" s="23"/>
      <c r="G40" s="120"/>
      <c r="H40" s="120"/>
      <c r="I40" s="36"/>
    </row>
    <row r="41" spans="2:17" ht="30" x14ac:dyDescent="0.25">
      <c r="B41" s="20" t="s">
        <v>512</v>
      </c>
      <c r="C41" s="20" t="s">
        <v>79</v>
      </c>
      <c r="D41" s="97" t="s">
        <v>544</v>
      </c>
      <c r="E41" s="56" t="s">
        <v>545</v>
      </c>
      <c r="F41" s="60" t="s">
        <v>206</v>
      </c>
      <c r="G41" s="121">
        <v>725</v>
      </c>
      <c r="H41" s="103">
        <f t="shared" si="1"/>
        <v>442.25</v>
      </c>
      <c r="I41" s="98">
        <v>0.39</v>
      </c>
      <c r="K41" s="94"/>
      <c r="P41" s="93"/>
      <c r="Q41" s="94"/>
    </row>
    <row r="42" spans="2:17" ht="30" x14ac:dyDescent="0.25">
      <c r="B42" s="20" t="s">
        <v>512</v>
      </c>
      <c r="C42" s="20" t="s">
        <v>79</v>
      </c>
      <c r="D42" s="97" t="s">
        <v>546</v>
      </c>
      <c r="E42" s="56" t="s">
        <v>547</v>
      </c>
      <c r="F42" s="60" t="s">
        <v>206</v>
      </c>
      <c r="G42" s="121">
        <v>725</v>
      </c>
      <c r="H42" s="103">
        <f t="shared" si="1"/>
        <v>442.25</v>
      </c>
      <c r="I42" s="98">
        <v>0.39</v>
      </c>
      <c r="K42" s="94"/>
      <c r="P42" s="93"/>
      <c r="Q42" s="94"/>
    </row>
    <row r="43" spans="2:17" ht="30" x14ac:dyDescent="0.25">
      <c r="B43" s="20" t="s">
        <v>512</v>
      </c>
      <c r="C43" s="20" t="s">
        <v>79</v>
      </c>
      <c r="D43" s="97" t="s">
        <v>548</v>
      </c>
      <c r="E43" s="56" t="s">
        <v>549</v>
      </c>
      <c r="F43" s="60" t="s">
        <v>206</v>
      </c>
      <c r="G43" s="121">
        <v>328</v>
      </c>
      <c r="H43" s="103">
        <f t="shared" si="1"/>
        <v>200.07999999999998</v>
      </c>
      <c r="I43" s="98">
        <v>0.39</v>
      </c>
      <c r="K43" s="94"/>
      <c r="P43" s="93"/>
      <c r="Q43" s="94"/>
    </row>
    <row r="44" spans="2:17" ht="30" x14ac:dyDescent="0.25">
      <c r="B44" s="20" t="s">
        <v>512</v>
      </c>
      <c r="C44" s="20" t="s">
        <v>79</v>
      </c>
      <c r="D44" s="97" t="s">
        <v>550</v>
      </c>
      <c r="E44" s="56" t="s">
        <v>551</v>
      </c>
      <c r="F44" s="60" t="s">
        <v>206</v>
      </c>
      <c r="G44" s="121">
        <v>328</v>
      </c>
      <c r="H44" s="103">
        <f t="shared" si="1"/>
        <v>200.07999999999998</v>
      </c>
      <c r="I44" s="98">
        <v>0.39</v>
      </c>
      <c r="K44" s="94"/>
      <c r="P44" s="93"/>
      <c r="Q44" s="94"/>
    </row>
    <row r="45" spans="2:17" ht="30" x14ac:dyDescent="0.25">
      <c r="B45" s="20" t="s">
        <v>512</v>
      </c>
      <c r="C45" s="20" t="s">
        <v>79</v>
      </c>
      <c r="D45" s="97" t="s">
        <v>552</v>
      </c>
      <c r="E45" s="56" t="s">
        <v>553</v>
      </c>
      <c r="F45" s="60" t="s">
        <v>206</v>
      </c>
      <c r="G45" s="121">
        <v>359</v>
      </c>
      <c r="H45" s="103">
        <f t="shared" si="1"/>
        <v>218.99</v>
      </c>
      <c r="I45" s="98">
        <v>0.39</v>
      </c>
      <c r="K45" s="94"/>
      <c r="P45" s="93"/>
      <c r="Q45" s="94"/>
    </row>
    <row r="46" spans="2:17" ht="30" x14ac:dyDescent="0.25">
      <c r="B46" s="20" t="s">
        <v>512</v>
      </c>
      <c r="C46" s="20" t="s">
        <v>79</v>
      </c>
      <c r="D46" s="97" t="s">
        <v>554</v>
      </c>
      <c r="E46" s="56" t="s">
        <v>555</v>
      </c>
      <c r="F46" s="60" t="s">
        <v>206</v>
      </c>
      <c r="G46" s="121">
        <v>359</v>
      </c>
      <c r="H46" s="103">
        <f t="shared" si="1"/>
        <v>218.99</v>
      </c>
      <c r="I46" s="98">
        <v>0.39</v>
      </c>
      <c r="K46" s="94"/>
      <c r="P46" s="93"/>
      <c r="Q46" s="94"/>
    </row>
    <row r="47" spans="2:17" ht="30" x14ac:dyDescent="0.25">
      <c r="B47" s="20" t="s">
        <v>512</v>
      </c>
      <c r="C47" s="20" t="s">
        <v>79</v>
      </c>
      <c r="D47" s="97" t="s">
        <v>556</v>
      </c>
      <c r="E47" s="56" t="s">
        <v>557</v>
      </c>
      <c r="F47" s="60" t="s">
        <v>206</v>
      </c>
      <c r="G47" s="121">
        <v>593</v>
      </c>
      <c r="H47" s="103">
        <f t="shared" si="1"/>
        <v>361.73</v>
      </c>
      <c r="I47" s="98">
        <v>0.39</v>
      </c>
      <c r="K47" s="94"/>
      <c r="P47" s="93"/>
      <c r="Q47" s="94"/>
    </row>
    <row r="48" spans="2:17" ht="30" x14ac:dyDescent="0.25">
      <c r="B48" s="20" t="s">
        <v>512</v>
      </c>
      <c r="C48" s="20" t="s">
        <v>79</v>
      </c>
      <c r="D48" s="97" t="s">
        <v>558</v>
      </c>
      <c r="E48" s="56" t="s">
        <v>559</v>
      </c>
      <c r="F48" s="60" t="s">
        <v>206</v>
      </c>
      <c r="G48" s="121">
        <v>593</v>
      </c>
      <c r="H48" s="103">
        <f t="shared" si="1"/>
        <v>361.73</v>
      </c>
      <c r="I48" s="98">
        <v>0.39</v>
      </c>
      <c r="K48" s="94"/>
      <c r="P48" s="93"/>
      <c r="Q48" s="94"/>
    </row>
    <row r="49" spans="2:17" ht="30" x14ac:dyDescent="0.25">
      <c r="B49" s="20" t="s">
        <v>512</v>
      </c>
      <c r="C49" s="20" t="s">
        <v>79</v>
      </c>
      <c r="D49" s="97" t="s">
        <v>560</v>
      </c>
      <c r="E49" s="56" t="s">
        <v>561</v>
      </c>
      <c r="F49" s="60" t="s">
        <v>206</v>
      </c>
      <c r="G49" s="121">
        <v>593</v>
      </c>
      <c r="H49" s="103">
        <f t="shared" si="1"/>
        <v>361.73</v>
      </c>
      <c r="I49" s="98">
        <v>0.39</v>
      </c>
      <c r="K49" s="94"/>
      <c r="P49" s="93"/>
      <c r="Q49" s="94"/>
    </row>
    <row r="50" spans="2:17" ht="30" x14ac:dyDescent="0.25">
      <c r="B50" s="20" t="s">
        <v>512</v>
      </c>
      <c r="C50" s="20" t="s">
        <v>79</v>
      </c>
      <c r="D50" s="97" t="s">
        <v>562</v>
      </c>
      <c r="E50" s="56" t="s">
        <v>563</v>
      </c>
      <c r="F50" s="60" t="s">
        <v>206</v>
      </c>
      <c r="G50" s="121">
        <v>593</v>
      </c>
      <c r="H50" s="103">
        <f t="shared" si="1"/>
        <v>361.73</v>
      </c>
      <c r="I50" s="98">
        <v>0.39</v>
      </c>
      <c r="K50" s="94"/>
      <c r="P50" s="93"/>
      <c r="Q50" s="94"/>
    </row>
    <row r="51" spans="2:17" ht="30" x14ac:dyDescent="0.25">
      <c r="B51" s="20" t="s">
        <v>512</v>
      </c>
      <c r="C51" s="20" t="s">
        <v>79</v>
      </c>
      <c r="D51" s="97" t="s">
        <v>564</v>
      </c>
      <c r="E51" s="56" t="s">
        <v>565</v>
      </c>
      <c r="F51" s="60" t="s">
        <v>206</v>
      </c>
      <c r="G51" s="121">
        <v>636</v>
      </c>
      <c r="H51" s="103">
        <f t="shared" si="1"/>
        <v>387.96</v>
      </c>
      <c r="I51" s="98">
        <v>0.39</v>
      </c>
      <c r="K51" s="94"/>
      <c r="P51" s="93"/>
      <c r="Q51" s="94"/>
    </row>
    <row r="52" spans="2:17" ht="30" x14ac:dyDescent="0.25">
      <c r="B52" s="20" t="s">
        <v>512</v>
      </c>
      <c r="C52" s="20" t="s">
        <v>79</v>
      </c>
      <c r="D52" s="97" t="s">
        <v>566</v>
      </c>
      <c r="E52" s="56" t="s">
        <v>567</v>
      </c>
      <c r="F52" s="60" t="s">
        <v>206</v>
      </c>
      <c r="G52" s="121">
        <v>636</v>
      </c>
      <c r="H52" s="103">
        <f t="shared" si="1"/>
        <v>387.96</v>
      </c>
      <c r="I52" s="98">
        <v>0.39</v>
      </c>
      <c r="K52" s="94"/>
      <c r="P52" s="93"/>
      <c r="Q52" s="94"/>
    </row>
    <row r="53" spans="2:17" ht="30" x14ac:dyDescent="0.25">
      <c r="B53" s="112" t="s">
        <v>512</v>
      </c>
      <c r="C53" s="112" t="s">
        <v>79</v>
      </c>
      <c r="D53" s="97" t="s">
        <v>881</v>
      </c>
      <c r="E53" s="56" t="s">
        <v>883</v>
      </c>
      <c r="F53" s="60" t="s">
        <v>206</v>
      </c>
      <c r="G53" s="121">
        <v>1398</v>
      </c>
      <c r="H53" s="103">
        <f t="shared" si="1"/>
        <v>852.78</v>
      </c>
      <c r="I53" s="98">
        <v>0.39</v>
      </c>
    </row>
    <row r="54" spans="2:17" ht="30" x14ac:dyDescent="0.25">
      <c r="B54" s="112" t="s">
        <v>512</v>
      </c>
      <c r="C54" s="112" t="s">
        <v>79</v>
      </c>
      <c r="D54" s="97" t="s">
        <v>882</v>
      </c>
      <c r="E54" s="56" t="s">
        <v>884</v>
      </c>
      <c r="F54" s="60" t="s">
        <v>206</v>
      </c>
      <c r="G54" s="121">
        <v>1398</v>
      </c>
      <c r="H54" s="103">
        <f t="shared" si="1"/>
        <v>852.78</v>
      </c>
      <c r="I54" s="98">
        <v>0.39</v>
      </c>
    </row>
    <row r="55" spans="2:17" ht="30" x14ac:dyDescent="0.25">
      <c r="B55" s="20" t="s">
        <v>512</v>
      </c>
      <c r="C55" s="20" t="s">
        <v>79</v>
      </c>
      <c r="D55" s="97" t="s">
        <v>568</v>
      </c>
      <c r="E55" s="56" t="s">
        <v>569</v>
      </c>
      <c r="F55" s="60" t="s">
        <v>206</v>
      </c>
      <c r="G55" s="121">
        <v>642</v>
      </c>
      <c r="H55" s="103">
        <f t="shared" si="1"/>
        <v>391.62</v>
      </c>
      <c r="I55" s="98">
        <v>0.39</v>
      </c>
      <c r="K55" s="94"/>
      <c r="P55" s="93"/>
      <c r="Q55" s="94"/>
    </row>
    <row r="56" spans="2:17" ht="30" x14ac:dyDescent="0.25">
      <c r="B56" s="20" t="s">
        <v>512</v>
      </c>
      <c r="C56" s="20" t="s">
        <v>79</v>
      </c>
      <c r="D56" s="97" t="s">
        <v>570</v>
      </c>
      <c r="E56" s="56" t="s">
        <v>571</v>
      </c>
      <c r="F56" s="60" t="s">
        <v>206</v>
      </c>
      <c r="G56" s="121">
        <v>642</v>
      </c>
      <c r="H56" s="103">
        <f t="shared" si="1"/>
        <v>391.62</v>
      </c>
      <c r="I56" s="98">
        <v>0.39</v>
      </c>
      <c r="K56" s="94"/>
      <c r="P56" s="93"/>
      <c r="Q56" s="94"/>
    </row>
    <row r="57" spans="2:17" ht="30" x14ac:dyDescent="0.25">
      <c r="B57" s="20" t="s">
        <v>512</v>
      </c>
      <c r="C57" s="20" t="s">
        <v>79</v>
      </c>
      <c r="D57" s="97" t="s">
        <v>572</v>
      </c>
      <c r="E57" s="56" t="s">
        <v>573</v>
      </c>
      <c r="F57" s="60" t="s">
        <v>206</v>
      </c>
      <c r="G57" s="121">
        <v>603</v>
      </c>
      <c r="H57" s="103">
        <f t="shared" si="1"/>
        <v>367.83</v>
      </c>
      <c r="I57" s="98">
        <v>0.39</v>
      </c>
      <c r="K57" s="94"/>
      <c r="P57" s="93"/>
      <c r="Q57" s="94"/>
    </row>
    <row r="58" spans="2:17" ht="30" x14ac:dyDescent="0.25">
      <c r="B58" s="20" t="s">
        <v>512</v>
      </c>
      <c r="C58" s="20" t="s">
        <v>79</v>
      </c>
      <c r="D58" s="97" t="s">
        <v>574</v>
      </c>
      <c r="E58" s="56" t="s">
        <v>575</v>
      </c>
      <c r="F58" s="60" t="s">
        <v>206</v>
      </c>
      <c r="G58" s="121">
        <v>603</v>
      </c>
      <c r="H58" s="103">
        <f t="shared" si="1"/>
        <v>367.83</v>
      </c>
      <c r="I58" s="98">
        <v>0.39</v>
      </c>
      <c r="K58" s="94"/>
      <c r="P58" s="93"/>
      <c r="Q58" s="94"/>
    </row>
    <row r="59" spans="2:17" ht="45" x14ac:dyDescent="0.25">
      <c r="B59" s="20" t="s">
        <v>512</v>
      </c>
      <c r="C59" s="20" t="s">
        <v>79</v>
      </c>
      <c r="D59" s="97" t="s">
        <v>576</v>
      </c>
      <c r="E59" s="56" t="s">
        <v>577</v>
      </c>
      <c r="F59" s="60" t="s">
        <v>206</v>
      </c>
      <c r="G59" s="121">
        <v>764</v>
      </c>
      <c r="H59" s="103">
        <f t="shared" si="1"/>
        <v>466.03999999999996</v>
      </c>
      <c r="I59" s="98">
        <v>0.39</v>
      </c>
      <c r="K59" s="94"/>
      <c r="P59" s="93"/>
      <c r="Q59" s="94"/>
    </row>
    <row r="60" spans="2:17" ht="45" x14ac:dyDescent="0.25">
      <c r="B60" s="20" t="s">
        <v>512</v>
      </c>
      <c r="C60" s="20" t="s">
        <v>79</v>
      </c>
      <c r="D60" s="97" t="s">
        <v>578</v>
      </c>
      <c r="E60" s="56" t="s">
        <v>579</v>
      </c>
      <c r="F60" s="60" t="s">
        <v>206</v>
      </c>
      <c r="G60" s="121">
        <v>764</v>
      </c>
      <c r="H60" s="103">
        <f t="shared" si="1"/>
        <v>466.03999999999996</v>
      </c>
      <c r="I60" s="98">
        <v>0.39</v>
      </c>
      <c r="K60" s="94"/>
      <c r="P60" s="93"/>
      <c r="Q60" s="94"/>
    </row>
    <row r="61" spans="2:17" ht="45" x14ac:dyDescent="0.25">
      <c r="B61" s="20" t="s">
        <v>512</v>
      </c>
      <c r="C61" s="20" t="s">
        <v>79</v>
      </c>
      <c r="D61" s="97" t="s">
        <v>580</v>
      </c>
      <c r="E61" s="56" t="s">
        <v>581</v>
      </c>
      <c r="F61" s="60" t="s">
        <v>206</v>
      </c>
      <c r="G61" s="121">
        <v>677</v>
      </c>
      <c r="H61" s="103">
        <f t="shared" si="1"/>
        <v>412.96999999999997</v>
      </c>
      <c r="I61" s="98">
        <v>0.39</v>
      </c>
      <c r="K61" s="94"/>
      <c r="P61" s="93"/>
      <c r="Q61" s="94"/>
    </row>
    <row r="62" spans="2:17" ht="45" x14ac:dyDescent="0.25">
      <c r="B62" s="20" t="s">
        <v>512</v>
      </c>
      <c r="C62" s="20" t="s">
        <v>79</v>
      </c>
      <c r="D62" s="97" t="s">
        <v>582</v>
      </c>
      <c r="E62" s="56" t="s">
        <v>583</v>
      </c>
      <c r="F62" s="60" t="s">
        <v>206</v>
      </c>
      <c r="G62" s="121">
        <v>677</v>
      </c>
      <c r="H62" s="103">
        <f t="shared" si="1"/>
        <v>412.96999999999997</v>
      </c>
      <c r="I62" s="98">
        <v>0.39</v>
      </c>
      <c r="K62" s="94"/>
      <c r="P62" s="93"/>
      <c r="Q62" s="94"/>
    </row>
    <row r="63" spans="2:17" ht="15.75" x14ac:dyDescent="0.25">
      <c r="B63" s="69" t="s">
        <v>584</v>
      </c>
      <c r="C63" s="70"/>
      <c r="D63" s="23"/>
      <c r="E63" s="23"/>
      <c r="F63" s="28"/>
      <c r="G63" s="120"/>
      <c r="H63" s="120"/>
      <c r="I63" s="36"/>
    </row>
    <row r="64" spans="2:17" ht="30" x14ac:dyDescent="0.25">
      <c r="B64" s="20" t="s">
        <v>512</v>
      </c>
      <c r="C64" s="20" t="s">
        <v>79</v>
      </c>
      <c r="D64" s="97" t="s">
        <v>585</v>
      </c>
      <c r="E64" s="56" t="s">
        <v>586</v>
      </c>
      <c r="F64" s="60" t="s">
        <v>206</v>
      </c>
      <c r="G64" s="121">
        <v>381</v>
      </c>
      <c r="H64" s="103">
        <f>G64*(1-I64)</f>
        <v>232.41</v>
      </c>
      <c r="I64" s="98">
        <v>0.39</v>
      </c>
      <c r="K64" s="94"/>
      <c r="P64" s="93"/>
      <c r="Q64" s="94"/>
    </row>
    <row r="65" spans="2:17" ht="45.95" customHeight="1" x14ac:dyDescent="0.25">
      <c r="B65" s="112" t="s">
        <v>512</v>
      </c>
      <c r="C65" s="112" t="s">
        <v>79</v>
      </c>
      <c r="D65" s="97" t="s">
        <v>852</v>
      </c>
      <c r="E65" s="56" t="s">
        <v>849</v>
      </c>
      <c r="F65" s="60" t="s">
        <v>206</v>
      </c>
      <c r="G65" s="121">
        <v>516</v>
      </c>
      <c r="H65" s="121">
        <v>314.76</v>
      </c>
      <c r="I65" s="98">
        <f t="shared" si="0"/>
        <v>0.39</v>
      </c>
    </row>
    <row r="66" spans="2:17" ht="45.95" customHeight="1" x14ac:dyDescent="0.25">
      <c r="B66" s="112" t="s">
        <v>512</v>
      </c>
      <c r="C66" s="112" t="s">
        <v>79</v>
      </c>
      <c r="D66" s="97" t="s">
        <v>853</v>
      </c>
      <c r="E66" s="56" t="s">
        <v>850</v>
      </c>
      <c r="F66" s="60" t="s">
        <v>206</v>
      </c>
      <c r="G66" s="121">
        <v>578</v>
      </c>
      <c r="H66" s="121">
        <v>352.58</v>
      </c>
      <c r="I66" s="98">
        <f t="shared" si="0"/>
        <v>0.39</v>
      </c>
    </row>
    <row r="67" spans="2:17" ht="45" x14ac:dyDescent="0.25">
      <c r="B67" s="112" t="s">
        <v>512</v>
      </c>
      <c r="C67" s="112" t="s">
        <v>79</v>
      </c>
      <c r="D67" s="97" t="s">
        <v>854</v>
      </c>
      <c r="E67" s="56" t="s">
        <v>851</v>
      </c>
      <c r="F67" s="60" t="s">
        <v>206</v>
      </c>
      <c r="G67" s="121">
        <v>619</v>
      </c>
      <c r="H67" s="121">
        <v>377.59</v>
      </c>
      <c r="I67" s="98">
        <f t="shared" si="0"/>
        <v>0.39</v>
      </c>
    </row>
    <row r="68" spans="2:17" ht="30" x14ac:dyDescent="0.25">
      <c r="B68" s="20" t="s">
        <v>512</v>
      </c>
      <c r="C68" s="20" t="s">
        <v>79</v>
      </c>
      <c r="D68" s="97" t="s">
        <v>587</v>
      </c>
      <c r="E68" s="56" t="s">
        <v>588</v>
      </c>
      <c r="F68" s="60" t="s">
        <v>206</v>
      </c>
      <c r="G68" s="121">
        <v>504</v>
      </c>
      <c r="H68" s="103">
        <f t="shared" ref="H68" si="2">G68*(1-I68)</f>
        <v>307.44</v>
      </c>
      <c r="I68" s="98">
        <v>0.39</v>
      </c>
      <c r="K68" s="94"/>
      <c r="P68" s="93"/>
      <c r="Q68" s="94"/>
    </row>
    <row r="69" spans="2:17" ht="45" x14ac:dyDescent="0.25">
      <c r="B69" s="112" t="s">
        <v>512</v>
      </c>
      <c r="C69" s="112" t="s">
        <v>79</v>
      </c>
      <c r="D69" s="97" t="s">
        <v>858</v>
      </c>
      <c r="E69" s="56" t="s">
        <v>855</v>
      </c>
      <c r="F69" s="60" t="s">
        <v>206</v>
      </c>
      <c r="G69" s="121">
        <v>555</v>
      </c>
      <c r="H69" s="121">
        <v>338.55</v>
      </c>
      <c r="I69" s="98">
        <f t="shared" si="0"/>
        <v>0.38999999999999996</v>
      </c>
    </row>
    <row r="70" spans="2:17" ht="45" x14ac:dyDescent="0.25">
      <c r="B70" s="112" t="s">
        <v>512</v>
      </c>
      <c r="C70" s="112" t="s">
        <v>79</v>
      </c>
      <c r="D70" s="97" t="s">
        <v>859</v>
      </c>
      <c r="E70" s="56" t="s">
        <v>856</v>
      </c>
      <c r="F70" s="60" t="s">
        <v>206</v>
      </c>
      <c r="G70" s="121">
        <v>617</v>
      </c>
      <c r="H70" s="121">
        <v>376.37</v>
      </c>
      <c r="I70" s="98">
        <f t="shared" si="0"/>
        <v>0.39</v>
      </c>
    </row>
    <row r="71" spans="2:17" ht="45" x14ac:dyDescent="0.25">
      <c r="B71" s="112" t="s">
        <v>512</v>
      </c>
      <c r="C71" s="112" t="s">
        <v>79</v>
      </c>
      <c r="D71" s="97" t="s">
        <v>860</v>
      </c>
      <c r="E71" s="56" t="s">
        <v>857</v>
      </c>
      <c r="F71" s="60" t="s">
        <v>206</v>
      </c>
      <c r="G71" s="121">
        <v>659</v>
      </c>
      <c r="H71" s="121">
        <v>401.99</v>
      </c>
      <c r="I71" s="98">
        <f t="shared" si="0"/>
        <v>0.39</v>
      </c>
    </row>
    <row r="72" spans="2:17" ht="30" x14ac:dyDescent="0.25">
      <c r="B72" s="20" t="s">
        <v>512</v>
      </c>
      <c r="C72" s="20" t="s">
        <v>79</v>
      </c>
      <c r="D72" s="97" t="s">
        <v>589</v>
      </c>
      <c r="E72" s="56" t="s">
        <v>590</v>
      </c>
      <c r="F72" s="60" t="s">
        <v>206</v>
      </c>
      <c r="G72" s="121">
        <v>611</v>
      </c>
      <c r="H72" s="103">
        <f t="shared" ref="H72" si="3">G72*(1-I72)</f>
        <v>372.71</v>
      </c>
      <c r="I72" s="98">
        <v>0.39</v>
      </c>
      <c r="K72" s="94"/>
      <c r="P72" s="93"/>
      <c r="Q72" s="94"/>
    </row>
    <row r="73" spans="2:17" ht="45" x14ac:dyDescent="0.25">
      <c r="B73" s="112" t="s">
        <v>512</v>
      </c>
      <c r="C73" s="112" t="s">
        <v>79</v>
      </c>
      <c r="D73" s="97" t="s">
        <v>864</v>
      </c>
      <c r="E73" s="56" t="s">
        <v>861</v>
      </c>
      <c r="F73" s="60" t="s">
        <v>206</v>
      </c>
      <c r="G73" s="121">
        <v>555</v>
      </c>
      <c r="H73" s="121">
        <v>338.55</v>
      </c>
      <c r="I73" s="98">
        <f t="shared" si="0"/>
        <v>0.38999999999999996</v>
      </c>
    </row>
    <row r="74" spans="2:17" ht="45" x14ac:dyDescent="0.25">
      <c r="B74" s="112" t="s">
        <v>512</v>
      </c>
      <c r="C74" s="112" t="s">
        <v>79</v>
      </c>
      <c r="D74" s="97" t="s">
        <v>865</v>
      </c>
      <c r="E74" s="56" t="s">
        <v>862</v>
      </c>
      <c r="F74" s="60" t="s">
        <v>206</v>
      </c>
      <c r="G74" s="121">
        <v>617</v>
      </c>
      <c r="H74" s="121">
        <v>376.37</v>
      </c>
      <c r="I74" s="98">
        <f t="shared" si="0"/>
        <v>0.39</v>
      </c>
    </row>
    <row r="75" spans="2:17" ht="45" x14ac:dyDescent="0.25">
      <c r="B75" s="112" t="s">
        <v>512</v>
      </c>
      <c r="C75" s="112" t="s">
        <v>79</v>
      </c>
      <c r="D75" s="97" t="s">
        <v>866</v>
      </c>
      <c r="E75" s="56" t="s">
        <v>863</v>
      </c>
      <c r="F75" s="60" t="s">
        <v>206</v>
      </c>
      <c r="G75" s="121">
        <v>659</v>
      </c>
      <c r="H75" s="121">
        <v>401.99</v>
      </c>
      <c r="I75" s="98">
        <f t="shared" si="0"/>
        <v>0.39</v>
      </c>
    </row>
    <row r="76" spans="2:17" ht="30" x14ac:dyDescent="0.25">
      <c r="B76" s="20" t="s">
        <v>512</v>
      </c>
      <c r="C76" s="20" t="s">
        <v>79</v>
      </c>
      <c r="D76" s="97" t="s">
        <v>591</v>
      </c>
      <c r="E76" s="56" t="s">
        <v>592</v>
      </c>
      <c r="F76" s="60" t="s">
        <v>206</v>
      </c>
      <c r="G76" s="121">
        <v>630</v>
      </c>
      <c r="H76" s="103">
        <f t="shared" ref="H76:H78" si="4">G76*(1-I76)</f>
        <v>384.3</v>
      </c>
      <c r="I76" s="98">
        <v>0.39</v>
      </c>
      <c r="K76" s="94"/>
      <c r="P76" s="93"/>
      <c r="Q76" s="94"/>
    </row>
    <row r="77" spans="2:17" ht="30" x14ac:dyDescent="0.25">
      <c r="B77" s="20" t="s">
        <v>512</v>
      </c>
      <c r="C77" s="20" t="s">
        <v>79</v>
      </c>
      <c r="D77" s="97" t="s">
        <v>593</v>
      </c>
      <c r="E77" s="56" t="s">
        <v>594</v>
      </c>
      <c r="F77" s="60" t="s">
        <v>206</v>
      </c>
      <c r="G77" s="121">
        <v>630</v>
      </c>
      <c r="H77" s="103">
        <f t="shared" si="4"/>
        <v>384.3</v>
      </c>
      <c r="I77" s="98">
        <v>0.39</v>
      </c>
      <c r="K77" s="94"/>
      <c r="P77" s="93"/>
      <c r="Q77" s="94"/>
    </row>
    <row r="78" spans="2:17" ht="30" x14ac:dyDescent="0.25">
      <c r="B78" s="20" t="s">
        <v>512</v>
      </c>
      <c r="C78" s="20" t="s">
        <v>79</v>
      </c>
      <c r="D78" s="97" t="s">
        <v>595</v>
      </c>
      <c r="E78" s="56" t="s">
        <v>596</v>
      </c>
      <c r="F78" s="60" t="s">
        <v>206</v>
      </c>
      <c r="G78" s="121">
        <v>566</v>
      </c>
      <c r="H78" s="103">
        <f t="shared" si="4"/>
        <v>345.26</v>
      </c>
      <c r="I78" s="98">
        <v>0.39</v>
      </c>
      <c r="K78" s="94"/>
      <c r="P78" s="93"/>
      <c r="Q78" s="94"/>
    </row>
    <row r="79" spans="2:17" ht="45" x14ac:dyDescent="0.25">
      <c r="B79" s="112" t="s">
        <v>512</v>
      </c>
      <c r="C79" s="112" t="s">
        <v>79</v>
      </c>
      <c r="D79" s="97" t="s">
        <v>873</v>
      </c>
      <c r="E79" s="56" t="s">
        <v>867</v>
      </c>
      <c r="F79" s="60" t="s">
        <v>206</v>
      </c>
      <c r="G79" s="121">
        <v>610</v>
      </c>
      <c r="H79" s="121">
        <v>372.1</v>
      </c>
      <c r="I79" s="98">
        <f t="shared" si="0"/>
        <v>0.38999999999999996</v>
      </c>
    </row>
    <row r="80" spans="2:17" ht="45" x14ac:dyDescent="0.25">
      <c r="B80" s="112" t="s">
        <v>512</v>
      </c>
      <c r="C80" s="112" t="s">
        <v>79</v>
      </c>
      <c r="D80" s="97" t="s">
        <v>874</v>
      </c>
      <c r="E80" s="56" t="s">
        <v>868</v>
      </c>
      <c r="F80" s="60" t="s">
        <v>206</v>
      </c>
      <c r="G80" s="121">
        <v>670</v>
      </c>
      <c r="H80" s="121">
        <v>408.7</v>
      </c>
      <c r="I80" s="98">
        <f t="shared" si="0"/>
        <v>0.39</v>
      </c>
    </row>
    <row r="81" spans="2:17" ht="45" x14ac:dyDescent="0.25">
      <c r="B81" s="112" t="s">
        <v>512</v>
      </c>
      <c r="C81" s="112" t="s">
        <v>79</v>
      </c>
      <c r="D81" s="97" t="s">
        <v>875</v>
      </c>
      <c r="E81" s="56" t="s">
        <v>869</v>
      </c>
      <c r="F81" s="60" t="s">
        <v>206</v>
      </c>
      <c r="G81" s="121">
        <v>710</v>
      </c>
      <c r="H81" s="121">
        <v>433.1</v>
      </c>
      <c r="I81" s="98">
        <f t="shared" si="0"/>
        <v>0.38999999999999996</v>
      </c>
    </row>
    <row r="82" spans="2:17" ht="45" x14ac:dyDescent="0.25">
      <c r="B82" s="112" t="s">
        <v>512</v>
      </c>
      <c r="C82" s="112" t="s">
        <v>79</v>
      </c>
      <c r="D82" s="97" t="s">
        <v>876</v>
      </c>
      <c r="E82" s="56" t="s">
        <v>870</v>
      </c>
      <c r="F82" s="60" t="s">
        <v>206</v>
      </c>
      <c r="G82" s="121">
        <v>610</v>
      </c>
      <c r="H82" s="121">
        <v>372.1</v>
      </c>
      <c r="I82" s="98">
        <f t="shared" si="0"/>
        <v>0.38999999999999996</v>
      </c>
    </row>
    <row r="83" spans="2:17" ht="45" x14ac:dyDescent="0.25">
      <c r="B83" s="112" t="s">
        <v>512</v>
      </c>
      <c r="C83" s="112" t="s">
        <v>79</v>
      </c>
      <c r="D83" s="97" t="s">
        <v>877</v>
      </c>
      <c r="E83" s="56" t="s">
        <v>871</v>
      </c>
      <c r="F83" s="60" t="s">
        <v>206</v>
      </c>
      <c r="G83" s="121">
        <v>670</v>
      </c>
      <c r="H83" s="121">
        <v>408.7</v>
      </c>
      <c r="I83" s="98">
        <f t="shared" si="0"/>
        <v>0.39</v>
      </c>
    </row>
    <row r="84" spans="2:17" ht="45" x14ac:dyDescent="0.25">
      <c r="B84" s="112" t="s">
        <v>512</v>
      </c>
      <c r="C84" s="112" t="s">
        <v>79</v>
      </c>
      <c r="D84" s="97" t="s">
        <v>878</v>
      </c>
      <c r="E84" s="56" t="s">
        <v>872</v>
      </c>
      <c r="F84" s="60" t="s">
        <v>206</v>
      </c>
      <c r="G84" s="121">
        <v>710</v>
      </c>
      <c r="H84" s="121">
        <v>433.1</v>
      </c>
      <c r="I84" s="98">
        <f t="shared" si="0"/>
        <v>0.38999999999999996</v>
      </c>
    </row>
    <row r="85" spans="2:17" ht="30" x14ac:dyDescent="0.25">
      <c r="B85" s="20" t="s">
        <v>512</v>
      </c>
      <c r="C85" s="20" t="s">
        <v>79</v>
      </c>
      <c r="D85" s="97" t="s">
        <v>597</v>
      </c>
      <c r="E85" s="56" t="s">
        <v>598</v>
      </c>
      <c r="F85" s="60" t="s">
        <v>206</v>
      </c>
      <c r="G85" s="121">
        <v>270</v>
      </c>
      <c r="H85" s="103">
        <f t="shared" ref="H85:H88" si="5">G85*(1-I85)</f>
        <v>164.7</v>
      </c>
      <c r="I85" s="98">
        <v>0.39</v>
      </c>
      <c r="K85" s="94"/>
      <c r="P85" s="93"/>
      <c r="Q85" s="94"/>
    </row>
    <row r="86" spans="2:17" ht="30" x14ac:dyDescent="0.25">
      <c r="B86" s="20" t="s">
        <v>512</v>
      </c>
      <c r="C86" s="20" t="s">
        <v>79</v>
      </c>
      <c r="D86" s="97" t="s">
        <v>599</v>
      </c>
      <c r="E86" s="56" t="s">
        <v>600</v>
      </c>
      <c r="F86" s="60" t="s">
        <v>206</v>
      </c>
      <c r="G86" s="121">
        <v>323</v>
      </c>
      <c r="H86" s="103">
        <f t="shared" si="5"/>
        <v>197.03</v>
      </c>
      <c r="I86" s="98">
        <v>0.39</v>
      </c>
      <c r="K86" s="94"/>
      <c r="P86" s="93"/>
      <c r="Q86" s="94"/>
    </row>
    <row r="87" spans="2:17" ht="30" x14ac:dyDescent="0.25">
      <c r="B87" s="20" t="s">
        <v>512</v>
      </c>
      <c r="C87" s="20" t="s">
        <v>79</v>
      </c>
      <c r="D87" s="97" t="s">
        <v>601</v>
      </c>
      <c r="E87" s="56" t="s">
        <v>602</v>
      </c>
      <c r="F87" s="60" t="s">
        <v>206</v>
      </c>
      <c r="G87" s="121">
        <v>630</v>
      </c>
      <c r="H87" s="103">
        <f t="shared" si="5"/>
        <v>384.3</v>
      </c>
      <c r="I87" s="98">
        <v>0.39</v>
      </c>
      <c r="K87" s="94"/>
      <c r="P87" s="93"/>
      <c r="Q87" s="94"/>
    </row>
    <row r="88" spans="2:17" s="113" customFormat="1" ht="30" x14ac:dyDescent="0.25">
      <c r="B88" s="112" t="s">
        <v>512</v>
      </c>
      <c r="C88" s="112" t="s">
        <v>79</v>
      </c>
      <c r="D88" s="97" t="s">
        <v>885</v>
      </c>
      <c r="E88" s="56" t="s">
        <v>886</v>
      </c>
      <c r="F88" s="60" t="s">
        <v>206</v>
      </c>
      <c r="G88" s="121">
        <v>718</v>
      </c>
      <c r="H88" s="103">
        <f t="shared" si="5"/>
        <v>437.98</v>
      </c>
      <c r="I88" s="98">
        <v>0.39</v>
      </c>
    </row>
    <row r="89" spans="2:17" ht="15.75" x14ac:dyDescent="0.25">
      <c r="B89" s="69" t="s">
        <v>603</v>
      </c>
      <c r="C89" s="70"/>
      <c r="D89" s="23"/>
      <c r="E89" s="23"/>
      <c r="F89" s="28"/>
      <c r="G89" s="120"/>
      <c r="H89" s="120"/>
      <c r="I89" s="36"/>
    </row>
    <row r="90" spans="2:17" s="113" customFormat="1" ht="30" customHeight="1" x14ac:dyDescent="0.25">
      <c r="B90" s="50" t="s">
        <v>604</v>
      </c>
      <c r="C90" s="112" t="s">
        <v>80</v>
      </c>
      <c r="D90" s="56" t="s">
        <v>880</v>
      </c>
      <c r="E90" s="56" t="s">
        <v>879</v>
      </c>
      <c r="F90" s="60" t="s">
        <v>206</v>
      </c>
      <c r="G90" s="121">
        <v>516</v>
      </c>
      <c r="H90" s="103">
        <f t="shared" ref="H90" si="6">G90*(1-I90)</f>
        <v>314.76</v>
      </c>
      <c r="I90" s="98">
        <v>0.39</v>
      </c>
    </row>
    <row r="91" spans="2:17" ht="30" x14ac:dyDescent="0.25">
      <c r="B91" s="13" t="s">
        <v>604</v>
      </c>
      <c r="C91" s="20" t="s">
        <v>80</v>
      </c>
      <c r="D91" s="97" t="s">
        <v>605</v>
      </c>
      <c r="E91" s="56" t="s">
        <v>606</v>
      </c>
      <c r="F91" s="60" t="s">
        <v>206</v>
      </c>
      <c r="G91" s="121">
        <v>222</v>
      </c>
      <c r="H91" s="103">
        <f t="shared" ref="H91:H112" si="7">G91*(1-I91)</f>
        <v>135.41999999999999</v>
      </c>
      <c r="I91" s="98">
        <v>0.39</v>
      </c>
      <c r="K91" s="94"/>
      <c r="P91" s="93"/>
      <c r="Q91" s="94"/>
    </row>
    <row r="92" spans="2:17" ht="30" x14ac:dyDescent="0.25">
      <c r="B92" s="13" t="s">
        <v>604</v>
      </c>
      <c r="C92" s="20" t="s">
        <v>80</v>
      </c>
      <c r="D92" s="97" t="s">
        <v>607</v>
      </c>
      <c r="E92" s="56" t="s">
        <v>608</v>
      </c>
      <c r="F92" s="60" t="s">
        <v>206</v>
      </c>
      <c r="G92" s="121">
        <v>222</v>
      </c>
      <c r="H92" s="103">
        <f t="shared" si="7"/>
        <v>135.41999999999999</v>
      </c>
      <c r="I92" s="98">
        <v>0.39</v>
      </c>
      <c r="K92" s="94"/>
      <c r="P92" s="93"/>
      <c r="Q92" s="94"/>
    </row>
    <row r="93" spans="2:17" ht="30" x14ac:dyDescent="0.25">
      <c r="B93" s="13" t="s">
        <v>604</v>
      </c>
      <c r="C93" s="20" t="s">
        <v>80</v>
      </c>
      <c r="D93" s="97" t="s">
        <v>609</v>
      </c>
      <c r="E93" s="56" t="s">
        <v>610</v>
      </c>
      <c r="F93" s="60" t="s">
        <v>206</v>
      </c>
      <c r="G93" s="121">
        <v>247</v>
      </c>
      <c r="H93" s="103">
        <f t="shared" si="7"/>
        <v>150.66999999999999</v>
      </c>
      <c r="I93" s="98">
        <v>0.39</v>
      </c>
      <c r="K93" s="94"/>
      <c r="P93" s="93"/>
      <c r="Q93" s="94"/>
    </row>
    <row r="94" spans="2:17" ht="30" x14ac:dyDescent="0.25">
      <c r="B94" s="13" t="s">
        <v>604</v>
      </c>
      <c r="C94" s="20" t="s">
        <v>80</v>
      </c>
      <c r="D94" s="97" t="s">
        <v>611</v>
      </c>
      <c r="E94" s="56" t="s">
        <v>612</v>
      </c>
      <c r="F94" s="60" t="s">
        <v>206</v>
      </c>
      <c r="G94" s="121">
        <v>328</v>
      </c>
      <c r="H94" s="103">
        <f t="shared" si="7"/>
        <v>200.07999999999998</v>
      </c>
      <c r="I94" s="98">
        <v>0.39</v>
      </c>
      <c r="K94" s="94"/>
      <c r="P94" s="93"/>
      <c r="Q94" s="94"/>
    </row>
    <row r="95" spans="2:17" ht="30" x14ac:dyDescent="0.25">
      <c r="B95" s="13" t="s">
        <v>604</v>
      </c>
      <c r="C95" s="20" t="s">
        <v>80</v>
      </c>
      <c r="D95" s="97" t="s">
        <v>613</v>
      </c>
      <c r="E95" s="56" t="s">
        <v>614</v>
      </c>
      <c r="F95" s="60" t="s">
        <v>206</v>
      </c>
      <c r="G95" s="121">
        <v>425</v>
      </c>
      <c r="H95" s="103">
        <f t="shared" si="7"/>
        <v>259.25</v>
      </c>
      <c r="I95" s="98">
        <v>0.39</v>
      </c>
      <c r="K95" s="94"/>
      <c r="P95" s="93"/>
      <c r="Q95" s="94"/>
    </row>
    <row r="96" spans="2:17" ht="30" x14ac:dyDescent="0.25">
      <c r="B96" s="13" t="s">
        <v>604</v>
      </c>
      <c r="C96" s="20" t="s">
        <v>80</v>
      </c>
      <c r="D96" s="97" t="s">
        <v>615</v>
      </c>
      <c r="E96" s="56" t="s">
        <v>614</v>
      </c>
      <c r="F96" s="60" t="s">
        <v>206</v>
      </c>
      <c r="G96" s="121">
        <v>495</v>
      </c>
      <c r="H96" s="103">
        <f t="shared" si="7"/>
        <v>301.95</v>
      </c>
      <c r="I96" s="98">
        <v>0.39</v>
      </c>
      <c r="K96" s="94"/>
      <c r="P96" s="93"/>
      <c r="Q96" s="94"/>
    </row>
    <row r="97" spans="2:17" ht="30" customHeight="1" x14ac:dyDescent="0.25">
      <c r="B97" s="13" t="s">
        <v>616</v>
      </c>
      <c r="C97" s="20" t="s">
        <v>80</v>
      </c>
      <c r="D97" s="56" t="s">
        <v>617</v>
      </c>
      <c r="E97" s="56" t="s">
        <v>618</v>
      </c>
      <c r="F97" s="60" t="s">
        <v>206</v>
      </c>
      <c r="G97" s="121">
        <v>621</v>
      </c>
      <c r="H97" s="103">
        <f t="shared" si="7"/>
        <v>378.81</v>
      </c>
      <c r="I97" s="98">
        <v>0.39</v>
      </c>
      <c r="K97" s="94"/>
      <c r="P97" s="93"/>
      <c r="Q97" s="94"/>
    </row>
    <row r="98" spans="2:17" ht="45" x14ac:dyDescent="0.25">
      <c r="B98" s="13" t="s">
        <v>616</v>
      </c>
      <c r="C98" s="20" t="s">
        <v>80</v>
      </c>
      <c r="D98" s="97" t="s">
        <v>619</v>
      </c>
      <c r="E98" s="56" t="s">
        <v>620</v>
      </c>
      <c r="F98" s="60" t="s">
        <v>206</v>
      </c>
      <c r="G98" s="121">
        <v>851</v>
      </c>
      <c r="H98" s="103">
        <f t="shared" si="7"/>
        <v>519.11</v>
      </c>
      <c r="I98" s="98">
        <v>0.39</v>
      </c>
      <c r="K98" s="94"/>
      <c r="P98" s="93"/>
      <c r="Q98" s="94"/>
    </row>
    <row r="99" spans="2:17" ht="45" x14ac:dyDescent="0.25">
      <c r="B99" s="13" t="s">
        <v>616</v>
      </c>
      <c r="C99" s="20" t="s">
        <v>80</v>
      </c>
      <c r="D99" s="97" t="s">
        <v>621</v>
      </c>
      <c r="E99" s="56" t="s">
        <v>321</v>
      </c>
      <c r="F99" s="60" t="s">
        <v>206</v>
      </c>
      <c r="G99" s="121">
        <v>851</v>
      </c>
      <c r="H99" s="103">
        <f t="shared" si="7"/>
        <v>519.11</v>
      </c>
      <c r="I99" s="98">
        <v>0.39</v>
      </c>
      <c r="K99" s="94"/>
      <c r="P99" s="93"/>
      <c r="Q99" s="94"/>
    </row>
    <row r="100" spans="2:17" ht="45" x14ac:dyDescent="0.25">
      <c r="B100" s="13" t="s">
        <v>616</v>
      </c>
      <c r="C100" s="20" t="s">
        <v>80</v>
      </c>
      <c r="D100" s="97" t="s">
        <v>622</v>
      </c>
      <c r="E100" s="56" t="s">
        <v>623</v>
      </c>
      <c r="F100" s="60" t="s">
        <v>206</v>
      </c>
      <c r="G100" s="121">
        <v>849</v>
      </c>
      <c r="H100" s="103">
        <f t="shared" si="7"/>
        <v>517.89</v>
      </c>
      <c r="I100" s="98">
        <v>0.39</v>
      </c>
      <c r="K100" s="94"/>
      <c r="P100" s="93"/>
      <c r="Q100" s="94"/>
    </row>
    <row r="101" spans="2:17" ht="45" x14ac:dyDescent="0.25">
      <c r="B101" s="13" t="s">
        <v>616</v>
      </c>
      <c r="C101" s="20" t="s">
        <v>80</v>
      </c>
      <c r="D101" s="97" t="s">
        <v>624</v>
      </c>
      <c r="E101" s="56" t="s">
        <v>625</v>
      </c>
      <c r="F101" s="60" t="s">
        <v>206</v>
      </c>
      <c r="G101" s="121">
        <v>849</v>
      </c>
      <c r="H101" s="103">
        <f t="shared" si="7"/>
        <v>517.89</v>
      </c>
      <c r="I101" s="98">
        <v>0.39</v>
      </c>
      <c r="K101" s="94"/>
      <c r="P101" s="93"/>
      <c r="Q101" s="94"/>
    </row>
    <row r="102" spans="2:17" ht="30" x14ac:dyDescent="0.25">
      <c r="B102" s="13" t="s">
        <v>616</v>
      </c>
      <c r="C102" s="20" t="s">
        <v>80</v>
      </c>
      <c r="D102" s="97" t="s">
        <v>626</v>
      </c>
      <c r="E102" s="56" t="s">
        <v>627</v>
      </c>
      <c r="F102" s="60" t="s">
        <v>206</v>
      </c>
      <c r="G102" s="121">
        <v>802</v>
      </c>
      <c r="H102" s="103">
        <f t="shared" si="7"/>
        <v>489.21999999999997</v>
      </c>
      <c r="I102" s="98">
        <v>0.39</v>
      </c>
      <c r="K102" s="94"/>
      <c r="P102" s="93"/>
      <c r="Q102" s="94"/>
    </row>
    <row r="103" spans="2:17" ht="30" customHeight="1" x14ac:dyDescent="0.25">
      <c r="B103" s="13" t="s">
        <v>616</v>
      </c>
      <c r="C103" s="20" t="s">
        <v>80</v>
      </c>
      <c r="D103" s="97" t="s">
        <v>628</v>
      </c>
      <c r="E103" s="56" t="s">
        <v>629</v>
      </c>
      <c r="F103" s="60" t="s">
        <v>206</v>
      </c>
      <c r="G103" s="121">
        <v>402</v>
      </c>
      <c r="H103" s="103">
        <f t="shared" si="7"/>
        <v>245.22</v>
      </c>
      <c r="I103" s="98">
        <v>0.39</v>
      </c>
      <c r="K103" s="94"/>
      <c r="P103" s="93"/>
      <c r="Q103" s="94"/>
    </row>
    <row r="104" spans="2:17" ht="30" customHeight="1" x14ac:dyDescent="0.25">
      <c r="B104" s="13" t="s">
        <v>616</v>
      </c>
      <c r="C104" s="20" t="s">
        <v>80</v>
      </c>
      <c r="D104" s="97" t="s">
        <v>630</v>
      </c>
      <c r="E104" s="56" t="s">
        <v>631</v>
      </c>
      <c r="F104" s="60" t="s">
        <v>206</v>
      </c>
      <c r="G104" s="121">
        <v>501</v>
      </c>
      <c r="H104" s="103">
        <f t="shared" si="7"/>
        <v>305.61</v>
      </c>
      <c r="I104" s="98">
        <v>0.39</v>
      </c>
      <c r="K104" s="94"/>
      <c r="P104" s="93"/>
      <c r="Q104" s="94"/>
    </row>
    <row r="105" spans="2:17" ht="30" customHeight="1" x14ac:dyDescent="0.25">
      <c r="B105" s="13" t="s">
        <v>632</v>
      </c>
      <c r="C105" s="13" t="s">
        <v>632</v>
      </c>
      <c r="D105" s="56" t="s">
        <v>633</v>
      </c>
      <c r="E105" s="56" t="s">
        <v>634</v>
      </c>
      <c r="F105" s="60" t="s">
        <v>206</v>
      </c>
      <c r="G105" s="121">
        <v>3652</v>
      </c>
      <c r="H105" s="103">
        <f t="shared" si="7"/>
        <v>2227.7199999999998</v>
      </c>
      <c r="I105" s="98">
        <v>0.39</v>
      </c>
      <c r="K105" s="94"/>
      <c r="P105" s="93"/>
      <c r="Q105" s="94"/>
    </row>
    <row r="106" spans="2:17" ht="30" customHeight="1" x14ac:dyDescent="0.25">
      <c r="B106" s="13" t="s">
        <v>632</v>
      </c>
      <c r="C106" s="13" t="s">
        <v>632</v>
      </c>
      <c r="D106" s="56" t="s">
        <v>635</v>
      </c>
      <c r="E106" s="56" t="s">
        <v>636</v>
      </c>
      <c r="F106" s="60" t="s">
        <v>206</v>
      </c>
      <c r="G106" s="121">
        <v>3404</v>
      </c>
      <c r="H106" s="103">
        <f t="shared" si="7"/>
        <v>2076.44</v>
      </c>
      <c r="I106" s="98">
        <v>0.39</v>
      </c>
      <c r="K106" s="94"/>
      <c r="P106" s="93"/>
      <c r="Q106" s="94"/>
    </row>
    <row r="107" spans="2:17" ht="30" customHeight="1" x14ac:dyDescent="0.25">
      <c r="B107" s="13" t="s">
        <v>637</v>
      </c>
      <c r="C107" s="13" t="s">
        <v>637</v>
      </c>
      <c r="D107" s="56" t="s">
        <v>638</v>
      </c>
      <c r="E107" s="56" t="s">
        <v>639</v>
      </c>
      <c r="F107" s="60" t="s">
        <v>206</v>
      </c>
      <c r="G107" s="121">
        <v>3373</v>
      </c>
      <c r="H107" s="103">
        <f t="shared" si="7"/>
        <v>2057.5299999999997</v>
      </c>
      <c r="I107" s="98">
        <v>0.39</v>
      </c>
      <c r="K107" s="94"/>
      <c r="P107" s="93"/>
      <c r="Q107" s="94"/>
    </row>
    <row r="108" spans="2:17" ht="30" customHeight="1" x14ac:dyDescent="0.25">
      <c r="B108" s="13" t="s">
        <v>637</v>
      </c>
      <c r="C108" s="13" t="s">
        <v>637</v>
      </c>
      <c r="D108" s="56" t="s">
        <v>640</v>
      </c>
      <c r="E108" s="56" t="s">
        <v>641</v>
      </c>
      <c r="F108" s="60" t="s">
        <v>206</v>
      </c>
      <c r="G108" s="121">
        <v>3143</v>
      </c>
      <c r="H108" s="103">
        <f t="shared" si="7"/>
        <v>1917.23</v>
      </c>
      <c r="I108" s="98">
        <v>0.39</v>
      </c>
      <c r="K108" s="94"/>
      <c r="P108" s="93"/>
      <c r="Q108" s="94"/>
    </row>
    <row r="109" spans="2:17" ht="30" customHeight="1" x14ac:dyDescent="0.25">
      <c r="B109" s="13" t="s">
        <v>637</v>
      </c>
      <c r="C109" s="13" t="s">
        <v>637</v>
      </c>
      <c r="D109" s="56" t="s">
        <v>642</v>
      </c>
      <c r="E109" s="56" t="s">
        <v>643</v>
      </c>
      <c r="F109" s="60" t="s">
        <v>206</v>
      </c>
      <c r="G109" s="121">
        <v>653</v>
      </c>
      <c r="H109" s="103">
        <f t="shared" si="7"/>
        <v>398.33</v>
      </c>
      <c r="I109" s="98">
        <v>0.39</v>
      </c>
      <c r="K109" s="94"/>
      <c r="P109" s="93"/>
      <c r="Q109" s="94"/>
    </row>
    <row r="110" spans="2:17" ht="30" customHeight="1" x14ac:dyDescent="0.25">
      <c r="B110" s="13" t="s">
        <v>637</v>
      </c>
      <c r="C110" s="13" t="s">
        <v>637</v>
      </c>
      <c r="D110" s="56" t="s">
        <v>644</v>
      </c>
      <c r="E110" s="56" t="s">
        <v>645</v>
      </c>
      <c r="F110" s="60" t="s">
        <v>206</v>
      </c>
      <c r="G110" s="121">
        <v>1760</v>
      </c>
      <c r="H110" s="103">
        <f t="shared" si="7"/>
        <v>1073.5999999999999</v>
      </c>
      <c r="I110" s="98">
        <v>0.39</v>
      </c>
      <c r="K110" s="94"/>
      <c r="P110" s="93"/>
      <c r="Q110" s="94"/>
    </row>
    <row r="111" spans="2:17" ht="30" customHeight="1" x14ac:dyDescent="0.25">
      <c r="B111" s="13" t="s">
        <v>646</v>
      </c>
      <c r="C111" s="13" t="s">
        <v>646</v>
      </c>
      <c r="D111" s="56" t="s">
        <v>647</v>
      </c>
      <c r="E111" s="56" t="s">
        <v>648</v>
      </c>
      <c r="F111" s="60" t="s">
        <v>206</v>
      </c>
      <c r="G111" s="121">
        <v>5211</v>
      </c>
      <c r="H111" s="103">
        <f t="shared" si="7"/>
        <v>3178.71</v>
      </c>
      <c r="I111" s="98">
        <v>0.39</v>
      </c>
      <c r="K111" s="94"/>
      <c r="P111" s="93"/>
      <c r="Q111" s="94"/>
    </row>
    <row r="112" spans="2:17" ht="30" customHeight="1" x14ac:dyDescent="0.25">
      <c r="B112" s="13" t="s">
        <v>646</v>
      </c>
      <c r="C112" s="13" t="s">
        <v>646</v>
      </c>
      <c r="D112" s="56" t="s">
        <v>649</v>
      </c>
      <c r="E112" s="56" t="s">
        <v>650</v>
      </c>
      <c r="F112" s="60" t="s">
        <v>206</v>
      </c>
      <c r="G112" s="121">
        <v>4855</v>
      </c>
      <c r="H112" s="103">
        <f t="shared" si="7"/>
        <v>2961.5499999999997</v>
      </c>
      <c r="I112" s="98">
        <v>0.39</v>
      </c>
      <c r="K112" s="94"/>
      <c r="P112" s="93"/>
      <c r="Q112" s="94"/>
    </row>
    <row r="113" spans="2:17" ht="15.75" x14ac:dyDescent="0.25">
      <c r="B113" s="69" t="s">
        <v>651</v>
      </c>
      <c r="C113" s="70"/>
      <c r="D113" s="23"/>
      <c r="E113" s="23"/>
      <c r="F113" s="28"/>
      <c r="G113" s="120"/>
      <c r="H113" s="120"/>
      <c r="I113" s="36"/>
    </row>
    <row r="114" spans="2:17" ht="30" customHeight="1" x14ac:dyDescent="0.25">
      <c r="B114" s="13" t="s">
        <v>77</v>
      </c>
      <c r="C114" s="13" t="s">
        <v>652</v>
      </c>
      <c r="D114" s="56" t="s">
        <v>653</v>
      </c>
      <c r="E114" s="56" t="s">
        <v>654</v>
      </c>
      <c r="F114" s="60" t="s">
        <v>206</v>
      </c>
      <c r="G114" s="121">
        <v>501</v>
      </c>
      <c r="H114" s="103">
        <f t="shared" ref="H114:H118" si="8">G114*(1-I114)</f>
        <v>305.61</v>
      </c>
      <c r="I114" s="98">
        <v>0.39</v>
      </c>
      <c r="K114" s="94"/>
      <c r="P114" s="93"/>
      <c r="Q114" s="94"/>
    </row>
    <row r="115" spans="2:17" ht="30" customHeight="1" x14ac:dyDescent="0.25">
      <c r="B115" s="13" t="s">
        <v>77</v>
      </c>
      <c r="C115" s="13" t="s">
        <v>652</v>
      </c>
      <c r="D115" s="56" t="s">
        <v>655</v>
      </c>
      <c r="E115" s="56" t="s">
        <v>656</v>
      </c>
      <c r="F115" s="60" t="s">
        <v>206</v>
      </c>
      <c r="G115" s="121">
        <v>501</v>
      </c>
      <c r="H115" s="103">
        <f t="shared" si="8"/>
        <v>305.61</v>
      </c>
      <c r="I115" s="98">
        <v>0.39</v>
      </c>
      <c r="K115" s="94"/>
      <c r="P115" s="93"/>
      <c r="Q115" s="94"/>
    </row>
    <row r="116" spans="2:17" ht="30" customHeight="1" x14ac:dyDescent="0.25">
      <c r="B116" s="13" t="s">
        <v>77</v>
      </c>
      <c r="C116" s="13" t="s">
        <v>657</v>
      </c>
      <c r="D116" s="56" t="s">
        <v>658</v>
      </c>
      <c r="E116" s="56" t="s">
        <v>369</v>
      </c>
      <c r="F116" s="60" t="s">
        <v>206</v>
      </c>
      <c r="G116" s="121">
        <v>321</v>
      </c>
      <c r="H116" s="103">
        <f t="shared" si="8"/>
        <v>195.81</v>
      </c>
      <c r="I116" s="98">
        <v>0.39</v>
      </c>
      <c r="K116" s="94"/>
      <c r="P116" s="93"/>
      <c r="Q116" s="94"/>
    </row>
    <row r="117" spans="2:17" ht="30" customHeight="1" x14ac:dyDescent="0.25">
      <c r="B117" s="13" t="s">
        <v>77</v>
      </c>
      <c r="C117" s="13" t="s">
        <v>657</v>
      </c>
      <c r="D117" s="56" t="s">
        <v>659</v>
      </c>
      <c r="E117" s="56" t="s">
        <v>372</v>
      </c>
      <c r="F117" s="60" t="s">
        <v>206</v>
      </c>
      <c r="G117" s="121">
        <v>435</v>
      </c>
      <c r="H117" s="103">
        <f t="shared" si="8"/>
        <v>265.34999999999997</v>
      </c>
      <c r="I117" s="98">
        <v>0.39</v>
      </c>
      <c r="K117" s="94"/>
      <c r="P117" s="93"/>
      <c r="Q117" s="94"/>
    </row>
    <row r="118" spans="2:17" ht="30" customHeight="1" x14ac:dyDescent="0.25">
      <c r="B118" s="13" t="s">
        <v>77</v>
      </c>
      <c r="C118" s="13" t="s">
        <v>657</v>
      </c>
      <c r="D118" s="56" t="s">
        <v>660</v>
      </c>
      <c r="E118" s="56" t="s">
        <v>375</v>
      </c>
      <c r="F118" s="60" t="s">
        <v>206</v>
      </c>
      <c r="G118" s="121">
        <v>557</v>
      </c>
      <c r="H118" s="103">
        <f t="shared" si="8"/>
        <v>339.77</v>
      </c>
      <c r="I118" s="98">
        <v>0.39</v>
      </c>
      <c r="K118" s="94"/>
      <c r="P118" s="93"/>
      <c r="Q118" s="94"/>
    </row>
    <row r="119" spans="2:17" ht="15.75" x14ac:dyDescent="0.25">
      <c r="B119" s="69" t="s">
        <v>661</v>
      </c>
      <c r="C119" s="70"/>
      <c r="D119" s="23"/>
      <c r="E119" s="23"/>
      <c r="F119" s="28"/>
      <c r="G119" s="120"/>
      <c r="H119" s="120"/>
      <c r="I119" s="36"/>
      <c r="P119" s="93"/>
    </row>
    <row r="120" spans="2:17" ht="30" customHeight="1" x14ac:dyDescent="0.25">
      <c r="B120" s="13" t="s">
        <v>662</v>
      </c>
      <c r="C120" s="20" t="s">
        <v>9</v>
      </c>
      <c r="D120" s="56" t="s">
        <v>663</v>
      </c>
      <c r="E120" s="56" t="s">
        <v>664</v>
      </c>
      <c r="F120" s="60" t="s">
        <v>206</v>
      </c>
      <c r="G120" s="121">
        <v>1199</v>
      </c>
      <c r="H120" s="103">
        <f t="shared" ref="H120:H125" si="9">G120*(1-I120)</f>
        <v>731.39</v>
      </c>
      <c r="I120" s="98">
        <v>0.39</v>
      </c>
      <c r="K120" s="94"/>
      <c r="P120" s="93"/>
      <c r="Q120" s="94"/>
    </row>
    <row r="121" spans="2:17" ht="30" customHeight="1" x14ac:dyDescent="0.25">
      <c r="B121" s="13" t="s">
        <v>662</v>
      </c>
      <c r="C121" s="20" t="s">
        <v>9</v>
      </c>
      <c r="D121" s="56" t="s">
        <v>665</v>
      </c>
      <c r="E121" s="56" t="s">
        <v>666</v>
      </c>
      <c r="F121" s="60" t="s">
        <v>206</v>
      </c>
      <c r="G121" s="121">
        <v>1309</v>
      </c>
      <c r="H121" s="103">
        <f t="shared" si="9"/>
        <v>798.49</v>
      </c>
      <c r="I121" s="98">
        <v>0.39</v>
      </c>
      <c r="K121" s="94"/>
      <c r="P121" s="93"/>
      <c r="Q121" s="94"/>
    </row>
    <row r="122" spans="2:17" ht="30" customHeight="1" x14ac:dyDescent="0.25">
      <c r="B122" s="13" t="s">
        <v>662</v>
      </c>
      <c r="C122" s="20" t="s">
        <v>9</v>
      </c>
      <c r="D122" s="56" t="s">
        <v>667</v>
      </c>
      <c r="E122" s="56" t="s">
        <v>668</v>
      </c>
      <c r="F122" s="60" t="s">
        <v>206</v>
      </c>
      <c r="G122" s="121">
        <v>1329</v>
      </c>
      <c r="H122" s="103">
        <f t="shared" si="9"/>
        <v>810.68999999999994</v>
      </c>
      <c r="I122" s="98">
        <v>0.39</v>
      </c>
      <c r="K122" s="94"/>
      <c r="P122" s="93"/>
      <c r="Q122" s="94"/>
    </row>
    <row r="123" spans="2:17" ht="30" customHeight="1" x14ac:dyDescent="0.25">
      <c r="B123" s="13" t="s">
        <v>662</v>
      </c>
      <c r="C123" s="20" t="s">
        <v>9</v>
      </c>
      <c r="D123" s="56" t="s">
        <v>669</v>
      </c>
      <c r="E123" s="56" t="s">
        <v>670</v>
      </c>
      <c r="F123" s="60" t="s">
        <v>206</v>
      </c>
      <c r="G123" s="121">
        <v>1518</v>
      </c>
      <c r="H123" s="103">
        <f t="shared" si="9"/>
        <v>925.98</v>
      </c>
      <c r="I123" s="98">
        <v>0.39</v>
      </c>
      <c r="K123" s="94"/>
      <c r="P123" s="93"/>
      <c r="Q123" s="94"/>
    </row>
    <row r="124" spans="2:17" ht="30" customHeight="1" x14ac:dyDescent="0.25">
      <c r="B124" s="13" t="s">
        <v>671</v>
      </c>
      <c r="C124" s="20" t="s">
        <v>31</v>
      </c>
      <c r="D124" s="56" t="s">
        <v>672</v>
      </c>
      <c r="E124" s="56" t="s">
        <v>673</v>
      </c>
      <c r="F124" s="60" t="s">
        <v>206</v>
      </c>
      <c r="G124" s="121">
        <v>1201</v>
      </c>
      <c r="H124" s="103">
        <f t="shared" si="9"/>
        <v>732.61</v>
      </c>
      <c r="I124" s="98">
        <v>0.39</v>
      </c>
      <c r="K124" s="94"/>
      <c r="P124" s="93"/>
      <c r="Q124" s="94"/>
    </row>
    <row r="125" spans="2:17" ht="30" customHeight="1" x14ac:dyDescent="0.25">
      <c r="B125" s="13" t="s">
        <v>671</v>
      </c>
      <c r="C125" s="20" t="s">
        <v>31</v>
      </c>
      <c r="D125" s="56" t="s">
        <v>674</v>
      </c>
      <c r="E125" s="56" t="s">
        <v>675</v>
      </c>
      <c r="F125" s="60" t="s">
        <v>206</v>
      </c>
      <c r="G125" s="121">
        <v>1497</v>
      </c>
      <c r="H125" s="103">
        <f t="shared" si="9"/>
        <v>913.17</v>
      </c>
      <c r="I125" s="98">
        <v>0.39</v>
      </c>
      <c r="K125" s="94"/>
      <c r="P125" s="93"/>
      <c r="Q125" s="94"/>
    </row>
    <row r="126" spans="2:17" x14ac:dyDescent="0.25">
      <c r="B126" s="22" t="s">
        <v>81</v>
      </c>
      <c r="C126" s="21"/>
      <c r="D126" s="23"/>
      <c r="E126" s="23"/>
      <c r="F126" s="23"/>
      <c r="G126" s="122"/>
      <c r="H126" s="122"/>
      <c r="I126" s="23"/>
      <c r="P126" s="93"/>
    </row>
    <row r="127" spans="2:17" ht="30" customHeight="1" x14ac:dyDescent="0.25">
      <c r="B127" s="13" t="s">
        <v>676</v>
      </c>
      <c r="C127" s="21"/>
      <c r="D127" s="97" t="s">
        <v>677</v>
      </c>
      <c r="E127" s="100" t="s">
        <v>678</v>
      </c>
      <c r="F127" s="60" t="s">
        <v>206</v>
      </c>
      <c r="G127" s="121">
        <v>85</v>
      </c>
      <c r="H127" s="103">
        <f t="shared" ref="H127:H185" si="10">G127*(1-I127)</f>
        <v>51.85</v>
      </c>
      <c r="I127" s="98">
        <v>0.39</v>
      </c>
      <c r="K127" s="94"/>
      <c r="P127" s="93"/>
      <c r="Q127" s="94"/>
    </row>
    <row r="128" spans="2:17" ht="30" customHeight="1" x14ac:dyDescent="0.25">
      <c r="B128" s="13" t="s">
        <v>676</v>
      </c>
      <c r="C128" s="21"/>
      <c r="D128" s="97" t="s">
        <v>679</v>
      </c>
      <c r="E128" s="100">
        <v>7412</v>
      </c>
      <c r="F128" s="60" t="s">
        <v>206</v>
      </c>
      <c r="G128" s="121">
        <v>85</v>
      </c>
      <c r="H128" s="103">
        <f t="shared" si="10"/>
        <v>51.85</v>
      </c>
      <c r="I128" s="98">
        <v>0.39</v>
      </c>
      <c r="K128" s="94"/>
      <c r="P128" s="93"/>
      <c r="Q128" s="94"/>
    </row>
    <row r="129" spans="2:17" ht="30" customHeight="1" x14ac:dyDescent="0.25">
      <c r="B129" s="13" t="s">
        <v>676</v>
      </c>
      <c r="C129" s="21"/>
      <c r="D129" s="97" t="s">
        <v>680</v>
      </c>
      <c r="E129" s="100">
        <v>7413</v>
      </c>
      <c r="F129" s="60" t="s">
        <v>206</v>
      </c>
      <c r="G129" s="121">
        <v>94</v>
      </c>
      <c r="H129" s="103">
        <f t="shared" si="10"/>
        <v>57.339999999999996</v>
      </c>
      <c r="I129" s="98">
        <v>0.39</v>
      </c>
      <c r="K129" s="94"/>
      <c r="P129" s="93"/>
      <c r="Q129" s="94"/>
    </row>
    <row r="130" spans="2:17" ht="30" customHeight="1" x14ac:dyDescent="0.25">
      <c r="B130" s="13" t="s">
        <v>676</v>
      </c>
      <c r="C130" s="21"/>
      <c r="D130" s="97" t="s">
        <v>681</v>
      </c>
      <c r="E130" s="100" t="s">
        <v>682</v>
      </c>
      <c r="F130" s="60" t="s">
        <v>206</v>
      </c>
      <c r="G130" s="121">
        <v>77</v>
      </c>
      <c r="H130" s="103">
        <f t="shared" si="10"/>
        <v>46.97</v>
      </c>
      <c r="I130" s="98">
        <v>0.39</v>
      </c>
      <c r="K130" s="94"/>
      <c r="P130" s="93"/>
      <c r="Q130" s="94"/>
    </row>
    <row r="131" spans="2:17" ht="30" customHeight="1" x14ac:dyDescent="0.25">
      <c r="B131" s="13" t="s">
        <v>676</v>
      </c>
      <c r="C131" s="21"/>
      <c r="D131" s="97" t="s">
        <v>683</v>
      </c>
      <c r="E131" s="100" t="s">
        <v>684</v>
      </c>
      <c r="F131" s="60" t="s">
        <v>206</v>
      </c>
      <c r="G131" s="121">
        <v>77</v>
      </c>
      <c r="H131" s="103">
        <f t="shared" si="10"/>
        <v>46.97</v>
      </c>
      <c r="I131" s="98">
        <v>0.39</v>
      </c>
      <c r="K131" s="94"/>
      <c r="P131" s="93"/>
      <c r="Q131" s="94"/>
    </row>
    <row r="132" spans="2:17" ht="30" customHeight="1" x14ac:dyDescent="0.25">
      <c r="B132" s="13" t="s">
        <v>676</v>
      </c>
      <c r="C132" s="21"/>
      <c r="D132" s="97" t="s">
        <v>685</v>
      </c>
      <c r="E132" s="100" t="s">
        <v>686</v>
      </c>
      <c r="F132" s="60" t="s">
        <v>206</v>
      </c>
      <c r="G132" s="121">
        <v>108</v>
      </c>
      <c r="H132" s="103">
        <f t="shared" si="10"/>
        <v>65.88</v>
      </c>
      <c r="I132" s="98">
        <v>0.39</v>
      </c>
      <c r="K132" s="94"/>
      <c r="P132" s="93"/>
      <c r="Q132" s="94"/>
    </row>
    <row r="133" spans="2:17" ht="30" customHeight="1" x14ac:dyDescent="0.25">
      <c r="B133" s="13" t="s">
        <v>676</v>
      </c>
      <c r="C133" s="21"/>
      <c r="D133" s="97" t="s">
        <v>687</v>
      </c>
      <c r="E133" s="100" t="s">
        <v>688</v>
      </c>
      <c r="F133" s="60" t="s">
        <v>206</v>
      </c>
      <c r="G133" s="121">
        <v>108</v>
      </c>
      <c r="H133" s="103">
        <f t="shared" si="10"/>
        <v>65.88</v>
      </c>
      <c r="I133" s="98">
        <v>0.39</v>
      </c>
      <c r="K133" s="94"/>
      <c r="P133" s="93"/>
      <c r="Q133" s="94"/>
    </row>
    <row r="134" spans="2:17" ht="30" customHeight="1" x14ac:dyDescent="0.25">
      <c r="B134" s="13" t="s">
        <v>676</v>
      </c>
      <c r="C134" s="21"/>
      <c r="D134" s="97" t="s">
        <v>689</v>
      </c>
      <c r="E134" s="100" t="s">
        <v>690</v>
      </c>
      <c r="F134" s="60" t="s">
        <v>206</v>
      </c>
      <c r="G134" s="121">
        <v>129</v>
      </c>
      <c r="H134" s="103">
        <f t="shared" si="10"/>
        <v>78.69</v>
      </c>
      <c r="I134" s="98">
        <v>0.39</v>
      </c>
      <c r="K134" s="94"/>
      <c r="P134" s="93"/>
      <c r="Q134" s="94"/>
    </row>
    <row r="135" spans="2:17" ht="30" customHeight="1" x14ac:dyDescent="0.25">
      <c r="B135" s="13" t="s">
        <v>676</v>
      </c>
      <c r="C135" s="21"/>
      <c r="D135" s="97" t="s">
        <v>691</v>
      </c>
      <c r="E135" s="100" t="s">
        <v>692</v>
      </c>
      <c r="F135" s="60" t="s">
        <v>206</v>
      </c>
      <c r="G135" s="121">
        <v>154</v>
      </c>
      <c r="H135" s="103">
        <f t="shared" si="10"/>
        <v>93.94</v>
      </c>
      <c r="I135" s="98">
        <v>0.39</v>
      </c>
      <c r="K135" s="94"/>
      <c r="P135" s="93"/>
      <c r="Q135" s="94"/>
    </row>
    <row r="136" spans="2:17" ht="30" customHeight="1" x14ac:dyDescent="0.25">
      <c r="B136" s="13" t="s">
        <v>676</v>
      </c>
      <c r="C136" s="21"/>
      <c r="D136" s="97" t="s">
        <v>693</v>
      </c>
      <c r="E136" s="100" t="s">
        <v>694</v>
      </c>
      <c r="F136" s="60" t="s">
        <v>206</v>
      </c>
      <c r="G136" s="121">
        <v>265</v>
      </c>
      <c r="H136" s="103">
        <f t="shared" si="10"/>
        <v>161.65</v>
      </c>
      <c r="I136" s="98">
        <v>0.39</v>
      </c>
      <c r="K136" s="94"/>
      <c r="P136" s="93"/>
      <c r="Q136" s="94"/>
    </row>
    <row r="137" spans="2:17" ht="30" customHeight="1" x14ac:dyDescent="0.25">
      <c r="B137" s="13" t="s">
        <v>676</v>
      </c>
      <c r="C137" s="21"/>
      <c r="D137" s="97" t="s">
        <v>695</v>
      </c>
      <c r="E137" s="100" t="s">
        <v>696</v>
      </c>
      <c r="F137" s="60" t="s">
        <v>206</v>
      </c>
      <c r="G137" s="121">
        <v>114</v>
      </c>
      <c r="H137" s="103">
        <f t="shared" si="10"/>
        <v>69.539999999999992</v>
      </c>
      <c r="I137" s="98">
        <v>0.39</v>
      </c>
      <c r="K137" s="94"/>
      <c r="P137" s="93"/>
      <c r="Q137" s="94"/>
    </row>
    <row r="138" spans="2:17" ht="30" customHeight="1" x14ac:dyDescent="0.25">
      <c r="B138" s="13" t="s">
        <v>676</v>
      </c>
      <c r="C138" s="21"/>
      <c r="D138" s="97" t="s">
        <v>697</v>
      </c>
      <c r="E138" s="100" t="s">
        <v>698</v>
      </c>
      <c r="F138" s="60" t="s">
        <v>206</v>
      </c>
      <c r="G138" s="121">
        <v>301</v>
      </c>
      <c r="H138" s="103">
        <f t="shared" si="10"/>
        <v>183.60999999999999</v>
      </c>
      <c r="I138" s="98">
        <v>0.39</v>
      </c>
      <c r="K138" s="94"/>
      <c r="P138" s="93"/>
      <c r="Q138" s="94"/>
    </row>
    <row r="139" spans="2:17" ht="30" customHeight="1" x14ac:dyDescent="0.25">
      <c r="B139" s="13" t="s">
        <v>676</v>
      </c>
      <c r="C139" s="21"/>
      <c r="D139" s="97" t="s">
        <v>699</v>
      </c>
      <c r="E139" s="100">
        <v>7447</v>
      </c>
      <c r="F139" s="60" t="s">
        <v>206</v>
      </c>
      <c r="G139" s="121">
        <v>108</v>
      </c>
      <c r="H139" s="103">
        <f t="shared" si="10"/>
        <v>65.88</v>
      </c>
      <c r="I139" s="98">
        <v>0.39</v>
      </c>
      <c r="K139" s="94"/>
      <c r="P139" s="93"/>
      <c r="Q139" s="94"/>
    </row>
    <row r="140" spans="2:17" ht="30" customHeight="1" x14ac:dyDescent="0.25">
      <c r="B140" s="13" t="s">
        <v>676</v>
      </c>
      <c r="C140" s="21"/>
      <c r="D140" s="97" t="s">
        <v>700</v>
      </c>
      <c r="E140" s="100">
        <v>7448</v>
      </c>
      <c r="F140" s="60" t="s">
        <v>206</v>
      </c>
      <c r="G140" s="121">
        <v>141</v>
      </c>
      <c r="H140" s="103">
        <f t="shared" si="10"/>
        <v>86.01</v>
      </c>
      <c r="I140" s="98">
        <v>0.39</v>
      </c>
      <c r="K140" s="94"/>
      <c r="P140" s="93"/>
      <c r="Q140" s="94"/>
    </row>
    <row r="141" spans="2:17" ht="30" customHeight="1" x14ac:dyDescent="0.25">
      <c r="B141" s="13" t="s">
        <v>676</v>
      </c>
      <c r="C141" s="21"/>
      <c r="D141" s="97" t="s">
        <v>701</v>
      </c>
      <c r="E141" s="100">
        <v>7449</v>
      </c>
      <c r="F141" s="60" t="s">
        <v>206</v>
      </c>
      <c r="G141" s="121">
        <v>87</v>
      </c>
      <c r="H141" s="103">
        <f t="shared" si="10"/>
        <v>53.07</v>
      </c>
      <c r="I141" s="98">
        <v>0.39</v>
      </c>
      <c r="K141" s="94"/>
      <c r="P141" s="93"/>
      <c r="Q141" s="94"/>
    </row>
    <row r="142" spans="2:17" ht="30" customHeight="1" x14ac:dyDescent="0.25">
      <c r="B142" s="13" t="s">
        <v>676</v>
      </c>
      <c r="C142" s="21"/>
      <c r="D142" s="97" t="s">
        <v>702</v>
      </c>
      <c r="E142" s="100" t="s">
        <v>703</v>
      </c>
      <c r="F142" s="60" t="s">
        <v>206</v>
      </c>
      <c r="G142" s="121">
        <v>158</v>
      </c>
      <c r="H142" s="103">
        <f t="shared" si="10"/>
        <v>96.38</v>
      </c>
      <c r="I142" s="98">
        <v>0.39</v>
      </c>
      <c r="K142" s="94"/>
      <c r="P142" s="93"/>
      <c r="Q142" s="94"/>
    </row>
    <row r="143" spans="2:17" ht="30" customHeight="1" x14ac:dyDescent="0.25">
      <c r="B143" s="13" t="s">
        <v>676</v>
      </c>
      <c r="C143" s="21"/>
      <c r="D143" s="97" t="s">
        <v>704</v>
      </c>
      <c r="E143" s="100" t="s">
        <v>705</v>
      </c>
      <c r="F143" s="60" t="s">
        <v>206</v>
      </c>
      <c r="G143" s="121">
        <v>158</v>
      </c>
      <c r="H143" s="103">
        <f t="shared" si="10"/>
        <v>96.38</v>
      </c>
      <c r="I143" s="98">
        <v>0.39</v>
      </c>
      <c r="K143" s="94"/>
      <c r="P143" s="93"/>
      <c r="Q143" s="94"/>
    </row>
    <row r="144" spans="2:17" ht="30" customHeight="1" x14ac:dyDescent="0.25">
      <c r="B144" s="13" t="s">
        <v>676</v>
      </c>
      <c r="C144" s="21"/>
      <c r="D144" s="97" t="s">
        <v>706</v>
      </c>
      <c r="E144" s="100" t="s">
        <v>707</v>
      </c>
      <c r="F144" s="60" t="s">
        <v>206</v>
      </c>
      <c r="G144" s="121">
        <v>158</v>
      </c>
      <c r="H144" s="103">
        <f t="shared" si="10"/>
        <v>96.38</v>
      </c>
      <c r="I144" s="98">
        <v>0.39</v>
      </c>
      <c r="K144" s="94"/>
      <c r="P144" s="93"/>
      <c r="Q144" s="94"/>
    </row>
    <row r="145" spans="2:17" ht="30" customHeight="1" x14ac:dyDescent="0.25">
      <c r="B145" s="13" t="s">
        <v>676</v>
      </c>
      <c r="C145" s="21"/>
      <c r="D145" s="97" t="s">
        <v>708</v>
      </c>
      <c r="E145" s="100" t="s">
        <v>709</v>
      </c>
      <c r="F145" s="60" t="s">
        <v>206</v>
      </c>
      <c r="G145" s="121">
        <v>100</v>
      </c>
      <c r="H145" s="103">
        <f t="shared" si="10"/>
        <v>61</v>
      </c>
      <c r="I145" s="98">
        <v>0.39</v>
      </c>
      <c r="K145" s="94"/>
      <c r="P145" s="93"/>
      <c r="Q145" s="94"/>
    </row>
    <row r="146" spans="2:17" ht="30" customHeight="1" x14ac:dyDescent="0.25">
      <c r="B146" s="13" t="s">
        <v>676</v>
      </c>
      <c r="C146" s="21"/>
      <c r="D146" s="97" t="s">
        <v>710</v>
      </c>
      <c r="E146" s="100" t="s">
        <v>711</v>
      </c>
      <c r="F146" s="60" t="s">
        <v>206</v>
      </c>
      <c r="G146" s="121">
        <v>100</v>
      </c>
      <c r="H146" s="103">
        <f t="shared" si="10"/>
        <v>61</v>
      </c>
      <c r="I146" s="98">
        <v>0.39</v>
      </c>
      <c r="K146" s="94"/>
      <c r="P146" s="93"/>
      <c r="Q146" s="94"/>
    </row>
    <row r="147" spans="2:17" ht="30" customHeight="1" x14ac:dyDescent="0.25">
      <c r="B147" s="13" t="s">
        <v>676</v>
      </c>
      <c r="C147" s="21"/>
      <c r="D147" s="97" t="s">
        <v>712</v>
      </c>
      <c r="E147" s="100" t="s">
        <v>713</v>
      </c>
      <c r="F147" s="60" t="s">
        <v>206</v>
      </c>
      <c r="G147" s="121">
        <v>100</v>
      </c>
      <c r="H147" s="103">
        <f t="shared" si="10"/>
        <v>61</v>
      </c>
      <c r="I147" s="98">
        <v>0.39</v>
      </c>
      <c r="K147" s="94"/>
      <c r="P147" s="93"/>
      <c r="Q147" s="94"/>
    </row>
    <row r="148" spans="2:17" ht="30" customHeight="1" x14ac:dyDescent="0.25">
      <c r="B148" s="13" t="s">
        <v>676</v>
      </c>
      <c r="C148" s="21"/>
      <c r="D148" s="97" t="s">
        <v>714</v>
      </c>
      <c r="E148" s="100" t="s">
        <v>715</v>
      </c>
      <c r="F148" s="60" t="s">
        <v>206</v>
      </c>
      <c r="G148" s="121">
        <v>100</v>
      </c>
      <c r="H148" s="103">
        <f t="shared" si="10"/>
        <v>61</v>
      </c>
      <c r="I148" s="98">
        <v>0.39</v>
      </c>
      <c r="K148" s="94"/>
      <c r="P148" s="93"/>
      <c r="Q148" s="94"/>
    </row>
    <row r="149" spans="2:17" ht="30" customHeight="1" x14ac:dyDescent="0.25">
      <c r="B149" s="13" t="s">
        <v>676</v>
      </c>
      <c r="C149" s="21"/>
      <c r="D149" s="97" t="s">
        <v>716</v>
      </c>
      <c r="E149" s="100" t="s">
        <v>717</v>
      </c>
      <c r="F149" s="60" t="s">
        <v>206</v>
      </c>
      <c r="G149" s="121">
        <v>102</v>
      </c>
      <c r="H149" s="103">
        <f t="shared" si="10"/>
        <v>62.22</v>
      </c>
      <c r="I149" s="98">
        <v>0.39</v>
      </c>
      <c r="K149" s="94"/>
      <c r="P149" s="93"/>
      <c r="Q149" s="94"/>
    </row>
    <row r="150" spans="2:17" ht="30" customHeight="1" x14ac:dyDescent="0.25">
      <c r="B150" s="13" t="s">
        <v>676</v>
      </c>
      <c r="C150" s="21"/>
      <c r="D150" s="97" t="s">
        <v>718</v>
      </c>
      <c r="E150" s="100" t="s">
        <v>719</v>
      </c>
      <c r="F150" s="60" t="s">
        <v>206</v>
      </c>
      <c r="G150" s="121">
        <v>102</v>
      </c>
      <c r="H150" s="103">
        <f t="shared" si="10"/>
        <v>62.22</v>
      </c>
      <c r="I150" s="98">
        <v>0.39</v>
      </c>
      <c r="K150" s="94"/>
      <c r="P150" s="93"/>
      <c r="Q150" s="94"/>
    </row>
    <row r="151" spans="2:17" ht="30" customHeight="1" x14ac:dyDescent="0.25">
      <c r="B151" s="13" t="s">
        <v>676</v>
      </c>
      <c r="C151" s="21"/>
      <c r="D151" s="97" t="s">
        <v>720</v>
      </c>
      <c r="E151" s="100" t="s">
        <v>721</v>
      </c>
      <c r="F151" s="60" t="s">
        <v>206</v>
      </c>
      <c r="G151" s="121">
        <v>102</v>
      </c>
      <c r="H151" s="103">
        <f t="shared" si="10"/>
        <v>62.22</v>
      </c>
      <c r="I151" s="98">
        <v>0.39</v>
      </c>
      <c r="K151" s="94"/>
      <c r="P151" s="93"/>
      <c r="Q151" s="94"/>
    </row>
    <row r="152" spans="2:17" ht="30" customHeight="1" x14ac:dyDescent="0.25">
      <c r="B152" s="13" t="s">
        <v>676</v>
      </c>
      <c r="C152" s="21"/>
      <c r="D152" s="97" t="s">
        <v>722</v>
      </c>
      <c r="E152" s="100" t="s">
        <v>723</v>
      </c>
      <c r="F152" s="60" t="s">
        <v>206</v>
      </c>
      <c r="G152" s="121">
        <v>102</v>
      </c>
      <c r="H152" s="103">
        <f t="shared" si="10"/>
        <v>62.22</v>
      </c>
      <c r="I152" s="98">
        <v>0.39</v>
      </c>
      <c r="K152" s="94"/>
      <c r="P152" s="93"/>
      <c r="Q152" s="94"/>
    </row>
    <row r="153" spans="2:17" ht="30" customHeight="1" x14ac:dyDescent="0.25">
      <c r="B153" s="13" t="s">
        <v>676</v>
      </c>
      <c r="C153" s="21"/>
      <c r="D153" s="97" t="s">
        <v>724</v>
      </c>
      <c r="E153" s="100" t="s">
        <v>725</v>
      </c>
      <c r="F153" s="60" t="s">
        <v>206</v>
      </c>
      <c r="G153" s="121">
        <v>71</v>
      </c>
      <c r="H153" s="103">
        <f t="shared" si="10"/>
        <v>43.31</v>
      </c>
      <c r="I153" s="98">
        <v>0.39</v>
      </c>
      <c r="K153" s="94"/>
      <c r="P153" s="93"/>
      <c r="Q153" s="94"/>
    </row>
    <row r="154" spans="2:17" ht="30" customHeight="1" x14ac:dyDescent="0.25">
      <c r="B154" s="13" t="s">
        <v>676</v>
      </c>
      <c r="C154" s="21"/>
      <c r="D154" s="97" t="s">
        <v>726</v>
      </c>
      <c r="E154" s="100">
        <v>7407</v>
      </c>
      <c r="F154" s="60" t="s">
        <v>206</v>
      </c>
      <c r="G154" s="121">
        <v>85</v>
      </c>
      <c r="H154" s="103">
        <f t="shared" si="10"/>
        <v>51.85</v>
      </c>
      <c r="I154" s="98">
        <v>0.39</v>
      </c>
      <c r="K154" s="94"/>
      <c r="P154" s="93"/>
      <c r="Q154" s="94"/>
    </row>
    <row r="155" spans="2:17" ht="30" customHeight="1" x14ac:dyDescent="0.25">
      <c r="B155" s="13" t="s">
        <v>676</v>
      </c>
      <c r="C155" s="21"/>
      <c r="D155" s="97" t="s">
        <v>727</v>
      </c>
      <c r="E155" s="100" t="s">
        <v>728</v>
      </c>
      <c r="F155" s="60" t="s">
        <v>206</v>
      </c>
      <c r="G155" s="121">
        <v>90</v>
      </c>
      <c r="H155" s="103">
        <f t="shared" si="10"/>
        <v>54.9</v>
      </c>
      <c r="I155" s="98">
        <v>0.39</v>
      </c>
      <c r="K155" s="94"/>
      <c r="P155" s="93"/>
      <c r="Q155" s="94"/>
    </row>
    <row r="156" spans="2:17" ht="30" customHeight="1" x14ac:dyDescent="0.25">
      <c r="B156" s="13" t="s">
        <v>676</v>
      </c>
      <c r="C156" s="21"/>
      <c r="D156" s="97" t="s">
        <v>729</v>
      </c>
      <c r="E156" s="100">
        <v>7403</v>
      </c>
      <c r="F156" s="60" t="s">
        <v>206</v>
      </c>
      <c r="G156" s="121">
        <v>104</v>
      </c>
      <c r="H156" s="103">
        <f t="shared" si="10"/>
        <v>63.44</v>
      </c>
      <c r="I156" s="98">
        <v>0.39</v>
      </c>
      <c r="K156" s="94"/>
      <c r="P156" s="93"/>
      <c r="Q156" s="94"/>
    </row>
    <row r="157" spans="2:17" ht="30" customHeight="1" x14ac:dyDescent="0.25">
      <c r="B157" s="13" t="s">
        <v>676</v>
      </c>
      <c r="C157" s="21"/>
      <c r="D157" s="97" t="s">
        <v>730</v>
      </c>
      <c r="E157" s="100" t="s">
        <v>731</v>
      </c>
      <c r="F157" s="60" t="s">
        <v>206</v>
      </c>
      <c r="G157" s="121">
        <v>54</v>
      </c>
      <c r="H157" s="103">
        <f t="shared" si="10"/>
        <v>32.94</v>
      </c>
      <c r="I157" s="98">
        <v>0.39</v>
      </c>
      <c r="K157" s="94"/>
      <c r="P157" s="93"/>
      <c r="Q157" s="94"/>
    </row>
    <row r="158" spans="2:17" ht="30" customHeight="1" x14ac:dyDescent="0.25">
      <c r="B158" s="13" t="s">
        <v>676</v>
      </c>
      <c r="C158" s="21"/>
      <c r="D158" s="97" t="s">
        <v>732</v>
      </c>
      <c r="E158" s="100">
        <v>7416</v>
      </c>
      <c r="F158" s="60" t="s">
        <v>206</v>
      </c>
      <c r="G158" s="121">
        <v>63</v>
      </c>
      <c r="H158" s="103">
        <f t="shared" si="10"/>
        <v>38.43</v>
      </c>
      <c r="I158" s="98">
        <v>0.39</v>
      </c>
      <c r="K158" s="94"/>
      <c r="P158" s="93"/>
      <c r="Q158" s="94"/>
    </row>
    <row r="159" spans="2:17" ht="30" customHeight="1" x14ac:dyDescent="0.25">
      <c r="B159" s="13" t="s">
        <v>676</v>
      </c>
      <c r="C159" s="21"/>
      <c r="D159" s="97" t="s">
        <v>733</v>
      </c>
      <c r="E159" s="100">
        <v>7417</v>
      </c>
      <c r="F159" s="60" t="s">
        <v>206</v>
      </c>
      <c r="G159" s="121">
        <v>69</v>
      </c>
      <c r="H159" s="103">
        <f t="shared" si="10"/>
        <v>42.089999999999996</v>
      </c>
      <c r="I159" s="98">
        <v>0.39</v>
      </c>
      <c r="K159" s="94"/>
      <c r="P159" s="93"/>
      <c r="Q159" s="94"/>
    </row>
    <row r="160" spans="2:17" ht="30" customHeight="1" x14ac:dyDescent="0.25">
      <c r="B160" s="13" t="s">
        <v>676</v>
      </c>
      <c r="C160" s="21"/>
      <c r="D160" s="97" t="s">
        <v>734</v>
      </c>
      <c r="E160" s="100">
        <v>7419</v>
      </c>
      <c r="F160" s="60" t="s">
        <v>206</v>
      </c>
      <c r="G160" s="121">
        <v>67</v>
      </c>
      <c r="H160" s="103">
        <f t="shared" si="10"/>
        <v>40.869999999999997</v>
      </c>
      <c r="I160" s="98">
        <v>0.39</v>
      </c>
      <c r="K160" s="94"/>
      <c r="P160" s="93"/>
      <c r="Q160" s="94"/>
    </row>
    <row r="161" spans="2:17" ht="30" customHeight="1" x14ac:dyDescent="0.25">
      <c r="B161" s="13" t="s">
        <v>676</v>
      </c>
      <c r="C161" s="21"/>
      <c r="D161" s="97" t="s">
        <v>735</v>
      </c>
      <c r="E161" s="100">
        <v>7422</v>
      </c>
      <c r="F161" s="60" t="s">
        <v>206</v>
      </c>
      <c r="G161" s="121">
        <v>63</v>
      </c>
      <c r="H161" s="103">
        <f t="shared" si="10"/>
        <v>38.43</v>
      </c>
      <c r="I161" s="98">
        <v>0.39</v>
      </c>
      <c r="K161" s="94"/>
      <c r="P161" s="93"/>
      <c r="Q161" s="94"/>
    </row>
    <row r="162" spans="2:17" ht="30" customHeight="1" x14ac:dyDescent="0.25">
      <c r="B162" s="13" t="s">
        <v>676</v>
      </c>
      <c r="C162" s="21"/>
      <c r="D162" s="97" t="s">
        <v>736</v>
      </c>
      <c r="E162" s="100" t="s">
        <v>737</v>
      </c>
      <c r="F162" s="60" t="s">
        <v>206</v>
      </c>
      <c r="G162" s="121">
        <v>63</v>
      </c>
      <c r="H162" s="103">
        <f t="shared" si="10"/>
        <v>38.43</v>
      </c>
      <c r="I162" s="98">
        <v>0.39</v>
      </c>
      <c r="K162" s="94"/>
      <c r="P162" s="93"/>
      <c r="Q162" s="94"/>
    </row>
    <row r="163" spans="2:17" ht="30" customHeight="1" x14ac:dyDescent="0.25">
      <c r="B163" s="13" t="s">
        <v>676</v>
      </c>
      <c r="C163" s="21"/>
      <c r="D163" s="97" t="s">
        <v>738</v>
      </c>
      <c r="E163" s="100">
        <v>7423</v>
      </c>
      <c r="F163" s="60" t="s">
        <v>206</v>
      </c>
      <c r="G163" s="121">
        <v>52</v>
      </c>
      <c r="H163" s="103">
        <f t="shared" si="10"/>
        <v>31.72</v>
      </c>
      <c r="I163" s="98">
        <v>0.39</v>
      </c>
      <c r="K163" s="94"/>
      <c r="P163" s="93"/>
      <c r="Q163" s="94"/>
    </row>
    <row r="164" spans="2:17" ht="30" customHeight="1" x14ac:dyDescent="0.25">
      <c r="B164" s="13" t="s">
        <v>676</v>
      </c>
      <c r="C164" s="21"/>
      <c r="D164" s="97" t="s">
        <v>739</v>
      </c>
      <c r="E164" s="100">
        <v>7424</v>
      </c>
      <c r="F164" s="60" t="s">
        <v>206</v>
      </c>
      <c r="G164" s="121">
        <v>52</v>
      </c>
      <c r="H164" s="103">
        <f t="shared" si="10"/>
        <v>31.72</v>
      </c>
      <c r="I164" s="98">
        <v>0.39</v>
      </c>
      <c r="K164" s="94"/>
      <c r="P164" s="93"/>
      <c r="Q164" s="94"/>
    </row>
    <row r="165" spans="2:17" ht="30" customHeight="1" x14ac:dyDescent="0.25">
      <c r="B165" s="13" t="s">
        <v>676</v>
      </c>
      <c r="C165" s="21"/>
      <c r="D165" s="97" t="s">
        <v>740</v>
      </c>
      <c r="E165" s="100" t="s">
        <v>741</v>
      </c>
      <c r="F165" s="60" t="s">
        <v>206</v>
      </c>
      <c r="G165" s="121">
        <v>176</v>
      </c>
      <c r="H165" s="103">
        <f t="shared" si="10"/>
        <v>107.36</v>
      </c>
      <c r="I165" s="98">
        <v>0.39</v>
      </c>
      <c r="K165" s="94"/>
      <c r="P165" s="93"/>
      <c r="Q165" s="94"/>
    </row>
    <row r="166" spans="2:17" ht="30" customHeight="1" x14ac:dyDescent="0.25">
      <c r="B166" s="13" t="s">
        <v>676</v>
      </c>
      <c r="C166" s="21"/>
      <c r="D166" s="97" t="s">
        <v>742</v>
      </c>
      <c r="E166" s="100" t="s">
        <v>743</v>
      </c>
      <c r="F166" s="60" t="s">
        <v>206</v>
      </c>
      <c r="G166" s="121">
        <v>176</v>
      </c>
      <c r="H166" s="103">
        <f t="shared" si="10"/>
        <v>107.36</v>
      </c>
      <c r="I166" s="98">
        <v>0.39</v>
      </c>
      <c r="K166" s="94"/>
      <c r="P166" s="93"/>
      <c r="Q166" s="94"/>
    </row>
    <row r="167" spans="2:17" ht="30" customHeight="1" x14ac:dyDescent="0.25">
      <c r="B167" s="13" t="s">
        <v>676</v>
      </c>
      <c r="C167" s="21"/>
      <c r="D167" s="97" t="s">
        <v>744</v>
      </c>
      <c r="E167" s="100">
        <v>7404</v>
      </c>
      <c r="F167" s="60" t="s">
        <v>206</v>
      </c>
      <c r="G167" s="121">
        <v>44</v>
      </c>
      <c r="H167" s="103">
        <f t="shared" si="10"/>
        <v>26.84</v>
      </c>
      <c r="I167" s="98">
        <v>0.39</v>
      </c>
      <c r="K167" s="94"/>
      <c r="P167" s="93"/>
      <c r="Q167" s="94"/>
    </row>
    <row r="168" spans="2:17" ht="30" customHeight="1" x14ac:dyDescent="0.25">
      <c r="B168" s="13" t="s">
        <v>676</v>
      </c>
      <c r="C168" s="21"/>
      <c r="D168" s="97" t="s">
        <v>745</v>
      </c>
      <c r="E168" s="100" t="s">
        <v>746</v>
      </c>
      <c r="F168" s="60" t="s">
        <v>206</v>
      </c>
      <c r="G168" s="121">
        <v>79</v>
      </c>
      <c r="H168" s="103">
        <f t="shared" si="10"/>
        <v>48.19</v>
      </c>
      <c r="I168" s="98">
        <v>0.39</v>
      </c>
      <c r="K168" s="94"/>
      <c r="P168" s="93"/>
      <c r="Q168" s="94"/>
    </row>
    <row r="169" spans="2:17" ht="30" customHeight="1" x14ac:dyDescent="0.25">
      <c r="B169" s="13" t="s">
        <v>676</v>
      </c>
      <c r="C169" s="21"/>
      <c r="D169" s="97" t="s">
        <v>747</v>
      </c>
      <c r="E169" s="100">
        <v>7440</v>
      </c>
      <c r="F169" s="60" t="s">
        <v>206</v>
      </c>
      <c r="G169" s="121">
        <v>71</v>
      </c>
      <c r="H169" s="103">
        <f t="shared" si="10"/>
        <v>43.31</v>
      </c>
      <c r="I169" s="98">
        <v>0.39</v>
      </c>
      <c r="K169" s="94"/>
      <c r="P169" s="93"/>
      <c r="Q169" s="94"/>
    </row>
    <row r="170" spans="2:17" ht="30" customHeight="1" x14ac:dyDescent="0.25">
      <c r="B170" s="13" t="s">
        <v>676</v>
      </c>
      <c r="C170" s="21"/>
      <c r="D170" s="97" t="s">
        <v>748</v>
      </c>
      <c r="E170" s="100">
        <v>7441</v>
      </c>
      <c r="F170" s="60" t="s">
        <v>206</v>
      </c>
      <c r="G170" s="121">
        <v>67</v>
      </c>
      <c r="H170" s="103">
        <f t="shared" si="10"/>
        <v>40.869999999999997</v>
      </c>
      <c r="I170" s="98">
        <v>0.39</v>
      </c>
      <c r="K170" s="94"/>
      <c r="P170" s="93"/>
      <c r="Q170" s="94"/>
    </row>
    <row r="171" spans="2:17" ht="30" customHeight="1" x14ac:dyDescent="0.25">
      <c r="B171" s="13" t="s">
        <v>676</v>
      </c>
      <c r="C171" s="21"/>
      <c r="D171" s="97" t="s">
        <v>749</v>
      </c>
      <c r="E171" s="100">
        <v>7443</v>
      </c>
      <c r="F171" s="60" t="s">
        <v>206</v>
      </c>
      <c r="G171" s="121">
        <v>67</v>
      </c>
      <c r="H171" s="103">
        <f t="shared" si="10"/>
        <v>40.869999999999997</v>
      </c>
      <c r="I171" s="98">
        <v>0.39</v>
      </c>
      <c r="K171" s="94"/>
      <c r="P171" s="93"/>
      <c r="Q171" s="94"/>
    </row>
    <row r="172" spans="2:17" ht="30" customHeight="1" x14ac:dyDescent="0.25">
      <c r="B172" s="13" t="s">
        <v>676</v>
      </c>
      <c r="C172" s="21"/>
      <c r="D172" s="97" t="s">
        <v>750</v>
      </c>
      <c r="E172" s="100">
        <v>7445</v>
      </c>
      <c r="F172" s="60" t="s">
        <v>206</v>
      </c>
      <c r="G172" s="121">
        <v>67</v>
      </c>
      <c r="H172" s="103">
        <f t="shared" si="10"/>
        <v>40.869999999999997</v>
      </c>
      <c r="I172" s="98">
        <v>0.39</v>
      </c>
      <c r="K172" s="94"/>
      <c r="P172" s="93"/>
      <c r="Q172" s="94"/>
    </row>
    <row r="173" spans="2:17" ht="30" customHeight="1" x14ac:dyDescent="0.25">
      <c r="B173" s="13" t="s">
        <v>676</v>
      </c>
      <c r="C173" s="21"/>
      <c r="D173" s="97" t="s">
        <v>751</v>
      </c>
      <c r="E173" s="100" t="s">
        <v>752</v>
      </c>
      <c r="F173" s="60" t="s">
        <v>206</v>
      </c>
      <c r="G173" s="121">
        <v>63</v>
      </c>
      <c r="H173" s="103">
        <f t="shared" si="10"/>
        <v>38.43</v>
      </c>
      <c r="I173" s="98">
        <v>0.39</v>
      </c>
      <c r="K173" s="94"/>
      <c r="P173" s="93"/>
      <c r="Q173" s="94"/>
    </row>
    <row r="174" spans="2:17" ht="30" customHeight="1" x14ac:dyDescent="0.25">
      <c r="B174" s="13" t="s">
        <v>676</v>
      </c>
      <c r="C174" s="21"/>
      <c r="D174" s="97" t="s">
        <v>753</v>
      </c>
      <c r="E174" s="100" t="s">
        <v>754</v>
      </c>
      <c r="F174" s="60" t="s">
        <v>206</v>
      </c>
      <c r="G174" s="121">
        <v>85</v>
      </c>
      <c r="H174" s="103">
        <f t="shared" si="10"/>
        <v>51.85</v>
      </c>
      <c r="I174" s="98">
        <v>0.39</v>
      </c>
      <c r="K174" s="94"/>
      <c r="P174" s="93"/>
      <c r="Q174" s="94"/>
    </row>
    <row r="175" spans="2:17" ht="30" customHeight="1" x14ac:dyDescent="0.25">
      <c r="B175" s="13" t="s">
        <v>676</v>
      </c>
      <c r="C175" s="21"/>
      <c r="D175" s="97" t="s">
        <v>755</v>
      </c>
      <c r="E175" s="100">
        <v>7464</v>
      </c>
      <c r="F175" s="60" t="s">
        <v>206</v>
      </c>
      <c r="G175" s="121">
        <v>96</v>
      </c>
      <c r="H175" s="103">
        <f t="shared" si="10"/>
        <v>58.56</v>
      </c>
      <c r="I175" s="98">
        <v>0.39</v>
      </c>
      <c r="K175" s="94"/>
      <c r="P175" s="93"/>
      <c r="Q175" s="94"/>
    </row>
    <row r="176" spans="2:17" ht="30" customHeight="1" x14ac:dyDescent="0.25">
      <c r="B176" s="13" t="s">
        <v>676</v>
      </c>
      <c r="C176" s="21"/>
      <c r="D176" s="97" t="s">
        <v>756</v>
      </c>
      <c r="E176" s="100">
        <v>7465</v>
      </c>
      <c r="F176" s="60" t="s">
        <v>206</v>
      </c>
      <c r="G176" s="121">
        <v>96</v>
      </c>
      <c r="H176" s="103">
        <f t="shared" si="10"/>
        <v>58.56</v>
      </c>
      <c r="I176" s="98">
        <v>0.39</v>
      </c>
      <c r="K176" s="94"/>
      <c r="P176" s="93"/>
      <c r="Q176" s="94"/>
    </row>
    <row r="177" spans="2:17" ht="30" customHeight="1" x14ac:dyDescent="0.25">
      <c r="B177" s="13" t="s">
        <v>676</v>
      </c>
      <c r="C177" s="21"/>
      <c r="D177" s="97" t="s">
        <v>757</v>
      </c>
      <c r="E177" s="100">
        <v>7466</v>
      </c>
      <c r="F177" s="60" t="s">
        <v>206</v>
      </c>
      <c r="G177" s="121">
        <v>96</v>
      </c>
      <c r="H177" s="103">
        <f t="shared" si="10"/>
        <v>58.56</v>
      </c>
      <c r="I177" s="98">
        <v>0.39</v>
      </c>
      <c r="K177" s="94"/>
      <c r="P177" s="93"/>
      <c r="Q177" s="94"/>
    </row>
    <row r="178" spans="2:17" ht="30" customHeight="1" x14ac:dyDescent="0.25">
      <c r="B178" s="13" t="s">
        <v>676</v>
      </c>
      <c r="C178" s="21"/>
      <c r="D178" s="97" t="s">
        <v>758</v>
      </c>
      <c r="E178" s="100">
        <v>7467</v>
      </c>
      <c r="F178" s="60" t="s">
        <v>206</v>
      </c>
      <c r="G178" s="121">
        <v>96</v>
      </c>
      <c r="H178" s="103">
        <f t="shared" si="10"/>
        <v>58.56</v>
      </c>
      <c r="I178" s="98">
        <v>0.39</v>
      </c>
      <c r="K178" s="94"/>
      <c r="P178" s="93"/>
      <c r="Q178" s="94"/>
    </row>
    <row r="179" spans="2:17" ht="30" customHeight="1" x14ac:dyDescent="0.25">
      <c r="B179" s="13" t="s">
        <v>676</v>
      </c>
      <c r="C179" s="21"/>
      <c r="D179" s="97" t="s">
        <v>759</v>
      </c>
      <c r="E179" s="100">
        <v>7487</v>
      </c>
      <c r="F179" s="60" t="s">
        <v>206</v>
      </c>
      <c r="G179" s="121">
        <v>85</v>
      </c>
      <c r="H179" s="103">
        <f t="shared" si="10"/>
        <v>51.85</v>
      </c>
      <c r="I179" s="98">
        <v>0.39</v>
      </c>
      <c r="K179" s="94"/>
      <c r="P179" s="93"/>
      <c r="Q179" s="94"/>
    </row>
    <row r="180" spans="2:17" ht="30" customHeight="1" x14ac:dyDescent="0.25">
      <c r="B180" s="13" t="s">
        <v>676</v>
      </c>
      <c r="C180" s="21"/>
      <c r="D180" s="97" t="s">
        <v>760</v>
      </c>
      <c r="E180" s="100">
        <v>7489</v>
      </c>
      <c r="F180" s="60" t="s">
        <v>206</v>
      </c>
      <c r="G180" s="121">
        <v>85</v>
      </c>
      <c r="H180" s="103">
        <f t="shared" si="10"/>
        <v>51.85</v>
      </c>
      <c r="I180" s="98">
        <v>0.39</v>
      </c>
      <c r="K180" s="94"/>
      <c r="P180" s="93"/>
      <c r="Q180" s="94"/>
    </row>
    <row r="181" spans="2:17" ht="30" customHeight="1" x14ac:dyDescent="0.25">
      <c r="B181" s="13" t="s">
        <v>676</v>
      </c>
      <c r="C181" s="21"/>
      <c r="D181" s="97" t="s">
        <v>761</v>
      </c>
      <c r="E181" s="100">
        <v>7490</v>
      </c>
      <c r="F181" s="60" t="s">
        <v>206</v>
      </c>
      <c r="G181" s="121">
        <v>85</v>
      </c>
      <c r="H181" s="103">
        <f t="shared" si="10"/>
        <v>51.85</v>
      </c>
      <c r="I181" s="98">
        <v>0.39</v>
      </c>
      <c r="K181" s="94"/>
      <c r="P181" s="93"/>
      <c r="Q181" s="94"/>
    </row>
    <row r="182" spans="2:17" ht="30" customHeight="1" x14ac:dyDescent="0.25">
      <c r="B182" s="13" t="s">
        <v>676</v>
      </c>
      <c r="C182" s="21"/>
      <c r="D182" s="97" t="s">
        <v>762</v>
      </c>
      <c r="E182" s="100">
        <v>7495</v>
      </c>
      <c r="F182" s="60" t="s">
        <v>206</v>
      </c>
      <c r="G182" s="121">
        <v>63</v>
      </c>
      <c r="H182" s="103">
        <f t="shared" si="10"/>
        <v>38.43</v>
      </c>
      <c r="I182" s="98">
        <v>0.39</v>
      </c>
      <c r="K182" s="94"/>
      <c r="P182" s="93"/>
      <c r="Q182" s="94"/>
    </row>
    <row r="183" spans="2:17" ht="30" customHeight="1" x14ac:dyDescent="0.25">
      <c r="B183" s="13" t="s">
        <v>676</v>
      </c>
      <c r="C183" s="21"/>
      <c r="D183" s="97" t="s">
        <v>763</v>
      </c>
      <c r="E183" s="100">
        <v>7495</v>
      </c>
      <c r="F183" s="60" t="s">
        <v>206</v>
      </c>
      <c r="G183" s="121">
        <v>63</v>
      </c>
      <c r="H183" s="103">
        <f t="shared" si="10"/>
        <v>38.43</v>
      </c>
      <c r="I183" s="98">
        <v>0.39</v>
      </c>
      <c r="K183" s="94"/>
      <c r="P183" s="93"/>
      <c r="Q183" s="94"/>
    </row>
    <row r="184" spans="2:17" ht="30" customHeight="1" x14ac:dyDescent="0.25">
      <c r="B184" s="13" t="s">
        <v>676</v>
      </c>
      <c r="C184" s="21"/>
      <c r="D184" s="97" t="s">
        <v>764</v>
      </c>
      <c r="E184" s="100">
        <v>7468</v>
      </c>
      <c r="F184" s="60" t="s">
        <v>206</v>
      </c>
      <c r="G184" s="121">
        <v>154</v>
      </c>
      <c r="H184" s="103">
        <f t="shared" si="10"/>
        <v>93.94</v>
      </c>
      <c r="I184" s="98">
        <v>0.39</v>
      </c>
      <c r="K184" s="94"/>
      <c r="P184" s="93"/>
      <c r="Q184" s="94"/>
    </row>
    <row r="185" spans="2:17" ht="30" customHeight="1" x14ac:dyDescent="0.25">
      <c r="B185" s="13" t="s">
        <v>676</v>
      </c>
      <c r="C185" s="21"/>
      <c r="D185" s="97" t="s">
        <v>765</v>
      </c>
      <c r="E185" s="100">
        <v>7469</v>
      </c>
      <c r="F185" s="60" t="s">
        <v>206</v>
      </c>
      <c r="G185" s="121">
        <v>154</v>
      </c>
      <c r="H185" s="103">
        <f t="shared" si="10"/>
        <v>93.94</v>
      </c>
      <c r="I185" s="98">
        <v>0.39</v>
      </c>
      <c r="K185" s="94"/>
      <c r="P185" s="93"/>
      <c r="Q185" s="94"/>
    </row>
    <row r="186" spans="2:17" x14ac:dyDescent="0.25">
      <c r="B186" s="22" t="s">
        <v>82</v>
      </c>
      <c r="C186" s="21"/>
      <c r="D186" s="23"/>
      <c r="E186" s="23"/>
      <c r="F186" s="28"/>
      <c r="G186" s="120"/>
      <c r="H186" s="120"/>
      <c r="I186" s="36"/>
    </row>
    <row r="187" spans="2:17" ht="30" customHeight="1" x14ac:dyDescent="0.25">
      <c r="B187" s="13" t="s">
        <v>766</v>
      </c>
      <c r="C187" s="21"/>
      <c r="D187" s="56" t="s">
        <v>767</v>
      </c>
      <c r="E187" s="56" t="s">
        <v>768</v>
      </c>
      <c r="F187" s="60" t="s">
        <v>206</v>
      </c>
      <c r="G187" s="121">
        <v>32</v>
      </c>
      <c r="H187" s="103">
        <f t="shared" ref="H187:H204" si="11">G187*(1-I187)</f>
        <v>19.52</v>
      </c>
      <c r="I187" s="98">
        <v>0.39</v>
      </c>
      <c r="K187" s="94"/>
      <c r="P187" s="93"/>
      <c r="Q187" s="94"/>
    </row>
    <row r="188" spans="2:17" ht="30" customHeight="1" x14ac:dyDescent="0.25">
      <c r="B188" s="13" t="s">
        <v>766</v>
      </c>
      <c r="C188" s="21"/>
      <c r="D188" s="56" t="s">
        <v>769</v>
      </c>
      <c r="E188" s="56" t="s">
        <v>770</v>
      </c>
      <c r="F188" s="60" t="s">
        <v>206</v>
      </c>
      <c r="G188" s="121">
        <v>32</v>
      </c>
      <c r="H188" s="103">
        <f t="shared" si="11"/>
        <v>19.52</v>
      </c>
      <c r="I188" s="98">
        <v>0.39</v>
      </c>
      <c r="K188" s="94"/>
      <c r="P188" s="93"/>
      <c r="Q188" s="94"/>
    </row>
    <row r="189" spans="2:17" ht="30" customHeight="1" x14ac:dyDescent="0.25">
      <c r="B189" s="13" t="s">
        <v>766</v>
      </c>
      <c r="C189" s="21"/>
      <c r="D189" s="56" t="s">
        <v>771</v>
      </c>
      <c r="E189" s="56" t="s">
        <v>772</v>
      </c>
      <c r="F189" s="60" t="s">
        <v>206</v>
      </c>
      <c r="G189" s="121">
        <v>38</v>
      </c>
      <c r="H189" s="103">
        <f t="shared" si="11"/>
        <v>23.18</v>
      </c>
      <c r="I189" s="98">
        <v>0.39</v>
      </c>
      <c r="K189" s="94"/>
      <c r="P189" s="93"/>
      <c r="Q189" s="94"/>
    </row>
    <row r="190" spans="2:17" ht="30" customHeight="1" x14ac:dyDescent="0.25">
      <c r="B190" s="13" t="s">
        <v>766</v>
      </c>
      <c r="C190" s="21"/>
      <c r="D190" s="56" t="s">
        <v>773</v>
      </c>
      <c r="E190" s="56" t="s">
        <v>774</v>
      </c>
      <c r="F190" s="60" t="s">
        <v>206</v>
      </c>
      <c r="G190" s="121">
        <v>48</v>
      </c>
      <c r="H190" s="103">
        <f t="shared" si="11"/>
        <v>29.28</v>
      </c>
      <c r="I190" s="98">
        <v>0.39</v>
      </c>
      <c r="K190" s="94"/>
      <c r="P190" s="93"/>
      <c r="Q190" s="94"/>
    </row>
    <row r="191" spans="2:17" ht="30" customHeight="1" x14ac:dyDescent="0.25">
      <c r="B191" s="13" t="s">
        <v>766</v>
      </c>
      <c r="C191" s="21"/>
      <c r="D191" s="56" t="s">
        <v>775</v>
      </c>
      <c r="E191" s="56" t="s">
        <v>776</v>
      </c>
      <c r="F191" s="60" t="s">
        <v>206</v>
      </c>
      <c r="G191" s="121">
        <v>52</v>
      </c>
      <c r="H191" s="103">
        <f t="shared" si="11"/>
        <v>31.72</v>
      </c>
      <c r="I191" s="98">
        <v>0.39</v>
      </c>
      <c r="K191" s="94"/>
      <c r="P191" s="93"/>
      <c r="Q191" s="94"/>
    </row>
    <row r="192" spans="2:17" ht="30" customHeight="1" x14ac:dyDescent="0.25">
      <c r="B192" s="13" t="s">
        <v>766</v>
      </c>
      <c r="C192" s="21"/>
      <c r="D192" s="56" t="s">
        <v>777</v>
      </c>
      <c r="E192" s="56" t="s">
        <v>778</v>
      </c>
      <c r="F192" s="60" t="s">
        <v>206</v>
      </c>
      <c r="G192" s="121">
        <v>52</v>
      </c>
      <c r="H192" s="103">
        <f t="shared" si="11"/>
        <v>31.72</v>
      </c>
      <c r="I192" s="98">
        <v>0.39</v>
      </c>
      <c r="K192" s="94"/>
      <c r="P192" s="93"/>
      <c r="Q192" s="94"/>
    </row>
    <row r="193" spans="2:17" ht="30" customHeight="1" x14ac:dyDescent="0.25">
      <c r="B193" s="13" t="s">
        <v>766</v>
      </c>
      <c r="C193" s="21"/>
      <c r="D193" s="56" t="s">
        <v>779</v>
      </c>
      <c r="E193" s="56" t="s">
        <v>780</v>
      </c>
      <c r="F193" s="60" t="s">
        <v>206</v>
      </c>
      <c r="G193" s="121">
        <v>25</v>
      </c>
      <c r="H193" s="103">
        <f t="shared" si="11"/>
        <v>15.25</v>
      </c>
      <c r="I193" s="98">
        <v>0.39</v>
      </c>
      <c r="K193" s="94"/>
      <c r="P193" s="93"/>
      <c r="Q193" s="94"/>
    </row>
    <row r="194" spans="2:17" ht="30" customHeight="1" x14ac:dyDescent="0.25">
      <c r="B194" s="13" t="s">
        <v>766</v>
      </c>
      <c r="C194" s="21"/>
      <c r="D194" s="56" t="s">
        <v>781</v>
      </c>
      <c r="E194" s="56" t="s">
        <v>782</v>
      </c>
      <c r="F194" s="60" t="s">
        <v>206</v>
      </c>
      <c r="G194" s="121">
        <v>25</v>
      </c>
      <c r="H194" s="103">
        <f t="shared" si="11"/>
        <v>15.25</v>
      </c>
      <c r="I194" s="98">
        <v>0.39</v>
      </c>
      <c r="K194" s="94"/>
      <c r="P194" s="93"/>
      <c r="Q194" s="94"/>
    </row>
    <row r="195" spans="2:17" ht="30" customHeight="1" x14ac:dyDescent="0.25">
      <c r="B195" s="13" t="s">
        <v>766</v>
      </c>
      <c r="C195" s="21"/>
      <c r="D195" s="56" t="s">
        <v>783</v>
      </c>
      <c r="E195" s="56" t="s">
        <v>784</v>
      </c>
      <c r="F195" s="60" t="s">
        <v>206</v>
      </c>
      <c r="G195" s="121">
        <v>25</v>
      </c>
      <c r="H195" s="103">
        <f t="shared" si="11"/>
        <v>15.25</v>
      </c>
      <c r="I195" s="98">
        <v>0.39</v>
      </c>
      <c r="K195" s="94"/>
      <c r="P195" s="93"/>
      <c r="Q195" s="94"/>
    </row>
    <row r="196" spans="2:17" ht="30" customHeight="1" x14ac:dyDescent="0.25">
      <c r="B196" s="13" t="s">
        <v>766</v>
      </c>
      <c r="C196" s="21"/>
      <c r="D196" s="56" t="s">
        <v>785</v>
      </c>
      <c r="E196" s="56" t="s">
        <v>786</v>
      </c>
      <c r="F196" s="60" t="s">
        <v>206</v>
      </c>
      <c r="G196" s="121">
        <v>25</v>
      </c>
      <c r="H196" s="103">
        <f t="shared" si="11"/>
        <v>15.25</v>
      </c>
      <c r="I196" s="98">
        <v>0.39</v>
      </c>
      <c r="K196" s="94"/>
      <c r="P196" s="93"/>
      <c r="Q196" s="94"/>
    </row>
    <row r="197" spans="2:17" ht="30" customHeight="1" x14ac:dyDescent="0.25">
      <c r="B197" s="13" t="s">
        <v>766</v>
      </c>
      <c r="C197" s="21"/>
      <c r="D197" s="56" t="s">
        <v>787</v>
      </c>
      <c r="E197" s="56" t="s">
        <v>788</v>
      </c>
      <c r="F197" s="60" t="s">
        <v>206</v>
      </c>
      <c r="G197" s="121">
        <v>25</v>
      </c>
      <c r="H197" s="103">
        <f t="shared" si="11"/>
        <v>15.25</v>
      </c>
      <c r="I197" s="98">
        <v>0.39</v>
      </c>
      <c r="K197" s="94"/>
      <c r="P197" s="93"/>
      <c r="Q197" s="94"/>
    </row>
    <row r="198" spans="2:17" ht="30" customHeight="1" x14ac:dyDescent="0.25">
      <c r="B198" s="13" t="s">
        <v>766</v>
      </c>
      <c r="C198" s="21"/>
      <c r="D198" s="56" t="s">
        <v>789</v>
      </c>
      <c r="E198" s="56" t="s">
        <v>790</v>
      </c>
      <c r="F198" s="60" t="s">
        <v>206</v>
      </c>
      <c r="G198" s="121">
        <v>25</v>
      </c>
      <c r="H198" s="103">
        <f t="shared" si="11"/>
        <v>15.25</v>
      </c>
      <c r="I198" s="98">
        <v>0.39</v>
      </c>
      <c r="K198" s="94"/>
      <c r="P198" s="93"/>
      <c r="Q198" s="94"/>
    </row>
    <row r="199" spans="2:17" ht="30" customHeight="1" x14ac:dyDescent="0.25">
      <c r="B199" s="13" t="s">
        <v>766</v>
      </c>
      <c r="C199" s="21"/>
      <c r="D199" s="56" t="s">
        <v>791</v>
      </c>
      <c r="E199" s="56" t="s">
        <v>792</v>
      </c>
      <c r="F199" s="60" t="s">
        <v>206</v>
      </c>
      <c r="G199" s="121">
        <v>25</v>
      </c>
      <c r="H199" s="103">
        <f t="shared" si="11"/>
        <v>15.25</v>
      </c>
      <c r="I199" s="98">
        <v>0.39</v>
      </c>
      <c r="K199" s="94"/>
      <c r="P199" s="93"/>
      <c r="Q199" s="94"/>
    </row>
    <row r="200" spans="2:17" ht="30" customHeight="1" x14ac:dyDescent="0.25">
      <c r="B200" s="13" t="s">
        <v>766</v>
      </c>
      <c r="C200" s="21"/>
      <c r="D200" s="56" t="s">
        <v>793</v>
      </c>
      <c r="E200" s="56" t="s">
        <v>794</v>
      </c>
      <c r="F200" s="60" t="s">
        <v>206</v>
      </c>
      <c r="G200" s="121">
        <v>23</v>
      </c>
      <c r="H200" s="103">
        <f t="shared" si="11"/>
        <v>14.03</v>
      </c>
      <c r="I200" s="98">
        <v>0.39</v>
      </c>
      <c r="K200" s="94"/>
      <c r="P200" s="93"/>
      <c r="Q200" s="94"/>
    </row>
    <row r="201" spans="2:17" ht="30" customHeight="1" x14ac:dyDescent="0.25">
      <c r="B201" s="13" t="s">
        <v>766</v>
      </c>
      <c r="C201" s="21"/>
      <c r="D201" s="56" t="s">
        <v>795</v>
      </c>
      <c r="E201" s="56" t="s">
        <v>796</v>
      </c>
      <c r="F201" s="60" t="s">
        <v>206</v>
      </c>
      <c r="G201" s="121">
        <v>23</v>
      </c>
      <c r="H201" s="103">
        <f t="shared" si="11"/>
        <v>14.03</v>
      </c>
      <c r="I201" s="98">
        <v>0.39</v>
      </c>
      <c r="K201" s="94"/>
      <c r="P201" s="93"/>
      <c r="Q201" s="94"/>
    </row>
    <row r="202" spans="2:17" ht="30" customHeight="1" x14ac:dyDescent="0.25">
      <c r="B202" s="13" t="s">
        <v>766</v>
      </c>
      <c r="C202" s="21"/>
      <c r="D202" s="56" t="s">
        <v>797</v>
      </c>
      <c r="E202" s="56" t="s">
        <v>798</v>
      </c>
      <c r="F202" s="60" t="s">
        <v>206</v>
      </c>
      <c r="G202" s="121">
        <v>23</v>
      </c>
      <c r="H202" s="103">
        <f t="shared" si="11"/>
        <v>14.03</v>
      </c>
      <c r="I202" s="98">
        <v>0.39</v>
      </c>
      <c r="K202" s="94"/>
      <c r="P202" s="93"/>
      <c r="Q202" s="94"/>
    </row>
    <row r="203" spans="2:17" ht="30" customHeight="1" x14ac:dyDescent="0.25">
      <c r="B203" s="13" t="s">
        <v>766</v>
      </c>
      <c r="C203" s="21"/>
      <c r="D203" s="56" t="s">
        <v>799</v>
      </c>
      <c r="E203" s="56" t="s">
        <v>800</v>
      </c>
      <c r="F203" s="60" t="s">
        <v>206</v>
      </c>
      <c r="G203" s="121">
        <v>23</v>
      </c>
      <c r="H203" s="103">
        <f t="shared" si="11"/>
        <v>14.03</v>
      </c>
      <c r="I203" s="98">
        <v>0.39</v>
      </c>
      <c r="K203" s="94"/>
      <c r="P203" s="93"/>
      <c r="Q203" s="94"/>
    </row>
    <row r="204" spans="2:17" ht="30" customHeight="1" x14ac:dyDescent="0.25">
      <c r="B204" s="13" t="s">
        <v>766</v>
      </c>
      <c r="C204" s="21"/>
      <c r="D204" s="56" t="s">
        <v>801</v>
      </c>
      <c r="E204" s="56" t="s">
        <v>802</v>
      </c>
      <c r="F204" s="60" t="s">
        <v>206</v>
      </c>
      <c r="G204" s="121">
        <v>23</v>
      </c>
      <c r="H204" s="103">
        <f t="shared" si="11"/>
        <v>14.03</v>
      </c>
      <c r="I204" s="98">
        <v>0.39</v>
      </c>
      <c r="K204" s="94"/>
      <c r="P204" s="93"/>
      <c r="Q204" s="94"/>
    </row>
    <row r="205" spans="2:17" x14ac:dyDescent="0.25">
      <c r="B205" s="22" t="s">
        <v>83</v>
      </c>
      <c r="C205" s="21"/>
      <c r="D205" s="23"/>
      <c r="E205" s="23"/>
      <c r="F205" s="28"/>
      <c r="G205" s="120"/>
      <c r="H205" s="120"/>
      <c r="I205" s="36"/>
    </row>
    <row r="206" spans="2:17" ht="30" customHeight="1" x14ac:dyDescent="0.25">
      <c r="B206" s="13" t="s">
        <v>803</v>
      </c>
      <c r="C206" s="21"/>
      <c r="D206" s="56" t="s">
        <v>804</v>
      </c>
      <c r="E206" s="56" t="s">
        <v>805</v>
      </c>
      <c r="F206" s="60" t="s">
        <v>206</v>
      </c>
      <c r="G206" s="121">
        <v>29</v>
      </c>
      <c r="H206" s="103">
        <f t="shared" ref="H206:H208" si="12">G206*(1-I206)</f>
        <v>17.690000000000001</v>
      </c>
      <c r="I206" s="98">
        <v>0.39</v>
      </c>
      <c r="K206" s="94"/>
      <c r="P206" s="93"/>
      <c r="Q206" s="94"/>
    </row>
    <row r="207" spans="2:17" ht="30" customHeight="1" x14ac:dyDescent="0.25">
      <c r="B207" s="13" t="s">
        <v>803</v>
      </c>
      <c r="C207" s="21"/>
      <c r="D207" s="56" t="s">
        <v>806</v>
      </c>
      <c r="E207" s="56" t="s">
        <v>807</v>
      </c>
      <c r="F207" s="60" t="s">
        <v>206</v>
      </c>
      <c r="G207" s="121">
        <v>38</v>
      </c>
      <c r="H207" s="103">
        <f t="shared" si="12"/>
        <v>23.18</v>
      </c>
      <c r="I207" s="98">
        <v>0.39</v>
      </c>
      <c r="K207" s="94"/>
      <c r="P207" s="93"/>
      <c r="Q207" s="94"/>
    </row>
    <row r="208" spans="2:17" ht="30" customHeight="1" x14ac:dyDescent="0.25">
      <c r="B208" s="13" t="s">
        <v>803</v>
      </c>
      <c r="C208" s="21"/>
      <c r="D208" s="56" t="s">
        <v>808</v>
      </c>
      <c r="E208" s="56" t="s">
        <v>809</v>
      </c>
      <c r="F208" s="60" t="s">
        <v>206</v>
      </c>
      <c r="G208" s="121">
        <v>44</v>
      </c>
      <c r="H208" s="103">
        <f t="shared" si="12"/>
        <v>26.84</v>
      </c>
      <c r="I208" s="98">
        <v>0.39</v>
      </c>
      <c r="K208" s="94"/>
      <c r="P208" s="93"/>
      <c r="Q208" s="94"/>
    </row>
    <row r="209" spans="2:17" x14ac:dyDescent="0.25">
      <c r="B209" s="22" t="s">
        <v>84</v>
      </c>
      <c r="C209" s="21"/>
      <c r="D209" s="23"/>
      <c r="E209" s="23"/>
      <c r="F209" s="28"/>
      <c r="G209" s="120"/>
      <c r="H209" s="120"/>
      <c r="I209" s="36"/>
      <c r="P209" s="93"/>
    </row>
    <row r="210" spans="2:17" ht="30" customHeight="1" x14ac:dyDescent="0.25">
      <c r="B210" s="13" t="s">
        <v>810</v>
      </c>
      <c r="C210" s="21"/>
      <c r="D210" s="56" t="s">
        <v>811</v>
      </c>
      <c r="E210" s="56" t="s">
        <v>812</v>
      </c>
      <c r="F210" s="60" t="s">
        <v>206</v>
      </c>
      <c r="G210" s="121">
        <v>85</v>
      </c>
      <c r="H210" s="103">
        <f t="shared" ref="H210:H214" si="13">G210*(1-I210)</f>
        <v>51.85</v>
      </c>
      <c r="I210" s="98">
        <v>0.39</v>
      </c>
      <c r="K210" s="94"/>
      <c r="P210" s="93"/>
      <c r="Q210" s="94"/>
    </row>
    <row r="211" spans="2:17" ht="30" customHeight="1" x14ac:dyDescent="0.25">
      <c r="B211" s="13" t="s">
        <v>810</v>
      </c>
      <c r="C211" s="21"/>
      <c r="D211" s="56" t="s">
        <v>813</v>
      </c>
      <c r="E211" s="56" t="s">
        <v>814</v>
      </c>
      <c r="F211" s="60" t="s">
        <v>206</v>
      </c>
      <c r="G211" s="121">
        <v>118</v>
      </c>
      <c r="H211" s="103">
        <f t="shared" si="13"/>
        <v>71.98</v>
      </c>
      <c r="I211" s="98">
        <v>0.39</v>
      </c>
      <c r="K211" s="94"/>
      <c r="P211" s="93"/>
      <c r="Q211" s="94"/>
    </row>
    <row r="212" spans="2:17" ht="30" customHeight="1" x14ac:dyDescent="0.25">
      <c r="B212" s="13" t="s">
        <v>810</v>
      </c>
      <c r="C212" s="21"/>
      <c r="D212" s="56" t="s">
        <v>813</v>
      </c>
      <c r="E212" s="56" t="s">
        <v>815</v>
      </c>
      <c r="F212" s="60" t="s">
        <v>206</v>
      </c>
      <c r="G212" s="121">
        <v>154</v>
      </c>
      <c r="H212" s="103">
        <f t="shared" si="13"/>
        <v>93.94</v>
      </c>
      <c r="I212" s="98">
        <v>0.39</v>
      </c>
      <c r="K212" s="94"/>
      <c r="P212" s="93"/>
      <c r="Q212" s="94"/>
    </row>
    <row r="213" spans="2:17" ht="30" customHeight="1" x14ac:dyDescent="0.25">
      <c r="B213" s="13" t="s">
        <v>810</v>
      </c>
      <c r="C213" s="21"/>
      <c r="D213" s="56" t="s">
        <v>816</v>
      </c>
      <c r="E213" s="56" t="s">
        <v>817</v>
      </c>
      <c r="F213" s="60" t="s">
        <v>206</v>
      </c>
      <c r="G213" s="121">
        <v>133</v>
      </c>
      <c r="H213" s="103">
        <f t="shared" si="13"/>
        <v>81.13</v>
      </c>
      <c r="I213" s="98">
        <v>0.39</v>
      </c>
      <c r="K213" s="94"/>
      <c r="P213" s="93"/>
      <c r="Q213" s="94"/>
    </row>
    <row r="214" spans="2:17" ht="30" customHeight="1" x14ac:dyDescent="0.25">
      <c r="B214" s="13" t="s">
        <v>810</v>
      </c>
      <c r="C214" s="21"/>
      <c r="D214" s="56" t="s">
        <v>818</v>
      </c>
      <c r="E214" s="56" t="s">
        <v>470</v>
      </c>
      <c r="F214" s="60" t="s">
        <v>206</v>
      </c>
      <c r="G214" s="121">
        <v>77</v>
      </c>
      <c r="H214" s="103">
        <f t="shared" si="13"/>
        <v>46.97</v>
      </c>
      <c r="I214" s="98">
        <v>0.39</v>
      </c>
      <c r="K214" s="94"/>
      <c r="P214" s="93"/>
      <c r="Q214" s="9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9"/>
  <sheetViews>
    <sheetView zoomScale="70" zoomScaleNormal="70" workbookViewId="0">
      <pane ySplit="3" topLeftCell="A4" activePane="bottomLeft" state="frozen"/>
      <selection pane="bottomLeft" activeCell="C8" sqref="C8"/>
    </sheetView>
  </sheetViews>
  <sheetFormatPr defaultColWidth="8.7109375" defaultRowHeight="15" x14ac:dyDescent="0.25"/>
  <cols>
    <col min="1" max="1" width="1.5703125" style="8" customWidth="1"/>
    <col min="2" max="2" width="56.5703125" style="8" customWidth="1"/>
    <col min="3" max="3" width="27.5703125" style="8" customWidth="1"/>
    <col min="4" max="4" width="39.42578125" style="8" customWidth="1"/>
    <col min="5" max="5" width="25.85546875" style="8" customWidth="1"/>
    <col min="6" max="6" width="24.85546875" style="8" customWidth="1"/>
    <col min="7" max="7" width="16.5703125" style="8" customWidth="1"/>
    <col min="8" max="8" width="25.42578125" style="8" customWidth="1"/>
    <col min="9" max="9" width="28.7109375" style="8" customWidth="1"/>
    <col min="10" max="10" width="26.140625" style="8" customWidth="1"/>
    <col min="11" max="12" width="15.5703125" style="27" customWidth="1"/>
    <col min="13" max="13" width="14.140625" style="27" customWidth="1"/>
    <col min="14" max="16384" width="8.7109375" style="8"/>
  </cols>
  <sheetData>
    <row r="1" spans="2:13" ht="20.100000000000001" customHeight="1" x14ac:dyDescent="0.25">
      <c r="B1" s="9"/>
      <c r="C1" s="15" t="s">
        <v>128</v>
      </c>
      <c r="D1" s="10"/>
      <c r="E1" s="10"/>
      <c r="F1" s="10"/>
      <c r="G1" s="10"/>
      <c r="H1" s="10"/>
      <c r="I1" s="10"/>
      <c r="J1" s="10"/>
      <c r="K1" s="24"/>
      <c r="L1" s="24"/>
      <c r="M1" s="24"/>
    </row>
    <row r="2" spans="2:13" ht="20.100000000000001" customHeight="1" thickBot="1" x14ac:dyDescent="0.3">
      <c r="B2" s="9" t="s">
        <v>133</v>
      </c>
      <c r="C2" s="9" t="s">
        <v>132</v>
      </c>
      <c r="D2" s="10"/>
      <c r="E2" s="10"/>
      <c r="F2" s="10"/>
      <c r="G2" s="10"/>
      <c r="H2" s="10"/>
      <c r="I2" s="10"/>
      <c r="J2" s="10"/>
      <c r="K2" s="24"/>
      <c r="L2" s="24"/>
      <c r="M2" s="24"/>
    </row>
    <row r="3" spans="2:13" ht="75" customHeight="1" thickBot="1" x14ac:dyDescent="0.3">
      <c r="B3" s="2" t="s">
        <v>0</v>
      </c>
      <c r="C3" s="2" t="s">
        <v>1</v>
      </c>
      <c r="D3" s="2" t="s">
        <v>2</v>
      </c>
      <c r="E3" s="3" t="s">
        <v>3</v>
      </c>
      <c r="F3" s="3" t="s">
        <v>126</v>
      </c>
      <c r="G3" s="3" t="s">
        <v>90</v>
      </c>
      <c r="H3" s="3" t="s">
        <v>4</v>
      </c>
      <c r="I3" s="3" t="s">
        <v>5</v>
      </c>
      <c r="J3" s="47" t="s">
        <v>111</v>
      </c>
      <c r="K3" s="3" t="s">
        <v>6</v>
      </c>
      <c r="L3" s="3" t="s">
        <v>7</v>
      </c>
      <c r="M3" s="3" t="s">
        <v>8</v>
      </c>
    </row>
    <row r="4" spans="2:13" ht="15.75" thickBot="1" x14ac:dyDescent="0.3">
      <c r="B4" s="11" t="s">
        <v>14</v>
      </c>
      <c r="C4" s="12" t="s">
        <v>9</v>
      </c>
      <c r="D4" s="55"/>
      <c r="E4" s="55"/>
      <c r="F4" s="55"/>
      <c r="G4" s="12" t="s">
        <v>11</v>
      </c>
      <c r="H4" s="43" t="s">
        <v>112</v>
      </c>
      <c r="I4" s="12" t="s">
        <v>12</v>
      </c>
      <c r="J4" s="59"/>
      <c r="K4" s="57">
        <v>0</v>
      </c>
      <c r="L4" s="57">
        <v>0</v>
      </c>
      <c r="M4" s="39" t="e">
        <f>(K4-L4)/K4*100%</f>
        <v>#DIV/0!</v>
      </c>
    </row>
    <row r="5" spans="2:13" ht="15.75" thickBot="1" x14ac:dyDescent="0.3">
      <c r="B5" s="13" t="s">
        <v>10</v>
      </c>
      <c r="C5" s="14" t="s">
        <v>9</v>
      </c>
      <c r="D5" s="56"/>
      <c r="E5" s="56"/>
      <c r="F5" s="56"/>
      <c r="G5" s="14" t="s">
        <v>11</v>
      </c>
      <c r="H5" s="43" t="s">
        <v>112</v>
      </c>
      <c r="I5" s="14" t="s">
        <v>12</v>
      </c>
      <c r="J5" s="60"/>
      <c r="K5" s="58">
        <v>0</v>
      </c>
      <c r="L5" s="58">
        <v>0</v>
      </c>
      <c r="M5" s="39" t="e">
        <f t="shared" ref="M5:M70" si="0">(K5-L5)/K5*100%</f>
        <v>#DIV/0!</v>
      </c>
    </row>
    <row r="6" spans="2:13" ht="15.75" thickBot="1" x14ac:dyDescent="0.3">
      <c r="B6" s="13" t="s">
        <v>14</v>
      </c>
      <c r="C6" s="14" t="s">
        <v>9</v>
      </c>
      <c r="D6" s="56"/>
      <c r="E6" s="56"/>
      <c r="F6" s="56"/>
      <c r="G6" s="14" t="s">
        <v>11</v>
      </c>
      <c r="H6" s="43" t="s">
        <v>112</v>
      </c>
      <c r="I6" s="14" t="s">
        <v>13</v>
      </c>
      <c r="J6" s="60"/>
      <c r="K6" s="58">
        <v>0</v>
      </c>
      <c r="L6" s="58">
        <v>0</v>
      </c>
      <c r="M6" s="39" t="e">
        <f t="shared" si="0"/>
        <v>#DIV/0!</v>
      </c>
    </row>
    <row r="7" spans="2:13" ht="15.75" thickBot="1" x14ac:dyDescent="0.3">
      <c r="B7" s="13" t="s">
        <v>10</v>
      </c>
      <c r="C7" s="14" t="s">
        <v>9</v>
      </c>
      <c r="D7" s="56"/>
      <c r="E7" s="56"/>
      <c r="F7" s="56"/>
      <c r="G7" s="14" t="s">
        <v>11</v>
      </c>
      <c r="H7" s="43" t="s">
        <v>112</v>
      </c>
      <c r="I7" s="14" t="s">
        <v>13</v>
      </c>
      <c r="J7" s="60"/>
      <c r="K7" s="58">
        <v>0</v>
      </c>
      <c r="L7" s="58">
        <v>0</v>
      </c>
      <c r="M7" s="39" t="e">
        <f t="shared" si="0"/>
        <v>#DIV/0!</v>
      </c>
    </row>
    <row r="8" spans="2:13" ht="15.75" thickBot="1" x14ac:dyDescent="0.3">
      <c r="B8" s="13" t="s">
        <v>14</v>
      </c>
      <c r="C8" s="14" t="s">
        <v>9</v>
      </c>
      <c r="D8" s="56"/>
      <c r="E8" s="56"/>
      <c r="F8" s="56"/>
      <c r="G8" s="14" t="s">
        <v>15</v>
      </c>
      <c r="H8" s="43" t="s">
        <v>112</v>
      </c>
      <c r="I8" s="14" t="s">
        <v>12</v>
      </c>
      <c r="J8" s="60"/>
      <c r="K8" s="58">
        <v>0</v>
      </c>
      <c r="L8" s="58">
        <v>0</v>
      </c>
      <c r="M8" s="39" t="e">
        <f t="shared" si="0"/>
        <v>#DIV/0!</v>
      </c>
    </row>
    <row r="9" spans="2:13" ht="15.75" thickBot="1" x14ac:dyDescent="0.3">
      <c r="B9" s="13" t="s">
        <v>10</v>
      </c>
      <c r="C9" s="14" t="s">
        <v>9</v>
      </c>
      <c r="D9" s="56"/>
      <c r="E9" s="56"/>
      <c r="F9" s="56"/>
      <c r="G9" s="14" t="s">
        <v>15</v>
      </c>
      <c r="H9" s="43" t="s">
        <v>112</v>
      </c>
      <c r="I9" s="14" t="s">
        <v>12</v>
      </c>
      <c r="J9" s="60"/>
      <c r="K9" s="58">
        <v>0</v>
      </c>
      <c r="L9" s="58">
        <v>0</v>
      </c>
      <c r="M9" s="39" t="e">
        <f t="shared" si="0"/>
        <v>#DIV/0!</v>
      </c>
    </row>
    <row r="10" spans="2:13" ht="15.75" thickBot="1" x14ac:dyDescent="0.3">
      <c r="B10" s="13" t="s">
        <v>14</v>
      </c>
      <c r="C10" s="14" t="s">
        <v>9</v>
      </c>
      <c r="D10" s="56"/>
      <c r="E10" s="56"/>
      <c r="F10" s="56"/>
      <c r="G10" s="14" t="s">
        <v>15</v>
      </c>
      <c r="H10" s="43" t="s">
        <v>112</v>
      </c>
      <c r="I10" s="14" t="s">
        <v>13</v>
      </c>
      <c r="J10" s="60"/>
      <c r="K10" s="58">
        <v>0</v>
      </c>
      <c r="L10" s="58">
        <v>0</v>
      </c>
      <c r="M10" s="39" t="e">
        <f t="shared" si="0"/>
        <v>#DIV/0!</v>
      </c>
    </row>
    <row r="11" spans="2:13" ht="15.75" thickBot="1" x14ac:dyDescent="0.3">
      <c r="B11" s="13" t="s">
        <v>10</v>
      </c>
      <c r="C11" s="14" t="s">
        <v>9</v>
      </c>
      <c r="D11" s="56"/>
      <c r="E11" s="56"/>
      <c r="F11" s="56"/>
      <c r="G11" s="14" t="s">
        <v>15</v>
      </c>
      <c r="H11" s="43" t="s">
        <v>112</v>
      </c>
      <c r="I11" s="14" t="s">
        <v>13</v>
      </c>
      <c r="J11" s="60"/>
      <c r="K11" s="58">
        <v>0</v>
      </c>
      <c r="L11" s="58">
        <v>0</v>
      </c>
      <c r="M11" s="39" t="e">
        <f t="shared" si="0"/>
        <v>#DIV/0!</v>
      </c>
    </row>
    <row r="12" spans="2:13" ht="15.75" thickBot="1" x14ac:dyDescent="0.3">
      <c r="B12" s="13" t="s">
        <v>16</v>
      </c>
      <c r="C12" s="14" t="s">
        <v>18</v>
      </c>
      <c r="D12" s="56"/>
      <c r="E12" s="56"/>
      <c r="F12" s="56"/>
      <c r="G12" s="14" t="s">
        <v>11</v>
      </c>
      <c r="H12" s="43" t="s">
        <v>112</v>
      </c>
      <c r="I12" s="14" t="s">
        <v>19</v>
      </c>
      <c r="J12" s="60"/>
      <c r="K12" s="58">
        <v>0</v>
      </c>
      <c r="L12" s="58">
        <v>0</v>
      </c>
      <c r="M12" s="39" t="e">
        <f t="shared" si="0"/>
        <v>#DIV/0!</v>
      </c>
    </row>
    <row r="13" spans="2:13" ht="15.75" thickBot="1" x14ac:dyDescent="0.3">
      <c r="B13" s="13" t="s">
        <v>17</v>
      </c>
      <c r="C13" s="14" t="s">
        <v>18</v>
      </c>
      <c r="D13" s="56"/>
      <c r="E13" s="56"/>
      <c r="F13" s="56"/>
      <c r="G13" s="14" t="s">
        <v>11</v>
      </c>
      <c r="H13" s="43" t="s">
        <v>112</v>
      </c>
      <c r="I13" s="14" t="s">
        <v>19</v>
      </c>
      <c r="J13" s="60"/>
      <c r="K13" s="58">
        <v>0</v>
      </c>
      <c r="L13" s="58">
        <v>0</v>
      </c>
      <c r="M13" s="39" t="e">
        <f t="shared" si="0"/>
        <v>#DIV/0!</v>
      </c>
    </row>
    <row r="14" spans="2:13" ht="15.75" thickBot="1" x14ac:dyDescent="0.3">
      <c r="B14" s="13" t="s">
        <v>16</v>
      </c>
      <c r="C14" s="14" t="s">
        <v>18</v>
      </c>
      <c r="D14" s="56"/>
      <c r="E14" s="56"/>
      <c r="F14" s="56"/>
      <c r="G14" s="14" t="s">
        <v>11</v>
      </c>
      <c r="H14" s="43" t="s">
        <v>112</v>
      </c>
      <c r="I14" s="14" t="s">
        <v>20</v>
      </c>
      <c r="J14" s="60"/>
      <c r="K14" s="58">
        <v>0</v>
      </c>
      <c r="L14" s="58">
        <v>0</v>
      </c>
      <c r="M14" s="39" t="e">
        <f t="shared" si="0"/>
        <v>#DIV/0!</v>
      </c>
    </row>
    <row r="15" spans="2:13" ht="15.75" thickBot="1" x14ac:dyDescent="0.3">
      <c r="B15" s="13" t="s">
        <v>17</v>
      </c>
      <c r="C15" s="14" t="s">
        <v>18</v>
      </c>
      <c r="D15" s="56"/>
      <c r="E15" s="56"/>
      <c r="F15" s="56"/>
      <c r="G15" s="14" t="s">
        <v>11</v>
      </c>
      <c r="H15" s="43" t="s">
        <v>112</v>
      </c>
      <c r="I15" s="14" t="s">
        <v>20</v>
      </c>
      <c r="J15" s="60"/>
      <c r="K15" s="58">
        <v>0</v>
      </c>
      <c r="L15" s="58">
        <v>0</v>
      </c>
      <c r="M15" s="39" t="e">
        <f t="shared" si="0"/>
        <v>#DIV/0!</v>
      </c>
    </row>
    <row r="16" spans="2:13" ht="15.75" thickBot="1" x14ac:dyDescent="0.3">
      <c r="B16" s="13" t="s">
        <v>16</v>
      </c>
      <c r="C16" s="14" t="s">
        <v>18</v>
      </c>
      <c r="D16" s="56"/>
      <c r="E16" s="56"/>
      <c r="F16" s="56"/>
      <c r="G16" s="14" t="s">
        <v>11</v>
      </c>
      <c r="H16" s="43" t="s">
        <v>112</v>
      </c>
      <c r="I16" s="14" t="s">
        <v>21</v>
      </c>
      <c r="J16" s="60"/>
      <c r="K16" s="58">
        <v>0</v>
      </c>
      <c r="L16" s="58">
        <v>0</v>
      </c>
      <c r="M16" s="39" t="e">
        <f t="shared" si="0"/>
        <v>#DIV/0!</v>
      </c>
    </row>
    <row r="17" spans="2:13" ht="15.75" thickBot="1" x14ac:dyDescent="0.3">
      <c r="B17" s="13" t="s">
        <v>17</v>
      </c>
      <c r="C17" s="14" t="s">
        <v>18</v>
      </c>
      <c r="D17" s="56"/>
      <c r="E17" s="56"/>
      <c r="F17" s="56"/>
      <c r="G17" s="14" t="s">
        <v>11</v>
      </c>
      <c r="H17" s="43" t="s">
        <v>112</v>
      </c>
      <c r="I17" s="14" t="s">
        <v>21</v>
      </c>
      <c r="J17" s="60"/>
      <c r="K17" s="58">
        <v>0</v>
      </c>
      <c r="L17" s="58">
        <v>0</v>
      </c>
      <c r="M17" s="39" t="e">
        <f t="shared" si="0"/>
        <v>#DIV/0!</v>
      </c>
    </row>
    <row r="18" spans="2:13" ht="15.75" thickBot="1" x14ac:dyDescent="0.3">
      <c r="B18" s="13" t="s">
        <v>16</v>
      </c>
      <c r="C18" s="14" t="s">
        <v>18</v>
      </c>
      <c r="D18" s="56"/>
      <c r="E18" s="56"/>
      <c r="F18" s="56"/>
      <c r="G18" s="14" t="s">
        <v>15</v>
      </c>
      <c r="H18" s="43" t="s">
        <v>112</v>
      </c>
      <c r="I18" s="14" t="s">
        <v>19</v>
      </c>
      <c r="J18" s="60"/>
      <c r="K18" s="58">
        <v>0</v>
      </c>
      <c r="L18" s="58">
        <v>0</v>
      </c>
      <c r="M18" s="39" t="e">
        <f t="shared" si="0"/>
        <v>#DIV/0!</v>
      </c>
    </row>
    <row r="19" spans="2:13" ht="15.75" thickBot="1" x14ac:dyDescent="0.3">
      <c r="B19" s="13" t="s">
        <v>17</v>
      </c>
      <c r="C19" s="14" t="s">
        <v>18</v>
      </c>
      <c r="D19" s="56"/>
      <c r="E19" s="56"/>
      <c r="F19" s="56"/>
      <c r="G19" s="14" t="s">
        <v>15</v>
      </c>
      <c r="H19" s="43" t="s">
        <v>112</v>
      </c>
      <c r="I19" s="14" t="s">
        <v>19</v>
      </c>
      <c r="J19" s="60"/>
      <c r="K19" s="58">
        <v>0</v>
      </c>
      <c r="L19" s="58">
        <v>0</v>
      </c>
      <c r="M19" s="39" t="e">
        <f t="shared" si="0"/>
        <v>#DIV/0!</v>
      </c>
    </row>
    <row r="20" spans="2:13" ht="15.75" thickBot="1" x14ac:dyDescent="0.3">
      <c r="B20" s="13" t="s">
        <v>16</v>
      </c>
      <c r="C20" s="14" t="s">
        <v>18</v>
      </c>
      <c r="D20" s="56"/>
      <c r="E20" s="56"/>
      <c r="F20" s="56"/>
      <c r="G20" s="14" t="s">
        <v>15</v>
      </c>
      <c r="H20" s="43" t="s">
        <v>112</v>
      </c>
      <c r="I20" s="14" t="s">
        <v>20</v>
      </c>
      <c r="J20" s="60"/>
      <c r="K20" s="58">
        <v>0</v>
      </c>
      <c r="L20" s="58">
        <v>0</v>
      </c>
      <c r="M20" s="39" t="e">
        <f t="shared" si="0"/>
        <v>#DIV/0!</v>
      </c>
    </row>
    <row r="21" spans="2:13" ht="15.75" thickBot="1" x14ac:dyDescent="0.3">
      <c r="B21" s="13" t="s">
        <v>17</v>
      </c>
      <c r="C21" s="14" t="s">
        <v>18</v>
      </c>
      <c r="D21" s="56"/>
      <c r="E21" s="56"/>
      <c r="F21" s="56"/>
      <c r="G21" s="14" t="s">
        <v>15</v>
      </c>
      <c r="H21" s="43" t="s">
        <v>112</v>
      </c>
      <c r="I21" s="14" t="s">
        <v>20</v>
      </c>
      <c r="J21" s="60"/>
      <c r="K21" s="58">
        <v>0</v>
      </c>
      <c r="L21" s="58">
        <v>0</v>
      </c>
      <c r="M21" s="39" t="e">
        <f t="shared" si="0"/>
        <v>#DIV/0!</v>
      </c>
    </row>
    <row r="22" spans="2:13" ht="15.75" thickBot="1" x14ac:dyDescent="0.3">
      <c r="B22" s="13" t="s">
        <v>16</v>
      </c>
      <c r="C22" s="14" t="s">
        <v>18</v>
      </c>
      <c r="D22" s="56"/>
      <c r="E22" s="56"/>
      <c r="F22" s="56"/>
      <c r="G22" s="14" t="s">
        <v>15</v>
      </c>
      <c r="H22" s="43" t="s">
        <v>112</v>
      </c>
      <c r="I22" s="14" t="s">
        <v>21</v>
      </c>
      <c r="J22" s="60"/>
      <c r="K22" s="58">
        <v>0</v>
      </c>
      <c r="L22" s="58">
        <v>0</v>
      </c>
      <c r="M22" s="39" t="e">
        <f t="shared" si="0"/>
        <v>#DIV/0!</v>
      </c>
    </row>
    <row r="23" spans="2:13" ht="15.75" thickBot="1" x14ac:dyDescent="0.3">
      <c r="B23" s="13" t="s">
        <v>17</v>
      </c>
      <c r="C23" s="14" t="s">
        <v>18</v>
      </c>
      <c r="D23" s="56"/>
      <c r="E23" s="56"/>
      <c r="F23" s="56"/>
      <c r="G23" s="14" t="s">
        <v>15</v>
      </c>
      <c r="H23" s="43" t="s">
        <v>112</v>
      </c>
      <c r="I23" s="14" t="s">
        <v>21</v>
      </c>
      <c r="J23" s="60"/>
      <c r="K23" s="58">
        <v>0</v>
      </c>
      <c r="L23" s="58">
        <v>0</v>
      </c>
      <c r="M23" s="39" t="e">
        <f t="shared" si="0"/>
        <v>#DIV/0!</v>
      </c>
    </row>
    <row r="24" spans="2:13" ht="30.75" thickBot="1" x14ac:dyDescent="0.3">
      <c r="B24" s="73" t="s">
        <v>22</v>
      </c>
      <c r="C24" s="74" t="s">
        <v>18</v>
      </c>
      <c r="D24" s="77" t="s">
        <v>838</v>
      </c>
      <c r="E24" s="73" t="s">
        <v>828</v>
      </c>
      <c r="F24" s="73" t="s">
        <v>827</v>
      </c>
      <c r="G24" s="74" t="s">
        <v>206</v>
      </c>
      <c r="H24" s="75" t="s">
        <v>112</v>
      </c>
      <c r="I24" s="74" t="s">
        <v>19</v>
      </c>
      <c r="J24" s="74" t="s">
        <v>819</v>
      </c>
      <c r="K24" s="81">
        <v>866</v>
      </c>
      <c r="L24" s="81">
        <v>528</v>
      </c>
      <c r="M24" s="76">
        <f t="shared" si="0"/>
        <v>0.39030023094688221</v>
      </c>
    </row>
    <row r="25" spans="2:13" ht="30.75" thickBot="1" x14ac:dyDescent="0.3">
      <c r="B25" s="73" t="s">
        <v>22</v>
      </c>
      <c r="C25" s="74" t="s">
        <v>18</v>
      </c>
      <c r="D25" s="77" t="s">
        <v>839</v>
      </c>
      <c r="E25" s="73" t="s">
        <v>829</v>
      </c>
      <c r="F25" s="73" t="s">
        <v>827</v>
      </c>
      <c r="G25" s="74" t="s">
        <v>206</v>
      </c>
      <c r="H25" s="75" t="s">
        <v>112</v>
      </c>
      <c r="I25" s="74" t="s">
        <v>19</v>
      </c>
      <c r="J25" s="74" t="s">
        <v>819</v>
      </c>
      <c r="K25" s="81">
        <v>866</v>
      </c>
      <c r="L25" s="81">
        <v>528</v>
      </c>
      <c r="M25" s="76">
        <f t="shared" si="0"/>
        <v>0.39030023094688221</v>
      </c>
    </row>
    <row r="26" spans="2:13" ht="30.75" thickBot="1" x14ac:dyDescent="0.3">
      <c r="B26" s="73" t="s">
        <v>22</v>
      </c>
      <c r="C26" s="74" t="s">
        <v>18</v>
      </c>
      <c r="D26" s="77" t="s">
        <v>840</v>
      </c>
      <c r="E26" s="73" t="s">
        <v>830</v>
      </c>
      <c r="F26" s="73" t="s">
        <v>827</v>
      </c>
      <c r="G26" s="74" t="s">
        <v>206</v>
      </c>
      <c r="H26" s="75" t="s">
        <v>112</v>
      </c>
      <c r="I26" s="74" t="s">
        <v>19</v>
      </c>
      <c r="J26" s="74" t="s">
        <v>819</v>
      </c>
      <c r="K26" s="81">
        <v>1004</v>
      </c>
      <c r="L26" s="81">
        <v>613</v>
      </c>
      <c r="M26" s="76">
        <f t="shared" si="0"/>
        <v>0.3894422310756972</v>
      </c>
    </row>
    <row r="27" spans="2:13" ht="30.75" thickBot="1" x14ac:dyDescent="0.3">
      <c r="B27" s="73" t="s">
        <v>22</v>
      </c>
      <c r="C27" s="74" t="s">
        <v>18</v>
      </c>
      <c r="D27" s="77" t="s">
        <v>841</v>
      </c>
      <c r="E27" s="73" t="s">
        <v>831</v>
      </c>
      <c r="F27" s="73" t="s">
        <v>827</v>
      </c>
      <c r="G27" s="74" t="s">
        <v>206</v>
      </c>
      <c r="H27" s="75" t="s">
        <v>112</v>
      </c>
      <c r="I27" s="74" t="s">
        <v>19</v>
      </c>
      <c r="J27" s="74" t="s">
        <v>819</v>
      </c>
      <c r="K27" s="81">
        <v>1004</v>
      </c>
      <c r="L27" s="81">
        <v>613</v>
      </c>
      <c r="M27" s="76">
        <f t="shared" si="0"/>
        <v>0.3894422310756972</v>
      </c>
    </row>
    <row r="28" spans="2:13" ht="30.75" thickBot="1" x14ac:dyDescent="0.3">
      <c r="B28" s="73" t="s">
        <v>22</v>
      </c>
      <c r="C28" s="74" t="s">
        <v>18</v>
      </c>
      <c r="D28" s="77" t="s">
        <v>842</v>
      </c>
      <c r="E28" s="73" t="s">
        <v>832</v>
      </c>
      <c r="F28" s="73" t="s">
        <v>827</v>
      </c>
      <c r="G28" s="74" t="s">
        <v>206</v>
      </c>
      <c r="H28" s="75" t="s">
        <v>112</v>
      </c>
      <c r="I28" s="74" t="s">
        <v>19</v>
      </c>
      <c r="J28" s="74" t="s">
        <v>819</v>
      </c>
      <c r="K28" s="81">
        <v>1004</v>
      </c>
      <c r="L28" s="81">
        <v>613</v>
      </c>
      <c r="M28" s="76">
        <f t="shared" si="0"/>
        <v>0.3894422310756972</v>
      </c>
    </row>
    <row r="29" spans="2:13" ht="30.75" thickBot="1" x14ac:dyDescent="0.3">
      <c r="B29" s="73" t="s">
        <v>22</v>
      </c>
      <c r="C29" s="74" t="s">
        <v>18</v>
      </c>
      <c r="D29" s="77" t="s">
        <v>843</v>
      </c>
      <c r="E29" s="73" t="s">
        <v>833</v>
      </c>
      <c r="F29" s="73" t="s">
        <v>834</v>
      </c>
      <c r="G29" s="74" t="s">
        <v>206</v>
      </c>
      <c r="H29" s="75" t="s">
        <v>112</v>
      </c>
      <c r="I29" s="74" t="s">
        <v>19</v>
      </c>
      <c r="J29" s="74" t="s">
        <v>819</v>
      </c>
      <c r="K29" s="81">
        <v>1044</v>
      </c>
      <c r="L29" s="81">
        <v>637</v>
      </c>
      <c r="M29" s="76">
        <f t="shared" si="0"/>
        <v>0.38984674329501917</v>
      </c>
    </row>
    <row r="30" spans="2:13" ht="30.75" thickBot="1" x14ac:dyDescent="0.3">
      <c r="B30" s="73" t="s">
        <v>22</v>
      </c>
      <c r="C30" s="74" t="s">
        <v>18</v>
      </c>
      <c r="D30" s="77" t="s">
        <v>844</v>
      </c>
      <c r="E30" s="73" t="s">
        <v>835</v>
      </c>
      <c r="F30" s="73" t="s">
        <v>837</v>
      </c>
      <c r="G30" s="74" t="s">
        <v>206</v>
      </c>
      <c r="H30" s="75" t="s">
        <v>112</v>
      </c>
      <c r="I30" s="74" t="s">
        <v>21</v>
      </c>
      <c r="J30" s="74" t="s">
        <v>139</v>
      </c>
      <c r="K30" s="81">
        <v>506</v>
      </c>
      <c r="L30" s="81">
        <v>309</v>
      </c>
      <c r="M30" s="76">
        <f t="shared" si="0"/>
        <v>0.38932806324110669</v>
      </c>
    </row>
    <row r="31" spans="2:13" ht="30.75" thickBot="1" x14ac:dyDescent="0.3">
      <c r="B31" s="73" t="s">
        <v>22</v>
      </c>
      <c r="C31" s="74" t="s">
        <v>18</v>
      </c>
      <c r="D31" s="77" t="s">
        <v>845</v>
      </c>
      <c r="E31" s="73" t="s">
        <v>836</v>
      </c>
      <c r="F31" s="73" t="s">
        <v>837</v>
      </c>
      <c r="G31" s="74" t="s">
        <v>206</v>
      </c>
      <c r="H31" s="75" t="s">
        <v>112</v>
      </c>
      <c r="I31" s="74" t="s">
        <v>21</v>
      </c>
      <c r="J31" s="74" t="s">
        <v>139</v>
      </c>
      <c r="K31" s="81">
        <v>506</v>
      </c>
      <c r="L31" s="81">
        <v>309</v>
      </c>
      <c r="M31" s="76">
        <f t="shared" si="0"/>
        <v>0.38932806324110669</v>
      </c>
    </row>
    <row r="32" spans="2:13" ht="15.75" thickBot="1" x14ac:dyDescent="0.3">
      <c r="B32" s="13" t="s">
        <v>23</v>
      </c>
      <c r="C32" s="14" t="s">
        <v>18</v>
      </c>
      <c r="D32" s="56"/>
      <c r="E32" s="56"/>
      <c r="F32" s="56"/>
      <c r="G32" s="14" t="s">
        <v>11</v>
      </c>
      <c r="H32" s="43" t="s">
        <v>112</v>
      </c>
      <c r="I32" s="14" t="s">
        <v>24</v>
      </c>
      <c r="J32" s="60"/>
      <c r="K32" s="58">
        <v>0</v>
      </c>
      <c r="L32" s="58">
        <v>0</v>
      </c>
      <c r="M32" s="39" t="e">
        <f t="shared" si="0"/>
        <v>#DIV/0!</v>
      </c>
    </row>
    <row r="33" spans="2:13" ht="15.75" thickBot="1" x14ac:dyDescent="0.3">
      <c r="B33" s="13" t="s">
        <v>23</v>
      </c>
      <c r="C33" s="14" t="s">
        <v>18</v>
      </c>
      <c r="D33" s="56"/>
      <c r="E33" s="56"/>
      <c r="F33" s="56"/>
      <c r="G33" s="14" t="s">
        <v>11</v>
      </c>
      <c r="H33" s="43" t="s">
        <v>112</v>
      </c>
      <c r="I33" s="14" t="s">
        <v>25</v>
      </c>
      <c r="J33" s="60"/>
      <c r="K33" s="58">
        <v>0</v>
      </c>
      <c r="L33" s="58">
        <v>0</v>
      </c>
      <c r="M33" s="39" t="e">
        <f t="shared" si="0"/>
        <v>#DIV/0!</v>
      </c>
    </row>
    <row r="34" spans="2:13" ht="15.75" thickBot="1" x14ac:dyDescent="0.3">
      <c r="B34" s="13" t="s">
        <v>23</v>
      </c>
      <c r="C34" s="14" t="s">
        <v>18</v>
      </c>
      <c r="D34" s="56"/>
      <c r="E34" s="56"/>
      <c r="F34" s="56"/>
      <c r="G34" s="14" t="s">
        <v>11</v>
      </c>
      <c r="H34" s="43" t="s">
        <v>112</v>
      </c>
      <c r="I34" s="14" t="s">
        <v>26</v>
      </c>
      <c r="J34" s="60"/>
      <c r="K34" s="58">
        <v>0</v>
      </c>
      <c r="L34" s="58">
        <v>0</v>
      </c>
      <c r="M34" s="39" t="e">
        <f t="shared" si="0"/>
        <v>#DIV/0!</v>
      </c>
    </row>
    <row r="35" spans="2:13" ht="15.75" thickBot="1" x14ac:dyDescent="0.3">
      <c r="B35" s="13" t="s">
        <v>23</v>
      </c>
      <c r="C35" s="14" t="s">
        <v>18</v>
      </c>
      <c r="D35" s="56"/>
      <c r="E35" s="56"/>
      <c r="F35" s="56"/>
      <c r="G35" s="14" t="s">
        <v>11</v>
      </c>
      <c r="H35" s="43" t="s">
        <v>112</v>
      </c>
      <c r="I35" s="14" t="s">
        <v>27</v>
      </c>
      <c r="J35" s="60"/>
      <c r="K35" s="58">
        <v>0</v>
      </c>
      <c r="L35" s="58">
        <v>0</v>
      </c>
      <c r="M35" s="39" t="e">
        <f t="shared" si="0"/>
        <v>#DIV/0!</v>
      </c>
    </row>
    <row r="36" spans="2:13" ht="15.75" thickBot="1" x14ac:dyDescent="0.3">
      <c r="B36" s="13" t="s">
        <v>23</v>
      </c>
      <c r="C36" s="14" t="s">
        <v>18</v>
      </c>
      <c r="D36" s="56"/>
      <c r="E36" s="56"/>
      <c r="F36" s="56"/>
      <c r="G36" s="14" t="s">
        <v>11</v>
      </c>
      <c r="H36" s="43" t="s">
        <v>112</v>
      </c>
      <c r="I36" s="14" t="s">
        <v>28</v>
      </c>
      <c r="J36" s="60"/>
      <c r="K36" s="58">
        <v>0</v>
      </c>
      <c r="L36" s="58">
        <v>0</v>
      </c>
      <c r="M36" s="39" t="e">
        <f t="shared" si="0"/>
        <v>#DIV/0!</v>
      </c>
    </row>
    <row r="37" spans="2:13" ht="15.75" thickBot="1" x14ac:dyDescent="0.3">
      <c r="B37" s="13" t="s">
        <v>23</v>
      </c>
      <c r="C37" s="14" t="s">
        <v>18</v>
      </c>
      <c r="D37" s="56"/>
      <c r="E37" s="56"/>
      <c r="F37" s="56"/>
      <c r="G37" s="14" t="s">
        <v>11</v>
      </c>
      <c r="H37" s="43" t="s">
        <v>112</v>
      </c>
      <c r="I37" s="14" t="s">
        <v>29</v>
      </c>
      <c r="J37" s="60"/>
      <c r="K37" s="58">
        <v>0</v>
      </c>
      <c r="L37" s="58">
        <v>0</v>
      </c>
      <c r="M37" s="39" t="e">
        <f t="shared" si="0"/>
        <v>#DIV/0!</v>
      </c>
    </row>
    <row r="38" spans="2:13" ht="15.75" thickBot="1" x14ac:dyDescent="0.3">
      <c r="B38" s="13" t="s">
        <v>23</v>
      </c>
      <c r="C38" s="14" t="s">
        <v>18</v>
      </c>
      <c r="D38" s="56"/>
      <c r="E38" s="56"/>
      <c r="F38" s="56"/>
      <c r="G38" s="14" t="s">
        <v>15</v>
      </c>
      <c r="H38" s="43" t="s">
        <v>112</v>
      </c>
      <c r="I38" s="14" t="s">
        <v>24</v>
      </c>
      <c r="J38" s="60"/>
      <c r="K38" s="58">
        <v>0</v>
      </c>
      <c r="L38" s="58">
        <v>0</v>
      </c>
      <c r="M38" s="39" t="e">
        <f t="shared" si="0"/>
        <v>#DIV/0!</v>
      </c>
    </row>
    <row r="39" spans="2:13" ht="15.75" thickBot="1" x14ac:dyDescent="0.3">
      <c r="B39" s="13" t="s">
        <v>23</v>
      </c>
      <c r="C39" s="14" t="s">
        <v>18</v>
      </c>
      <c r="D39" s="56"/>
      <c r="E39" s="56"/>
      <c r="F39" s="56"/>
      <c r="G39" s="14" t="s">
        <v>15</v>
      </c>
      <c r="H39" s="43" t="s">
        <v>112</v>
      </c>
      <c r="I39" s="14" t="s">
        <v>25</v>
      </c>
      <c r="J39" s="60"/>
      <c r="K39" s="58">
        <v>0</v>
      </c>
      <c r="L39" s="58">
        <v>0</v>
      </c>
      <c r="M39" s="39" t="e">
        <f t="shared" si="0"/>
        <v>#DIV/0!</v>
      </c>
    </row>
    <row r="40" spans="2:13" ht="15.75" thickBot="1" x14ac:dyDescent="0.3">
      <c r="B40" s="13" t="s">
        <v>23</v>
      </c>
      <c r="C40" s="14" t="s">
        <v>18</v>
      </c>
      <c r="D40" s="56"/>
      <c r="E40" s="56"/>
      <c r="F40" s="56"/>
      <c r="G40" s="14" t="s">
        <v>15</v>
      </c>
      <c r="H40" s="43" t="s">
        <v>112</v>
      </c>
      <c r="I40" s="14" t="s">
        <v>26</v>
      </c>
      <c r="J40" s="60"/>
      <c r="K40" s="58">
        <v>0</v>
      </c>
      <c r="L40" s="58">
        <v>0</v>
      </c>
      <c r="M40" s="39" t="e">
        <f t="shared" si="0"/>
        <v>#DIV/0!</v>
      </c>
    </row>
    <row r="41" spans="2:13" ht="15.75" thickBot="1" x14ac:dyDescent="0.3">
      <c r="B41" s="13" t="s">
        <v>23</v>
      </c>
      <c r="C41" s="14" t="s">
        <v>18</v>
      </c>
      <c r="D41" s="56"/>
      <c r="E41" s="56"/>
      <c r="F41" s="56"/>
      <c r="G41" s="14" t="s">
        <v>15</v>
      </c>
      <c r="H41" s="43" t="s">
        <v>112</v>
      </c>
      <c r="I41" s="14" t="s">
        <v>27</v>
      </c>
      <c r="J41" s="60"/>
      <c r="K41" s="58">
        <v>0</v>
      </c>
      <c r="L41" s="58">
        <v>0</v>
      </c>
      <c r="M41" s="39" t="e">
        <f t="shared" si="0"/>
        <v>#DIV/0!</v>
      </c>
    </row>
    <row r="42" spans="2:13" ht="15.75" thickBot="1" x14ac:dyDescent="0.3">
      <c r="B42" s="13" t="s">
        <v>23</v>
      </c>
      <c r="C42" s="14" t="s">
        <v>18</v>
      </c>
      <c r="D42" s="56"/>
      <c r="E42" s="56"/>
      <c r="F42" s="56"/>
      <c r="G42" s="14" t="s">
        <v>15</v>
      </c>
      <c r="H42" s="43" t="s">
        <v>112</v>
      </c>
      <c r="I42" s="14" t="s">
        <v>28</v>
      </c>
      <c r="J42" s="60"/>
      <c r="K42" s="58">
        <v>0</v>
      </c>
      <c r="L42" s="58">
        <v>0</v>
      </c>
      <c r="M42" s="39" t="e">
        <f t="shared" si="0"/>
        <v>#DIV/0!</v>
      </c>
    </row>
    <row r="43" spans="2:13" ht="15.75" thickBot="1" x14ac:dyDescent="0.3">
      <c r="B43" s="13" t="s">
        <v>23</v>
      </c>
      <c r="C43" s="14" t="s">
        <v>18</v>
      </c>
      <c r="D43" s="56"/>
      <c r="E43" s="56"/>
      <c r="F43" s="56"/>
      <c r="G43" s="14" t="s">
        <v>15</v>
      </c>
      <c r="H43" s="43" t="s">
        <v>112</v>
      </c>
      <c r="I43" s="14" t="s">
        <v>29</v>
      </c>
      <c r="J43" s="60"/>
      <c r="K43" s="58">
        <v>0</v>
      </c>
      <c r="L43" s="58">
        <v>0</v>
      </c>
      <c r="M43" s="39" t="e">
        <f t="shared" si="0"/>
        <v>#DIV/0!</v>
      </c>
    </row>
    <row r="44" spans="2:13" ht="15.75" thickBot="1" x14ac:dyDescent="0.3">
      <c r="B44" s="13" t="s">
        <v>30</v>
      </c>
      <c r="C44" s="14" t="s">
        <v>31</v>
      </c>
      <c r="D44" s="56"/>
      <c r="E44" s="56"/>
      <c r="F44" s="56"/>
      <c r="G44" s="14" t="s">
        <v>11</v>
      </c>
      <c r="H44" s="44" t="s">
        <v>113</v>
      </c>
      <c r="I44" s="14" t="s">
        <v>33</v>
      </c>
      <c r="J44" s="60"/>
      <c r="K44" s="58">
        <v>0</v>
      </c>
      <c r="L44" s="58">
        <v>0</v>
      </c>
      <c r="M44" s="39" t="e">
        <f t="shared" si="0"/>
        <v>#DIV/0!</v>
      </c>
    </row>
    <row r="45" spans="2:13" ht="15.75" thickBot="1" x14ac:dyDescent="0.3">
      <c r="B45" s="13" t="s">
        <v>32</v>
      </c>
      <c r="C45" s="14" t="s">
        <v>31</v>
      </c>
      <c r="D45" s="56"/>
      <c r="E45" s="56"/>
      <c r="F45" s="56"/>
      <c r="G45" s="14" t="s">
        <v>11</v>
      </c>
      <c r="H45" s="44" t="s">
        <v>113</v>
      </c>
      <c r="I45" s="14" t="s">
        <v>33</v>
      </c>
      <c r="J45" s="60"/>
      <c r="K45" s="58">
        <v>0</v>
      </c>
      <c r="L45" s="58">
        <v>0</v>
      </c>
      <c r="M45" s="39" t="e">
        <f t="shared" si="0"/>
        <v>#DIV/0!</v>
      </c>
    </row>
    <row r="46" spans="2:13" ht="15.75" thickBot="1" x14ac:dyDescent="0.3">
      <c r="B46" s="13" t="s">
        <v>30</v>
      </c>
      <c r="C46" s="14" t="s">
        <v>31</v>
      </c>
      <c r="D46" s="56"/>
      <c r="E46" s="56"/>
      <c r="F46" s="56"/>
      <c r="G46" s="14" t="s">
        <v>15</v>
      </c>
      <c r="H46" s="44" t="s">
        <v>113</v>
      </c>
      <c r="I46" s="14" t="s">
        <v>33</v>
      </c>
      <c r="J46" s="60"/>
      <c r="K46" s="58">
        <v>0</v>
      </c>
      <c r="L46" s="58">
        <v>0</v>
      </c>
      <c r="M46" s="39" t="e">
        <f t="shared" si="0"/>
        <v>#DIV/0!</v>
      </c>
    </row>
    <row r="47" spans="2:13" ht="15.75" thickBot="1" x14ac:dyDescent="0.3">
      <c r="B47" s="13" t="s">
        <v>32</v>
      </c>
      <c r="C47" s="14" t="s">
        <v>31</v>
      </c>
      <c r="D47" s="56"/>
      <c r="E47" s="56"/>
      <c r="F47" s="56"/>
      <c r="G47" s="14" t="s">
        <v>15</v>
      </c>
      <c r="H47" s="44" t="s">
        <v>113</v>
      </c>
      <c r="I47" s="14" t="s">
        <v>33</v>
      </c>
      <c r="J47" s="60"/>
      <c r="K47" s="58">
        <v>0</v>
      </c>
      <c r="L47" s="58">
        <v>0</v>
      </c>
      <c r="M47" s="39" t="e">
        <f t="shared" si="0"/>
        <v>#DIV/0!</v>
      </c>
    </row>
    <row r="48" spans="2:13" ht="15.75" thickBot="1" x14ac:dyDescent="0.3">
      <c r="B48" s="13" t="s">
        <v>30</v>
      </c>
      <c r="C48" s="14" t="s">
        <v>31</v>
      </c>
      <c r="D48" s="56"/>
      <c r="E48" s="56"/>
      <c r="F48" s="56"/>
      <c r="G48" s="14" t="s">
        <v>11</v>
      </c>
      <c r="H48" s="44" t="s">
        <v>113</v>
      </c>
      <c r="I48" s="14" t="s">
        <v>34</v>
      </c>
      <c r="J48" s="60"/>
      <c r="K48" s="58">
        <v>0</v>
      </c>
      <c r="L48" s="58">
        <v>0</v>
      </c>
      <c r="M48" s="39" t="e">
        <f t="shared" si="0"/>
        <v>#DIV/0!</v>
      </c>
    </row>
    <row r="49" spans="2:13" ht="15.75" thickBot="1" x14ac:dyDescent="0.3">
      <c r="B49" s="13" t="s">
        <v>32</v>
      </c>
      <c r="C49" s="14" t="s">
        <v>31</v>
      </c>
      <c r="D49" s="56"/>
      <c r="E49" s="56"/>
      <c r="F49" s="56"/>
      <c r="G49" s="14" t="s">
        <v>11</v>
      </c>
      <c r="H49" s="44" t="s">
        <v>113</v>
      </c>
      <c r="I49" s="14" t="s">
        <v>34</v>
      </c>
      <c r="J49" s="60"/>
      <c r="K49" s="58">
        <v>0</v>
      </c>
      <c r="L49" s="58">
        <v>0</v>
      </c>
      <c r="M49" s="39" t="e">
        <f t="shared" si="0"/>
        <v>#DIV/0!</v>
      </c>
    </row>
    <row r="50" spans="2:13" ht="15.75" thickBot="1" x14ac:dyDescent="0.3">
      <c r="B50" s="13" t="s">
        <v>30</v>
      </c>
      <c r="C50" s="14" t="s">
        <v>31</v>
      </c>
      <c r="D50" s="56"/>
      <c r="E50" s="56"/>
      <c r="F50" s="56"/>
      <c r="G50" s="14" t="s">
        <v>15</v>
      </c>
      <c r="H50" s="44" t="s">
        <v>113</v>
      </c>
      <c r="I50" s="14" t="s">
        <v>34</v>
      </c>
      <c r="J50" s="60"/>
      <c r="K50" s="58">
        <v>0</v>
      </c>
      <c r="L50" s="58">
        <v>0</v>
      </c>
      <c r="M50" s="39" t="e">
        <f t="shared" si="0"/>
        <v>#DIV/0!</v>
      </c>
    </row>
    <row r="51" spans="2:13" ht="15.75" thickBot="1" x14ac:dyDescent="0.3">
      <c r="B51" s="13" t="s">
        <v>32</v>
      </c>
      <c r="C51" s="14" t="s">
        <v>31</v>
      </c>
      <c r="D51" s="56"/>
      <c r="E51" s="56"/>
      <c r="F51" s="56"/>
      <c r="G51" s="14" t="s">
        <v>15</v>
      </c>
      <c r="H51" s="44" t="s">
        <v>113</v>
      </c>
      <c r="I51" s="14" t="s">
        <v>34</v>
      </c>
      <c r="J51" s="60"/>
      <c r="K51" s="58">
        <v>0</v>
      </c>
      <c r="L51" s="58">
        <v>0</v>
      </c>
      <c r="M51" s="39" t="e">
        <f t="shared" si="0"/>
        <v>#DIV/0!</v>
      </c>
    </row>
    <row r="52" spans="2:13" ht="15.75" thickBot="1" x14ac:dyDescent="0.3">
      <c r="B52" s="13" t="s">
        <v>30</v>
      </c>
      <c r="C52" s="14" t="s">
        <v>31</v>
      </c>
      <c r="D52" s="56"/>
      <c r="E52" s="56"/>
      <c r="F52" s="56"/>
      <c r="G52" s="14" t="s">
        <v>11</v>
      </c>
      <c r="H52" s="44" t="s">
        <v>113</v>
      </c>
      <c r="I52" s="14" t="s">
        <v>35</v>
      </c>
      <c r="J52" s="60"/>
      <c r="K52" s="58">
        <v>0</v>
      </c>
      <c r="L52" s="58">
        <v>0</v>
      </c>
      <c r="M52" s="39" t="e">
        <f t="shared" si="0"/>
        <v>#DIV/0!</v>
      </c>
    </row>
    <row r="53" spans="2:13" ht="15.75" thickBot="1" x14ac:dyDescent="0.3">
      <c r="B53" s="13" t="s">
        <v>32</v>
      </c>
      <c r="C53" s="14" t="s">
        <v>31</v>
      </c>
      <c r="D53" s="56"/>
      <c r="E53" s="56"/>
      <c r="F53" s="56"/>
      <c r="G53" s="14" t="s">
        <v>11</v>
      </c>
      <c r="H53" s="44" t="s">
        <v>113</v>
      </c>
      <c r="I53" s="14" t="s">
        <v>35</v>
      </c>
      <c r="J53" s="60"/>
      <c r="K53" s="58">
        <v>0</v>
      </c>
      <c r="L53" s="58">
        <v>0</v>
      </c>
      <c r="M53" s="39" t="e">
        <f t="shared" si="0"/>
        <v>#DIV/0!</v>
      </c>
    </row>
    <row r="54" spans="2:13" ht="15.75" thickBot="1" x14ac:dyDescent="0.3">
      <c r="B54" s="13" t="s">
        <v>30</v>
      </c>
      <c r="C54" s="14" t="s">
        <v>31</v>
      </c>
      <c r="D54" s="56"/>
      <c r="E54" s="56"/>
      <c r="F54" s="56"/>
      <c r="G54" s="14" t="s">
        <v>15</v>
      </c>
      <c r="H54" s="44" t="s">
        <v>113</v>
      </c>
      <c r="I54" s="14" t="s">
        <v>35</v>
      </c>
      <c r="J54" s="60"/>
      <c r="K54" s="58">
        <v>0</v>
      </c>
      <c r="L54" s="58">
        <v>0</v>
      </c>
      <c r="M54" s="39" t="e">
        <f t="shared" si="0"/>
        <v>#DIV/0!</v>
      </c>
    </row>
    <row r="55" spans="2:13" ht="15.75" thickBot="1" x14ac:dyDescent="0.3">
      <c r="B55" s="13" t="s">
        <v>32</v>
      </c>
      <c r="C55" s="14" t="s">
        <v>31</v>
      </c>
      <c r="D55" s="56"/>
      <c r="E55" s="56"/>
      <c r="F55" s="56"/>
      <c r="G55" s="14" t="s">
        <v>15</v>
      </c>
      <c r="H55" s="44" t="s">
        <v>113</v>
      </c>
      <c r="I55" s="14" t="s">
        <v>35</v>
      </c>
      <c r="J55" s="60"/>
      <c r="K55" s="58">
        <v>0</v>
      </c>
      <c r="L55" s="58">
        <v>0</v>
      </c>
      <c r="M55" s="39" t="e">
        <f t="shared" si="0"/>
        <v>#DIV/0!</v>
      </c>
    </row>
    <row r="56" spans="2:13" ht="15.75" thickBot="1" x14ac:dyDescent="0.3">
      <c r="B56" s="13" t="s">
        <v>30</v>
      </c>
      <c r="C56" s="14" t="s">
        <v>36</v>
      </c>
      <c r="D56" s="56"/>
      <c r="E56" s="56"/>
      <c r="F56" s="56"/>
      <c r="G56" s="14" t="s">
        <v>11</v>
      </c>
      <c r="H56" s="44" t="s">
        <v>113</v>
      </c>
      <c r="I56" s="14" t="s">
        <v>37</v>
      </c>
      <c r="J56" s="60"/>
      <c r="K56" s="58">
        <v>0</v>
      </c>
      <c r="L56" s="58">
        <v>0</v>
      </c>
      <c r="M56" s="39" t="e">
        <f t="shared" si="0"/>
        <v>#DIV/0!</v>
      </c>
    </row>
    <row r="57" spans="2:13" ht="15.75" thickBot="1" x14ac:dyDescent="0.3">
      <c r="B57" s="13" t="s">
        <v>32</v>
      </c>
      <c r="C57" s="14" t="s">
        <v>36</v>
      </c>
      <c r="D57" s="56"/>
      <c r="E57" s="56"/>
      <c r="F57" s="56"/>
      <c r="G57" s="14" t="s">
        <v>11</v>
      </c>
      <c r="H57" s="44" t="s">
        <v>113</v>
      </c>
      <c r="I57" s="14" t="s">
        <v>37</v>
      </c>
      <c r="J57" s="60"/>
      <c r="K57" s="58">
        <v>0</v>
      </c>
      <c r="L57" s="58">
        <v>0</v>
      </c>
      <c r="M57" s="39" t="e">
        <f t="shared" si="0"/>
        <v>#DIV/0!</v>
      </c>
    </row>
    <row r="58" spans="2:13" ht="15.75" thickBot="1" x14ac:dyDescent="0.3">
      <c r="B58" s="13" t="s">
        <v>30</v>
      </c>
      <c r="C58" s="14" t="s">
        <v>36</v>
      </c>
      <c r="D58" s="56"/>
      <c r="E58" s="56"/>
      <c r="F58" s="56"/>
      <c r="G58" s="14" t="s">
        <v>15</v>
      </c>
      <c r="H58" s="44" t="s">
        <v>113</v>
      </c>
      <c r="I58" s="14" t="s">
        <v>37</v>
      </c>
      <c r="J58" s="60"/>
      <c r="K58" s="58">
        <v>0</v>
      </c>
      <c r="L58" s="58">
        <v>0</v>
      </c>
      <c r="M58" s="39" t="e">
        <f t="shared" si="0"/>
        <v>#DIV/0!</v>
      </c>
    </row>
    <row r="59" spans="2:13" ht="15.75" thickBot="1" x14ac:dyDescent="0.3">
      <c r="B59" s="13" t="s">
        <v>32</v>
      </c>
      <c r="C59" s="14" t="s">
        <v>36</v>
      </c>
      <c r="D59" s="56"/>
      <c r="E59" s="56"/>
      <c r="F59" s="56"/>
      <c r="G59" s="14" t="s">
        <v>15</v>
      </c>
      <c r="H59" s="44" t="s">
        <v>113</v>
      </c>
      <c r="I59" s="14" t="s">
        <v>37</v>
      </c>
      <c r="J59" s="60"/>
      <c r="K59" s="58">
        <v>0</v>
      </c>
      <c r="L59" s="58">
        <v>0</v>
      </c>
      <c r="M59" s="39" t="e">
        <f t="shared" si="0"/>
        <v>#DIV/0!</v>
      </c>
    </row>
    <row r="60" spans="2:13" ht="15.75" thickBot="1" x14ac:dyDescent="0.3">
      <c r="B60" s="13" t="s">
        <v>30</v>
      </c>
      <c r="C60" s="14" t="s">
        <v>36</v>
      </c>
      <c r="D60" s="56"/>
      <c r="E60" s="56"/>
      <c r="F60" s="56"/>
      <c r="G60" s="14" t="s">
        <v>11</v>
      </c>
      <c r="H60" s="44" t="s">
        <v>113</v>
      </c>
      <c r="I60" s="14" t="s">
        <v>38</v>
      </c>
      <c r="J60" s="60"/>
      <c r="K60" s="58">
        <v>0</v>
      </c>
      <c r="L60" s="58">
        <v>0</v>
      </c>
      <c r="M60" s="39" t="e">
        <f t="shared" si="0"/>
        <v>#DIV/0!</v>
      </c>
    </row>
    <row r="61" spans="2:13" ht="15.75" thickBot="1" x14ac:dyDescent="0.3">
      <c r="B61" s="13" t="s">
        <v>32</v>
      </c>
      <c r="C61" s="14" t="s">
        <v>36</v>
      </c>
      <c r="D61" s="56"/>
      <c r="E61" s="56"/>
      <c r="F61" s="56"/>
      <c r="G61" s="14" t="s">
        <v>11</v>
      </c>
      <c r="H61" s="44" t="s">
        <v>113</v>
      </c>
      <c r="I61" s="14" t="s">
        <v>38</v>
      </c>
      <c r="J61" s="60"/>
      <c r="K61" s="58">
        <v>0</v>
      </c>
      <c r="L61" s="58">
        <v>0</v>
      </c>
      <c r="M61" s="39" t="e">
        <f t="shared" si="0"/>
        <v>#DIV/0!</v>
      </c>
    </row>
    <row r="62" spans="2:13" ht="15.75" thickBot="1" x14ac:dyDescent="0.3">
      <c r="B62" s="13" t="s">
        <v>30</v>
      </c>
      <c r="C62" s="14" t="s">
        <v>36</v>
      </c>
      <c r="D62" s="56"/>
      <c r="E62" s="56"/>
      <c r="F62" s="56"/>
      <c r="G62" s="14" t="s">
        <v>15</v>
      </c>
      <c r="H62" s="44" t="s">
        <v>113</v>
      </c>
      <c r="I62" s="14" t="s">
        <v>38</v>
      </c>
      <c r="J62" s="60"/>
      <c r="K62" s="58">
        <v>0</v>
      </c>
      <c r="L62" s="58">
        <v>0</v>
      </c>
      <c r="M62" s="39" t="e">
        <f t="shared" si="0"/>
        <v>#DIV/0!</v>
      </c>
    </row>
    <row r="63" spans="2:13" ht="15.75" thickBot="1" x14ac:dyDescent="0.3">
      <c r="B63" s="13" t="s">
        <v>32</v>
      </c>
      <c r="C63" s="14" t="s">
        <v>36</v>
      </c>
      <c r="D63" s="56"/>
      <c r="E63" s="56"/>
      <c r="F63" s="56"/>
      <c r="G63" s="14" t="s">
        <v>15</v>
      </c>
      <c r="H63" s="44" t="s">
        <v>113</v>
      </c>
      <c r="I63" s="14" t="s">
        <v>38</v>
      </c>
      <c r="J63" s="60"/>
      <c r="K63" s="58">
        <v>0</v>
      </c>
      <c r="L63" s="58">
        <v>0</v>
      </c>
      <c r="M63" s="39" t="e">
        <f t="shared" si="0"/>
        <v>#DIV/0!</v>
      </c>
    </row>
    <row r="64" spans="2:13" ht="15.75" thickBot="1" x14ac:dyDescent="0.3">
      <c r="B64" s="13" t="s">
        <v>30</v>
      </c>
      <c r="C64" s="14" t="s">
        <v>36</v>
      </c>
      <c r="D64" s="56"/>
      <c r="E64" s="56"/>
      <c r="F64" s="56"/>
      <c r="G64" s="14" t="s">
        <v>11</v>
      </c>
      <c r="H64" s="44" t="s">
        <v>113</v>
      </c>
      <c r="I64" s="14" t="s">
        <v>39</v>
      </c>
      <c r="J64" s="60"/>
      <c r="K64" s="58">
        <v>0</v>
      </c>
      <c r="L64" s="58">
        <v>0</v>
      </c>
      <c r="M64" s="39" t="e">
        <f t="shared" si="0"/>
        <v>#DIV/0!</v>
      </c>
    </row>
    <row r="65" spans="2:13" ht="15.75" thickBot="1" x14ac:dyDescent="0.3">
      <c r="B65" s="13" t="s">
        <v>32</v>
      </c>
      <c r="C65" s="14" t="s">
        <v>36</v>
      </c>
      <c r="D65" s="56"/>
      <c r="E65" s="56"/>
      <c r="F65" s="56"/>
      <c r="G65" s="14" t="s">
        <v>11</v>
      </c>
      <c r="H65" s="44" t="s">
        <v>113</v>
      </c>
      <c r="I65" s="14" t="s">
        <v>39</v>
      </c>
      <c r="J65" s="60"/>
      <c r="K65" s="58">
        <v>0</v>
      </c>
      <c r="L65" s="58">
        <v>0</v>
      </c>
      <c r="M65" s="39" t="e">
        <f t="shared" si="0"/>
        <v>#DIV/0!</v>
      </c>
    </row>
    <row r="66" spans="2:13" ht="15.75" thickBot="1" x14ac:dyDescent="0.3">
      <c r="B66" s="13" t="s">
        <v>30</v>
      </c>
      <c r="C66" s="14" t="s">
        <v>36</v>
      </c>
      <c r="D66" s="56"/>
      <c r="E66" s="56"/>
      <c r="F66" s="56"/>
      <c r="G66" s="14" t="s">
        <v>15</v>
      </c>
      <c r="H66" s="44" t="s">
        <v>113</v>
      </c>
      <c r="I66" s="14" t="s">
        <v>39</v>
      </c>
      <c r="J66" s="60"/>
      <c r="K66" s="58">
        <v>0</v>
      </c>
      <c r="L66" s="58">
        <v>0</v>
      </c>
      <c r="M66" s="39" t="e">
        <f t="shared" si="0"/>
        <v>#DIV/0!</v>
      </c>
    </row>
    <row r="67" spans="2:13" ht="15.75" thickBot="1" x14ac:dyDescent="0.3">
      <c r="B67" s="13" t="s">
        <v>32</v>
      </c>
      <c r="C67" s="14" t="s">
        <v>36</v>
      </c>
      <c r="D67" s="56"/>
      <c r="E67" s="56"/>
      <c r="F67" s="56"/>
      <c r="G67" s="14" t="s">
        <v>15</v>
      </c>
      <c r="H67" s="44" t="s">
        <v>113</v>
      </c>
      <c r="I67" s="14" t="s">
        <v>39</v>
      </c>
      <c r="J67" s="60"/>
      <c r="K67" s="58">
        <v>0</v>
      </c>
      <c r="L67" s="58">
        <v>0</v>
      </c>
      <c r="M67" s="39" t="e">
        <f t="shared" si="0"/>
        <v>#DIV/0!</v>
      </c>
    </row>
    <row r="68" spans="2:13" ht="15.75" thickBot="1" x14ac:dyDescent="0.3">
      <c r="B68" s="13" t="s">
        <v>30</v>
      </c>
      <c r="C68" s="14" t="s">
        <v>40</v>
      </c>
      <c r="D68" s="56"/>
      <c r="E68" s="56"/>
      <c r="F68" s="56"/>
      <c r="G68" s="14" t="s">
        <v>11</v>
      </c>
      <c r="H68" s="44" t="s">
        <v>113</v>
      </c>
      <c r="I68" s="14" t="s">
        <v>41</v>
      </c>
      <c r="J68" s="60"/>
      <c r="K68" s="58">
        <v>0</v>
      </c>
      <c r="L68" s="58">
        <v>0</v>
      </c>
      <c r="M68" s="39" t="e">
        <f t="shared" si="0"/>
        <v>#DIV/0!</v>
      </c>
    </row>
    <row r="69" spans="2:13" ht="15.75" thickBot="1" x14ac:dyDescent="0.3">
      <c r="B69" s="13" t="s">
        <v>32</v>
      </c>
      <c r="C69" s="14" t="s">
        <v>40</v>
      </c>
      <c r="D69" s="56"/>
      <c r="E69" s="56"/>
      <c r="F69" s="56"/>
      <c r="G69" s="14" t="s">
        <v>11</v>
      </c>
      <c r="H69" s="44" t="s">
        <v>113</v>
      </c>
      <c r="I69" s="14" t="s">
        <v>41</v>
      </c>
      <c r="J69" s="60"/>
      <c r="K69" s="58">
        <v>0</v>
      </c>
      <c r="L69" s="58">
        <v>0</v>
      </c>
      <c r="M69" s="39" t="e">
        <f t="shared" si="0"/>
        <v>#DIV/0!</v>
      </c>
    </row>
    <row r="70" spans="2:13" ht="15.75" thickBot="1" x14ac:dyDescent="0.3">
      <c r="B70" s="13" t="s">
        <v>30</v>
      </c>
      <c r="C70" s="14" t="s">
        <v>40</v>
      </c>
      <c r="D70" s="56"/>
      <c r="E70" s="56"/>
      <c r="F70" s="56"/>
      <c r="G70" s="14" t="s">
        <v>15</v>
      </c>
      <c r="H70" s="44" t="s">
        <v>113</v>
      </c>
      <c r="I70" s="14" t="s">
        <v>41</v>
      </c>
      <c r="J70" s="60"/>
      <c r="K70" s="58">
        <v>0</v>
      </c>
      <c r="L70" s="58">
        <v>0</v>
      </c>
      <c r="M70" s="39" t="e">
        <f t="shared" si="0"/>
        <v>#DIV/0!</v>
      </c>
    </row>
    <row r="71" spans="2:13" ht="15.75" thickBot="1" x14ac:dyDescent="0.3">
      <c r="B71" s="13" t="s">
        <v>32</v>
      </c>
      <c r="C71" s="14" t="s">
        <v>40</v>
      </c>
      <c r="D71" s="56"/>
      <c r="E71" s="56"/>
      <c r="F71" s="56"/>
      <c r="G71" s="14" t="s">
        <v>15</v>
      </c>
      <c r="H71" s="44" t="s">
        <v>113</v>
      </c>
      <c r="I71" s="14" t="s">
        <v>41</v>
      </c>
      <c r="J71" s="60"/>
      <c r="K71" s="58">
        <v>0</v>
      </c>
      <c r="L71" s="58">
        <v>0</v>
      </c>
      <c r="M71" s="39" t="e">
        <f t="shared" ref="M71:M134" si="1">(K71-L71)/K71*100%</f>
        <v>#DIV/0!</v>
      </c>
    </row>
    <row r="72" spans="2:13" ht="15.75" thickBot="1" x14ac:dyDescent="0.3">
      <c r="B72" s="13" t="s">
        <v>30</v>
      </c>
      <c r="C72" s="14" t="s">
        <v>40</v>
      </c>
      <c r="D72" s="56"/>
      <c r="E72" s="56"/>
      <c r="F72" s="56"/>
      <c r="G72" s="14" t="s">
        <v>11</v>
      </c>
      <c r="H72" s="44" t="s">
        <v>113</v>
      </c>
      <c r="I72" s="14" t="s">
        <v>42</v>
      </c>
      <c r="J72" s="60"/>
      <c r="K72" s="58">
        <v>0</v>
      </c>
      <c r="L72" s="58">
        <v>0</v>
      </c>
      <c r="M72" s="39" t="e">
        <f t="shared" si="1"/>
        <v>#DIV/0!</v>
      </c>
    </row>
    <row r="73" spans="2:13" ht="15.75" thickBot="1" x14ac:dyDescent="0.3">
      <c r="B73" s="13" t="s">
        <v>32</v>
      </c>
      <c r="C73" s="14" t="s">
        <v>40</v>
      </c>
      <c r="D73" s="56"/>
      <c r="E73" s="56"/>
      <c r="F73" s="56"/>
      <c r="G73" s="14" t="s">
        <v>11</v>
      </c>
      <c r="H73" s="44" t="s">
        <v>113</v>
      </c>
      <c r="I73" s="14" t="s">
        <v>42</v>
      </c>
      <c r="J73" s="60"/>
      <c r="K73" s="58">
        <v>0</v>
      </c>
      <c r="L73" s="58">
        <v>0</v>
      </c>
      <c r="M73" s="39" t="e">
        <f t="shared" si="1"/>
        <v>#DIV/0!</v>
      </c>
    </row>
    <row r="74" spans="2:13" ht="15.75" thickBot="1" x14ac:dyDescent="0.3">
      <c r="B74" s="13" t="s">
        <v>30</v>
      </c>
      <c r="C74" s="14" t="s">
        <v>40</v>
      </c>
      <c r="D74" s="56"/>
      <c r="E74" s="56"/>
      <c r="F74" s="56"/>
      <c r="G74" s="14" t="s">
        <v>15</v>
      </c>
      <c r="H74" s="44" t="s">
        <v>113</v>
      </c>
      <c r="I74" s="14" t="s">
        <v>42</v>
      </c>
      <c r="J74" s="60"/>
      <c r="K74" s="58">
        <v>0</v>
      </c>
      <c r="L74" s="58">
        <v>0</v>
      </c>
      <c r="M74" s="39" t="e">
        <f t="shared" si="1"/>
        <v>#DIV/0!</v>
      </c>
    </row>
    <row r="75" spans="2:13" ht="15.75" thickBot="1" x14ac:dyDescent="0.3">
      <c r="B75" s="13" t="s">
        <v>32</v>
      </c>
      <c r="C75" s="14" t="s">
        <v>40</v>
      </c>
      <c r="D75" s="56"/>
      <c r="E75" s="56"/>
      <c r="F75" s="56"/>
      <c r="G75" s="14" t="s">
        <v>15</v>
      </c>
      <c r="H75" s="44" t="s">
        <v>113</v>
      </c>
      <c r="I75" s="14" t="s">
        <v>42</v>
      </c>
      <c r="J75" s="60"/>
      <c r="K75" s="58">
        <v>0</v>
      </c>
      <c r="L75" s="58">
        <v>0</v>
      </c>
      <c r="M75" s="39" t="e">
        <f t="shared" si="1"/>
        <v>#DIV/0!</v>
      </c>
    </row>
    <row r="76" spans="2:13" ht="15.75" thickBot="1" x14ac:dyDescent="0.3">
      <c r="B76" s="13" t="s">
        <v>30</v>
      </c>
      <c r="C76" s="14" t="s">
        <v>40</v>
      </c>
      <c r="D76" s="56"/>
      <c r="E76" s="56"/>
      <c r="F76" s="56"/>
      <c r="G76" s="14" t="s">
        <v>11</v>
      </c>
      <c r="H76" s="44" t="s">
        <v>113</v>
      </c>
      <c r="I76" s="14" t="s">
        <v>43</v>
      </c>
      <c r="J76" s="60"/>
      <c r="K76" s="58">
        <v>0</v>
      </c>
      <c r="L76" s="58">
        <v>0</v>
      </c>
      <c r="M76" s="39" t="e">
        <f t="shared" si="1"/>
        <v>#DIV/0!</v>
      </c>
    </row>
    <row r="77" spans="2:13" ht="15.75" thickBot="1" x14ac:dyDescent="0.3">
      <c r="B77" s="13" t="s">
        <v>32</v>
      </c>
      <c r="C77" s="14" t="s">
        <v>40</v>
      </c>
      <c r="D77" s="56"/>
      <c r="E77" s="56"/>
      <c r="F77" s="56"/>
      <c r="G77" s="14" t="s">
        <v>11</v>
      </c>
      <c r="H77" s="44" t="s">
        <v>113</v>
      </c>
      <c r="I77" s="14" t="s">
        <v>43</v>
      </c>
      <c r="J77" s="60"/>
      <c r="K77" s="58">
        <v>0</v>
      </c>
      <c r="L77" s="58">
        <v>0</v>
      </c>
      <c r="M77" s="39" t="e">
        <f t="shared" si="1"/>
        <v>#DIV/0!</v>
      </c>
    </row>
    <row r="78" spans="2:13" ht="15.75" thickBot="1" x14ac:dyDescent="0.3">
      <c r="B78" s="13" t="s">
        <v>30</v>
      </c>
      <c r="C78" s="14" t="s">
        <v>40</v>
      </c>
      <c r="D78" s="56"/>
      <c r="E78" s="56"/>
      <c r="F78" s="56"/>
      <c r="G78" s="14" t="s">
        <v>15</v>
      </c>
      <c r="H78" s="44" t="s">
        <v>113</v>
      </c>
      <c r="I78" s="14" t="s">
        <v>43</v>
      </c>
      <c r="J78" s="60"/>
      <c r="K78" s="58">
        <v>0</v>
      </c>
      <c r="L78" s="58">
        <v>0</v>
      </c>
      <c r="M78" s="39" t="e">
        <f t="shared" si="1"/>
        <v>#DIV/0!</v>
      </c>
    </row>
    <row r="79" spans="2:13" ht="15.75" thickBot="1" x14ac:dyDescent="0.3">
      <c r="B79" s="13" t="s">
        <v>32</v>
      </c>
      <c r="C79" s="14" t="s">
        <v>40</v>
      </c>
      <c r="D79" s="56"/>
      <c r="E79" s="56"/>
      <c r="F79" s="56"/>
      <c r="G79" s="14" t="s">
        <v>15</v>
      </c>
      <c r="H79" s="44" t="s">
        <v>113</v>
      </c>
      <c r="I79" s="14" t="s">
        <v>43</v>
      </c>
      <c r="J79" s="60"/>
      <c r="K79" s="58">
        <v>0</v>
      </c>
      <c r="L79" s="58">
        <v>0</v>
      </c>
      <c r="M79" s="39" t="e">
        <f t="shared" si="1"/>
        <v>#DIV/0!</v>
      </c>
    </row>
    <row r="80" spans="2:13" ht="15.75" thickBot="1" x14ac:dyDescent="0.3">
      <c r="B80" s="13" t="s">
        <v>30</v>
      </c>
      <c r="C80" s="14" t="s">
        <v>40</v>
      </c>
      <c r="D80" s="56"/>
      <c r="E80" s="56"/>
      <c r="F80" s="56"/>
      <c r="G80" s="14" t="s">
        <v>11</v>
      </c>
      <c r="H80" s="44" t="s">
        <v>113</v>
      </c>
      <c r="I80" s="14" t="s">
        <v>44</v>
      </c>
      <c r="J80" s="60"/>
      <c r="K80" s="58">
        <v>0</v>
      </c>
      <c r="L80" s="58">
        <v>0</v>
      </c>
      <c r="M80" s="39" t="e">
        <f t="shared" si="1"/>
        <v>#DIV/0!</v>
      </c>
    </row>
    <row r="81" spans="2:13" ht="15.75" thickBot="1" x14ac:dyDescent="0.3">
      <c r="B81" s="13" t="s">
        <v>32</v>
      </c>
      <c r="C81" s="14" t="s">
        <v>40</v>
      </c>
      <c r="D81" s="56"/>
      <c r="E81" s="56"/>
      <c r="F81" s="56"/>
      <c r="G81" s="14" t="s">
        <v>11</v>
      </c>
      <c r="H81" s="44" t="s">
        <v>113</v>
      </c>
      <c r="I81" s="14" t="s">
        <v>44</v>
      </c>
      <c r="J81" s="60"/>
      <c r="K81" s="58">
        <v>0</v>
      </c>
      <c r="L81" s="58">
        <v>0</v>
      </c>
      <c r="M81" s="39" t="e">
        <f t="shared" si="1"/>
        <v>#DIV/0!</v>
      </c>
    </row>
    <row r="82" spans="2:13" ht="15.75" thickBot="1" x14ac:dyDescent="0.3">
      <c r="B82" s="13" t="s">
        <v>30</v>
      </c>
      <c r="C82" s="14" t="s">
        <v>40</v>
      </c>
      <c r="D82" s="56"/>
      <c r="E82" s="56"/>
      <c r="F82" s="56"/>
      <c r="G82" s="14" t="s">
        <v>15</v>
      </c>
      <c r="H82" s="44" t="s">
        <v>113</v>
      </c>
      <c r="I82" s="14" t="s">
        <v>44</v>
      </c>
      <c r="J82" s="60"/>
      <c r="K82" s="58">
        <v>0</v>
      </c>
      <c r="L82" s="58">
        <v>0</v>
      </c>
      <c r="M82" s="39" t="e">
        <f t="shared" si="1"/>
        <v>#DIV/0!</v>
      </c>
    </row>
    <row r="83" spans="2:13" ht="15.75" thickBot="1" x14ac:dyDescent="0.3">
      <c r="B83" s="13" t="s">
        <v>32</v>
      </c>
      <c r="C83" s="14" t="s">
        <v>40</v>
      </c>
      <c r="D83" s="56"/>
      <c r="E83" s="56"/>
      <c r="F83" s="56"/>
      <c r="G83" s="14" t="s">
        <v>15</v>
      </c>
      <c r="H83" s="44" t="s">
        <v>113</v>
      </c>
      <c r="I83" s="14" t="s">
        <v>44</v>
      </c>
      <c r="J83" s="60"/>
      <c r="K83" s="58">
        <v>0</v>
      </c>
      <c r="L83" s="58">
        <v>0</v>
      </c>
      <c r="M83" s="39" t="e">
        <f t="shared" si="1"/>
        <v>#DIV/0!</v>
      </c>
    </row>
    <row r="84" spans="2:13" ht="15.75" thickBot="1" x14ac:dyDescent="0.3">
      <c r="B84" s="13" t="s">
        <v>30</v>
      </c>
      <c r="C84" s="14" t="s">
        <v>40</v>
      </c>
      <c r="D84" s="56"/>
      <c r="E84" s="56"/>
      <c r="F84" s="56"/>
      <c r="G84" s="14" t="s">
        <v>11</v>
      </c>
      <c r="H84" s="44" t="s">
        <v>113</v>
      </c>
      <c r="I84" s="14" t="s">
        <v>45</v>
      </c>
      <c r="J84" s="60"/>
      <c r="K84" s="58">
        <v>0</v>
      </c>
      <c r="L84" s="58">
        <v>0</v>
      </c>
      <c r="M84" s="39" t="e">
        <f t="shared" si="1"/>
        <v>#DIV/0!</v>
      </c>
    </row>
    <row r="85" spans="2:13" ht="15.75" thickBot="1" x14ac:dyDescent="0.3">
      <c r="B85" s="13" t="s">
        <v>32</v>
      </c>
      <c r="C85" s="14" t="s">
        <v>40</v>
      </c>
      <c r="D85" s="56"/>
      <c r="E85" s="56"/>
      <c r="F85" s="56"/>
      <c r="G85" s="14" t="s">
        <v>11</v>
      </c>
      <c r="H85" s="44" t="s">
        <v>113</v>
      </c>
      <c r="I85" s="14" t="s">
        <v>45</v>
      </c>
      <c r="J85" s="60"/>
      <c r="K85" s="58">
        <v>0</v>
      </c>
      <c r="L85" s="58">
        <v>0</v>
      </c>
      <c r="M85" s="39" t="e">
        <f t="shared" si="1"/>
        <v>#DIV/0!</v>
      </c>
    </row>
    <row r="86" spans="2:13" ht="15.75" thickBot="1" x14ac:dyDescent="0.3">
      <c r="B86" s="13" t="s">
        <v>30</v>
      </c>
      <c r="C86" s="14" t="s">
        <v>40</v>
      </c>
      <c r="D86" s="56"/>
      <c r="E86" s="56"/>
      <c r="F86" s="56"/>
      <c r="G86" s="14" t="s">
        <v>15</v>
      </c>
      <c r="H86" s="44" t="s">
        <v>113</v>
      </c>
      <c r="I86" s="14" t="s">
        <v>45</v>
      </c>
      <c r="J86" s="60"/>
      <c r="K86" s="58">
        <v>0</v>
      </c>
      <c r="L86" s="58">
        <v>0</v>
      </c>
      <c r="M86" s="39" t="e">
        <f t="shared" si="1"/>
        <v>#DIV/0!</v>
      </c>
    </row>
    <row r="87" spans="2:13" ht="15.75" thickBot="1" x14ac:dyDescent="0.3">
      <c r="B87" s="13" t="s">
        <v>32</v>
      </c>
      <c r="C87" s="14" t="s">
        <v>40</v>
      </c>
      <c r="D87" s="56"/>
      <c r="E87" s="56"/>
      <c r="F87" s="56"/>
      <c r="G87" s="14" t="s">
        <v>15</v>
      </c>
      <c r="H87" s="44" t="s">
        <v>113</v>
      </c>
      <c r="I87" s="14" t="s">
        <v>45</v>
      </c>
      <c r="J87" s="60"/>
      <c r="K87" s="58">
        <v>0</v>
      </c>
      <c r="L87" s="58">
        <v>0</v>
      </c>
      <c r="M87" s="39" t="e">
        <f t="shared" si="1"/>
        <v>#DIV/0!</v>
      </c>
    </row>
    <row r="88" spans="2:13" ht="15.75" thickBot="1" x14ac:dyDescent="0.3">
      <c r="B88" s="13" t="s">
        <v>30</v>
      </c>
      <c r="C88" s="14" t="s">
        <v>40</v>
      </c>
      <c r="D88" s="56"/>
      <c r="E88" s="56"/>
      <c r="F88" s="56"/>
      <c r="G88" s="14" t="s">
        <v>11</v>
      </c>
      <c r="H88" s="44" t="s">
        <v>113</v>
      </c>
      <c r="I88" s="14" t="s">
        <v>46</v>
      </c>
      <c r="J88" s="60"/>
      <c r="K88" s="58">
        <v>0</v>
      </c>
      <c r="L88" s="58">
        <v>0</v>
      </c>
      <c r="M88" s="39" t="e">
        <f t="shared" si="1"/>
        <v>#DIV/0!</v>
      </c>
    </row>
    <row r="89" spans="2:13" ht="15.75" thickBot="1" x14ac:dyDescent="0.3">
      <c r="B89" s="13" t="s">
        <v>32</v>
      </c>
      <c r="C89" s="14" t="s">
        <v>40</v>
      </c>
      <c r="D89" s="56"/>
      <c r="E89" s="56"/>
      <c r="F89" s="56"/>
      <c r="G89" s="14" t="s">
        <v>11</v>
      </c>
      <c r="H89" s="44" t="s">
        <v>113</v>
      </c>
      <c r="I89" s="14" t="s">
        <v>46</v>
      </c>
      <c r="J89" s="60"/>
      <c r="K89" s="58">
        <v>0</v>
      </c>
      <c r="L89" s="58">
        <v>0</v>
      </c>
      <c r="M89" s="39" t="e">
        <f t="shared" si="1"/>
        <v>#DIV/0!</v>
      </c>
    </row>
    <row r="90" spans="2:13" ht="15.75" thickBot="1" x14ac:dyDescent="0.3">
      <c r="B90" s="13" t="s">
        <v>30</v>
      </c>
      <c r="C90" s="14" t="s">
        <v>40</v>
      </c>
      <c r="D90" s="56"/>
      <c r="E90" s="56"/>
      <c r="F90" s="56"/>
      <c r="G90" s="14" t="s">
        <v>15</v>
      </c>
      <c r="H90" s="44" t="s">
        <v>113</v>
      </c>
      <c r="I90" s="14" t="s">
        <v>46</v>
      </c>
      <c r="J90" s="60"/>
      <c r="K90" s="58">
        <v>0</v>
      </c>
      <c r="L90" s="58">
        <v>0</v>
      </c>
      <c r="M90" s="39" t="e">
        <f t="shared" si="1"/>
        <v>#DIV/0!</v>
      </c>
    </row>
    <row r="91" spans="2:13" ht="15.75" thickBot="1" x14ac:dyDescent="0.3">
      <c r="B91" s="13" t="s">
        <v>32</v>
      </c>
      <c r="C91" s="14" t="s">
        <v>40</v>
      </c>
      <c r="D91" s="56"/>
      <c r="E91" s="56"/>
      <c r="F91" s="56"/>
      <c r="G91" s="14" t="s">
        <v>15</v>
      </c>
      <c r="H91" s="44" t="s">
        <v>113</v>
      </c>
      <c r="I91" s="14" t="s">
        <v>46</v>
      </c>
      <c r="J91" s="60"/>
      <c r="K91" s="58">
        <v>0</v>
      </c>
      <c r="L91" s="58">
        <v>0</v>
      </c>
      <c r="M91" s="39" t="e">
        <f t="shared" si="1"/>
        <v>#DIV/0!</v>
      </c>
    </row>
    <row r="92" spans="2:13" ht="15.75" thickBot="1" x14ac:dyDescent="0.3">
      <c r="B92" s="13" t="s">
        <v>30</v>
      </c>
      <c r="C92" s="14" t="s">
        <v>40</v>
      </c>
      <c r="D92" s="56"/>
      <c r="E92" s="56"/>
      <c r="F92" s="56"/>
      <c r="G92" s="14" t="s">
        <v>11</v>
      </c>
      <c r="H92" s="44" t="s">
        <v>113</v>
      </c>
      <c r="I92" s="14" t="s">
        <v>47</v>
      </c>
      <c r="J92" s="60"/>
      <c r="K92" s="58">
        <v>0</v>
      </c>
      <c r="L92" s="58">
        <v>0</v>
      </c>
      <c r="M92" s="39" t="e">
        <f t="shared" si="1"/>
        <v>#DIV/0!</v>
      </c>
    </row>
    <row r="93" spans="2:13" ht="15.75" thickBot="1" x14ac:dyDescent="0.3">
      <c r="B93" s="13" t="s">
        <v>32</v>
      </c>
      <c r="C93" s="14" t="s">
        <v>40</v>
      </c>
      <c r="D93" s="56"/>
      <c r="E93" s="56"/>
      <c r="F93" s="56"/>
      <c r="G93" s="14" t="s">
        <v>11</v>
      </c>
      <c r="H93" s="44" t="s">
        <v>113</v>
      </c>
      <c r="I93" s="14" t="s">
        <v>47</v>
      </c>
      <c r="J93" s="60"/>
      <c r="K93" s="58">
        <v>0</v>
      </c>
      <c r="L93" s="58">
        <v>0</v>
      </c>
      <c r="M93" s="39" t="e">
        <f t="shared" si="1"/>
        <v>#DIV/0!</v>
      </c>
    </row>
    <row r="94" spans="2:13" ht="15.75" thickBot="1" x14ac:dyDescent="0.3">
      <c r="B94" s="13" t="s">
        <v>30</v>
      </c>
      <c r="C94" s="14" t="s">
        <v>40</v>
      </c>
      <c r="D94" s="56"/>
      <c r="E94" s="56"/>
      <c r="F94" s="56"/>
      <c r="G94" s="14" t="s">
        <v>15</v>
      </c>
      <c r="H94" s="44" t="s">
        <v>113</v>
      </c>
      <c r="I94" s="14" t="s">
        <v>47</v>
      </c>
      <c r="J94" s="60"/>
      <c r="K94" s="58">
        <v>0</v>
      </c>
      <c r="L94" s="58">
        <v>0</v>
      </c>
      <c r="M94" s="39" t="e">
        <f t="shared" si="1"/>
        <v>#DIV/0!</v>
      </c>
    </row>
    <row r="95" spans="2:13" ht="15.75" thickBot="1" x14ac:dyDescent="0.3">
      <c r="B95" s="13" t="s">
        <v>32</v>
      </c>
      <c r="C95" s="14" t="s">
        <v>40</v>
      </c>
      <c r="D95" s="56"/>
      <c r="E95" s="56"/>
      <c r="F95" s="56"/>
      <c r="G95" s="14" t="s">
        <v>15</v>
      </c>
      <c r="H95" s="44" t="s">
        <v>113</v>
      </c>
      <c r="I95" s="14" t="s">
        <v>47</v>
      </c>
      <c r="J95" s="60"/>
      <c r="K95" s="58">
        <v>0</v>
      </c>
      <c r="L95" s="58">
        <v>0</v>
      </c>
      <c r="M95" s="39" t="e">
        <f t="shared" si="1"/>
        <v>#DIV/0!</v>
      </c>
    </row>
    <row r="96" spans="2:13" ht="15.75" thickBot="1" x14ac:dyDescent="0.3">
      <c r="B96" s="13" t="s">
        <v>30</v>
      </c>
      <c r="C96" s="14" t="s">
        <v>40</v>
      </c>
      <c r="D96" s="56"/>
      <c r="E96" s="56"/>
      <c r="F96" s="56"/>
      <c r="G96" s="14" t="s">
        <v>11</v>
      </c>
      <c r="H96" s="44" t="s">
        <v>113</v>
      </c>
      <c r="I96" s="14" t="s">
        <v>48</v>
      </c>
      <c r="J96" s="60"/>
      <c r="K96" s="58">
        <v>0</v>
      </c>
      <c r="L96" s="58">
        <v>0</v>
      </c>
      <c r="M96" s="39" t="e">
        <f t="shared" si="1"/>
        <v>#DIV/0!</v>
      </c>
    </row>
    <row r="97" spans="2:13" ht="15.75" thickBot="1" x14ac:dyDescent="0.3">
      <c r="B97" s="13" t="s">
        <v>32</v>
      </c>
      <c r="C97" s="14" t="s">
        <v>40</v>
      </c>
      <c r="D97" s="56"/>
      <c r="E97" s="56"/>
      <c r="F97" s="56"/>
      <c r="G97" s="14" t="s">
        <v>11</v>
      </c>
      <c r="H97" s="44" t="s">
        <v>113</v>
      </c>
      <c r="I97" s="14" t="s">
        <v>48</v>
      </c>
      <c r="J97" s="60"/>
      <c r="K97" s="58">
        <v>0</v>
      </c>
      <c r="L97" s="58">
        <v>0</v>
      </c>
      <c r="M97" s="39" t="e">
        <f t="shared" si="1"/>
        <v>#DIV/0!</v>
      </c>
    </row>
    <row r="98" spans="2:13" ht="15.75" thickBot="1" x14ac:dyDescent="0.3">
      <c r="B98" s="13" t="s">
        <v>30</v>
      </c>
      <c r="C98" s="14" t="s">
        <v>40</v>
      </c>
      <c r="D98" s="56"/>
      <c r="E98" s="56"/>
      <c r="F98" s="56"/>
      <c r="G98" s="14" t="s">
        <v>15</v>
      </c>
      <c r="H98" s="44" t="s">
        <v>113</v>
      </c>
      <c r="I98" s="14" t="s">
        <v>48</v>
      </c>
      <c r="J98" s="60"/>
      <c r="K98" s="58">
        <v>0</v>
      </c>
      <c r="L98" s="58">
        <v>0</v>
      </c>
      <c r="M98" s="39" t="e">
        <f t="shared" si="1"/>
        <v>#DIV/0!</v>
      </c>
    </row>
    <row r="99" spans="2:13" ht="15.75" thickBot="1" x14ac:dyDescent="0.3">
      <c r="B99" s="13" t="s">
        <v>32</v>
      </c>
      <c r="C99" s="14" t="s">
        <v>40</v>
      </c>
      <c r="D99" s="56"/>
      <c r="E99" s="56"/>
      <c r="F99" s="56"/>
      <c r="G99" s="14" t="s">
        <v>15</v>
      </c>
      <c r="H99" s="44" t="s">
        <v>113</v>
      </c>
      <c r="I99" s="14" t="s">
        <v>48</v>
      </c>
      <c r="J99" s="60"/>
      <c r="K99" s="58">
        <v>0</v>
      </c>
      <c r="L99" s="58">
        <v>0</v>
      </c>
      <c r="M99" s="39" t="e">
        <f t="shared" si="1"/>
        <v>#DIV/0!</v>
      </c>
    </row>
    <row r="100" spans="2:13" ht="15.75" thickBot="1" x14ac:dyDescent="0.3">
      <c r="B100" s="13" t="s">
        <v>30</v>
      </c>
      <c r="C100" s="14" t="s">
        <v>40</v>
      </c>
      <c r="D100" s="56"/>
      <c r="E100" s="56"/>
      <c r="F100" s="56"/>
      <c r="G100" s="14" t="s">
        <v>11</v>
      </c>
      <c r="H100" s="44" t="s">
        <v>113</v>
      </c>
      <c r="I100" s="14" t="s">
        <v>49</v>
      </c>
      <c r="J100" s="60"/>
      <c r="K100" s="58">
        <v>0</v>
      </c>
      <c r="L100" s="58">
        <v>0</v>
      </c>
      <c r="M100" s="39" t="e">
        <f t="shared" si="1"/>
        <v>#DIV/0!</v>
      </c>
    </row>
    <row r="101" spans="2:13" ht="15.75" thickBot="1" x14ac:dyDescent="0.3">
      <c r="B101" s="13" t="s">
        <v>32</v>
      </c>
      <c r="C101" s="14" t="s">
        <v>40</v>
      </c>
      <c r="D101" s="56"/>
      <c r="E101" s="56"/>
      <c r="F101" s="56"/>
      <c r="G101" s="14" t="s">
        <v>11</v>
      </c>
      <c r="H101" s="44" t="s">
        <v>113</v>
      </c>
      <c r="I101" s="14" t="s">
        <v>49</v>
      </c>
      <c r="J101" s="60"/>
      <c r="K101" s="58">
        <v>0</v>
      </c>
      <c r="L101" s="58">
        <v>0</v>
      </c>
      <c r="M101" s="39" t="e">
        <f t="shared" si="1"/>
        <v>#DIV/0!</v>
      </c>
    </row>
    <row r="102" spans="2:13" ht="15.75" thickBot="1" x14ac:dyDescent="0.3">
      <c r="B102" s="13" t="s">
        <v>30</v>
      </c>
      <c r="C102" s="14" t="s">
        <v>40</v>
      </c>
      <c r="D102" s="56"/>
      <c r="E102" s="56"/>
      <c r="F102" s="56"/>
      <c r="G102" s="14" t="s">
        <v>15</v>
      </c>
      <c r="H102" s="44" t="s">
        <v>113</v>
      </c>
      <c r="I102" s="14" t="s">
        <v>49</v>
      </c>
      <c r="J102" s="60"/>
      <c r="K102" s="58">
        <v>0</v>
      </c>
      <c r="L102" s="58">
        <v>0</v>
      </c>
      <c r="M102" s="39" t="e">
        <f t="shared" si="1"/>
        <v>#DIV/0!</v>
      </c>
    </row>
    <row r="103" spans="2:13" ht="15.75" thickBot="1" x14ac:dyDescent="0.3">
      <c r="B103" s="13" t="s">
        <v>32</v>
      </c>
      <c r="C103" s="14" t="s">
        <v>40</v>
      </c>
      <c r="D103" s="56"/>
      <c r="E103" s="56"/>
      <c r="F103" s="56"/>
      <c r="G103" s="14" t="s">
        <v>15</v>
      </c>
      <c r="H103" s="44" t="s">
        <v>113</v>
      </c>
      <c r="I103" s="14" t="s">
        <v>49</v>
      </c>
      <c r="J103" s="60"/>
      <c r="K103" s="58">
        <v>0</v>
      </c>
      <c r="L103" s="58">
        <v>0</v>
      </c>
      <c r="M103" s="39" t="e">
        <f t="shared" si="1"/>
        <v>#DIV/0!</v>
      </c>
    </row>
    <row r="104" spans="2:13" ht="15.75" thickBot="1" x14ac:dyDescent="0.3">
      <c r="B104" s="13" t="s">
        <v>50</v>
      </c>
      <c r="C104" s="14" t="s">
        <v>52</v>
      </c>
      <c r="D104" s="56"/>
      <c r="E104" s="56"/>
      <c r="F104" s="56"/>
      <c r="G104" s="14" t="s">
        <v>11</v>
      </c>
      <c r="H104" s="44" t="s">
        <v>114</v>
      </c>
      <c r="I104" s="14" t="s">
        <v>53</v>
      </c>
      <c r="J104" s="60"/>
      <c r="K104" s="58">
        <v>0</v>
      </c>
      <c r="L104" s="58">
        <v>0</v>
      </c>
      <c r="M104" s="39" t="e">
        <f t="shared" si="1"/>
        <v>#DIV/0!</v>
      </c>
    </row>
    <row r="105" spans="2:13" ht="15.75" thickBot="1" x14ac:dyDescent="0.3">
      <c r="B105" s="13" t="s">
        <v>51</v>
      </c>
      <c r="C105" s="14" t="s">
        <v>52</v>
      </c>
      <c r="D105" s="56"/>
      <c r="E105" s="56"/>
      <c r="F105" s="56"/>
      <c r="G105" s="14" t="s">
        <v>11</v>
      </c>
      <c r="H105" s="44" t="s">
        <v>114</v>
      </c>
      <c r="I105" s="14" t="s">
        <v>53</v>
      </c>
      <c r="J105" s="60"/>
      <c r="K105" s="58">
        <v>0</v>
      </c>
      <c r="L105" s="58">
        <v>0</v>
      </c>
      <c r="M105" s="39" t="e">
        <f t="shared" si="1"/>
        <v>#DIV/0!</v>
      </c>
    </row>
    <row r="106" spans="2:13" ht="15.75" thickBot="1" x14ac:dyDescent="0.3">
      <c r="B106" s="13" t="s">
        <v>50</v>
      </c>
      <c r="C106" s="14" t="s">
        <v>52</v>
      </c>
      <c r="D106" s="56"/>
      <c r="E106" s="56"/>
      <c r="F106" s="56"/>
      <c r="G106" s="14" t="s">
        <v>15</v>
      </c>
      <c r="H106" s="44" t="s">
        <v>114</v>
      </c>
      <c r="I106" s="14" t="s">
        <v>53</v>
      </c>
      <c r="J106" s="60"/>
      <c r="K106" s="58">
        <v>0</v>
      </c>
      <c r="L106" s="58">
        <v>0</v>
      </c>
      <c r="M106" s="39" t="e">
        <f t="shared" si="1"/>
        <v>#DIV/0!</v>
      </c>
    </row>
    <row r="107" spans="2:13" ht="15.75" thickBot="1" x14ac:dyDescent="0.3">
      <c r="B107" s="13" t="s">
        <v>51</v>
      </c>
      <c r="C107" s="14" t="s">
        <v>52</v>
      </c>
      <c r="D107" s="56"/>
      <c r="E107" s="56"/>
      <c r="F107" s="56"/>
      <c r="G107" s="14" t="s">
        <v>15</v>
      </c>
      <c r="H107" s="44" t="s">
        <v>114</v>
      </c>
      <c r="I107" s="14" t="s">
        <v>53</v>
      </c>
      <c r="J107" s="60"/>
      <c r="K107" s="58">
        <v>0</v>
      </c>
      <c r="L107" s="58">
        <v>0</v>
      </c>
      <c r="M107" s="39" t="e">
        <f t="shared" si="1"/>
        <v>#DIV/0!</v>
      </c>
    </row>
    <row r="108" spans="2:13" ht="15.75" thickBot="1" x14ac:dyDescent="0.3">
      <c r="B108" s="13" t="s">
        <v>50</v>
      </c>
      <c r="C108" s="14" t="s">
        <v>52</v>
      </c>
      <c r="D108" s="56"/>
      <c r="E108" s="56"/>
      <c r="F108" s="56"/>
      <c r="G108" s="14" t="s">
        <v>11</v>
      </c>
      <c r="H108" s="44" t="s">
        <v>114</v>
      </c>
      <c r="I108" s="14" t="s">
        <v>55</v>
      </c>
      <c r="J108" s="60"/>
      <c r="K108" s="58">
        <v>0</v>
      </c>
      <c r="L108" s="58">
        <v>0</v>
      </c>
      <c r="M108" s="39" t="e">
        <f t="shared" si="1"/>
        <v>#DIV/0!</v>
      </c>
    </row>
    <row r="109" spans="2:13" ht="15.75" thickBot="1" x14ac:dyDescent="0.3">
      <c r="B109" s="13" t="s">
        <v>51</v>
      </c>
      <c r="C109" s="14" t="s">
        <v>52</v>
      </c>
      <c r="D109" s="56"/>
      <c r="E109" s="56"/>
      <c r="F109" s="56"/>
      <c r="G109" s="14" t="s">
        <v>11</v>
      </c>
      <c r="H109" s="44" t="s">
        <v>114</v>
      </c>
      <c r="I109" s="14" t="s">
        <v>55</v>
      </c>
      <c r="J109" s="60"/>
      <c r="K109" s="58">
        <v>0</v>
      </c>
      <c r="L109" s="58">
        <v>0</v>
      </c>
      <c r="M109" s="39" t="e">
        <f t="shared" si="1"/>
        <v>#DIV/0!</v>
      </c>
    </row>
    <row r="110" spans="2:13" ht="15.75" thickBot="1" x14ac:dyDescent="0.3">
      <c r="B110" s="13" t="s">
        <v>50</v>
      </c>
      <c r="C110" s="14" t="s">
        <v>52</v>
      </c>
      <c r="D110" s="56"/>
      <c r="E110" s="56"/>
      <c r="F110" s="56"/>
      <c r="G110" s="14" t="s">
        <v>15</v>
      </c>
      <c r="H110" s="44" t="s">
        <v>114</v>
      </c>
      <c r="I110" s="14" t="s">
        <v>55</v>
      </c>
      <c r="J110" s="60"/>
      <c r="K110" s="58">
        <v>0</v>
      </c>
      <c r="L110" s="58">
        <v>0</v>
      </c>
      <c r="M110" s="39" t="e">
        <f t="shared" si="1"/>
        <v>#DIV/0!</v>
      </c>
    </row>
    <row r="111" spans="2:13" ht="15.75" thickBot="1" x14ac:dyDescent="0.3">
      <c r="B111" s="13" t="s">
        <v>51</v>
      </c>
      <c r="C111" s="14" t="s">
        <v>52</v>
      </c>
      <c r="D111" s="56"/>
      <c r="E111" s="56"/>
      <c r="F111" s="56"/>
      <c r="G111" s="14" t="s">
        <v>15</v>
      </c>
      <c r="H111" s="44" t="s">
        <v>114</v>
      </c>
      <c r="I111" s="14" t="s">
        <v>55</v>
      </c>
      <c r="J111" s="60"/>
      <c r="K111" s="58">
        <v>0</v>
      </c>
      <c r="L111" s="58">
        <v>0</v>
      </c>
      <c r="M111" s="39" t="e">
        <f t="shared" si="1"/>
        <v>#DIV/0!</v>
      </c>
    </row>
    <row r="112" spans="2:13" ht="15.75" thickBot="1" x14ac:dyDescent="0.3">
      <c r="B112" s="13" t="s">
        <v>50</v>
      </c>
      <c r="C112" s="14" t="s">
        <v>52</v>
      </c>
      <c r="D112" s="56"/>
      <c r="E112" s="56"/>
      <c r="F112" s="56"/>
      <c r="G112" s="14" t="s">
        <v>11</v>
      </c>
      <c r="H112" s="44" t="s">
        <v>114</v>
      </c>
      <c r="I112" s="14" t="s">
        <v>54</v>
      </c>
      <c r="J112" s="60"/>
      <c r="K112" s="58">
        <v>0</v>
      </c>
      <c r="L112" s="58">
        <v>0</v>
      </c>
      <c r="M112" s="39" t="e">
        <f t="shared" si="1"/>
        <v>#DIV/0!</v>
      </c>
    </row>
    <row r="113" spans="2:13" ht="15.75" thickBot="1" x14ac:dyDescent="0.3">
      <c r="B113" s="13" t="s">
        <v>51</v>
      </c>
      <c r="C113" s="14" t="s">
        <v>52</v>
      </c>
      <c r="D113" s="56"/>
      <c r="E113" s="56"/>
      <c r="F113" s="56"/>
      <c r="G113" s="14" t="s">
        <v>11</v>
      </c>
      <c r="H113" s="44" t="s">
        <v>114</v>
      </c>
      <c r="I113" s="14" t="s">
        <v>54</v>
      </c>
      <c r="J113" s="60"/>
      <c r="K113" s="58">
        <v>0</v>
      </c>
      <c r="L113" s="58">
        <v>0</v>
      </c>
      <c r="M113" s="39" t="e">
        <f t="shared" si="1"/>
        <v>#DIV/0!</v>
      </c>
    </row>
    <row r="114" spans="2:13" ht="15.75" thickBot="1" x14ac:dyDescent="0.3">
      <c r="B114" s="13" t="s">
        <v>50</v>
      </c>
      <c r="C114" s="14" t="s">
        <v>52</v>
      </c>
      <c r="D114" s="56"/>
      <c r="E114" s="56"/>
      <c r="F114" s="56"/>
      <c r="G114" s="14" t="s">
        <v>15</v>
      </c>
      <c r="H114" s="44" t="s">
        <v>114</v>
      </c>
      <c r="I114" s="14" t="s">
        <v>54</v>
      </c>
      <c r="J114" s="60"/>
      <c r="K114" s="58">
        <v>0</v>
      </c>
      <c r="L114" s="58">
        <v>0</v>
      </c>
      <c r="M114" s="39" t="e">
        <f t="shared" si="1"/>
        <v>#DIV/0!</v>
      </c>
    </row>
    <row r="115" spans="2:13" ht="15.75" thickBot="1" x14ac:dyDescent="0.3">
      <c r="B115" s="13" t="s">
        <v>51</v>
      </c>
      <c r="C115" s="14" t="s">
        <v>52</v>
      </c>
      <c r="D115" s="56"/>
      <c r="E115" s="56"/>
      <c r="F115" s="56"/>
      <c r="G115" s="14" t="s">
        <v>15</v>
      </c>
      <c r="H115" s="44" t="s">
        <v>114</v>
      </c>
      <c r="I115" s="14" t="s">
        <v>54</v>
      </c>
      <c r="J115" s="60"/>
      <c r="K115" s="58">
        <v>0</v>
      </c>
      <c r="L115" s="58">
        <v>0</v>
      </c>
      <c r="M115" s="39" t="e">
        <f t="shared" si="1"/>
        <v>#DIV/0!</v>
      </c>
    </row>
    <row r="116" spans="2:13" ht="15.75" thickBot="1" x14ac:dyDescent="0.3">
      <c r="B116" s="13" t="s">
        <v>50</v>
      </c>
      <c r="C116" s="14" t="s">
        <v>52</v>
      </c>
      <c r="D116" s="56"/>
      <c r="E116" s="56"/>
      <c r="F116" s="56"/>
      <c r="G116" s="14" t="s">
        <v>11</v>
      </c>
      <c r="H116" s="44" t="s">
        <v>114</v>
      </c>
      <c r="I116" s="14" t="s">
        <v>56</v>
      </c>
      <c r="J116" s="60"/>
      <c r="K116" s="58">
        <v>0</v>
      </c>
      <c r="L116" s="58">
        <v>0</v>
      </c>
      <c r="M116" s="39" t="e">
        <f t="shared" si="1"/>
        <v>#DIV/0!</v>
      </c>
    </row>
    <row r="117" spans="2:13" ht="15.75" thickBot="1" x14ac:dyDescent="0.3">
      <c r="B117" s="13" t="s">
        <v>51</v>
      </c>
      <c r="C117" s="14" t="s">
        <v>52</v>
      </c>
      <c r="D117" s="56"/>
      <c r="E117" s="56"/>
      <c r="F117" s="56"/>
      <c r="G117" s="14" t="s">
        <v>11</v>
      </c>
      <c r="H117" s="44" t="s">
        <v>114</v>
      </c>
      <c r="I117" s="14" t="s">
        <v>56</v>
      </c>
      <c r="J117" s="60"/>
      <c r="K117" s="58">
        <v>0</v>
      </c>
      <c r="L117" s="58">
        <v>0</v>
      </c>
      <c r="M117" s="39" t="e">
        <f t="shared" si="1"/>
        <v>#DIV/0!</v>
      </c>
    </row>
    <row r="118" spans="2:13" ht="15.75" thickBot="1" x14ac:dyDescent="0.3">
      <c r="B118" s="13" t="s">
        <v>50</v>
      </c>
      <c r="C118" s="14" t="s">
        <v>52</v>
      </c>
      <c r="D118" s="56"/>
      <c r="E118" s="56"/>
      <c r="F118" s="56"/>
      <c r="G118" s="14" t="s">
        <v>15</v>
      </c>
      <c r="H118" s="44" t="s">
        <v>114</v>
      </c>
      <c r="I118" s="14" t="s">
        <v>56</v>
      </c>
      <c r="J118" s="60"/>
      <c r="K118" s="58">
        <v>0</v>
      </c>
      <c r="L118" s="58">
        <v>0</v>
      </c>
      <c r="M118" s="39" t="e">
        <f t="shared" si="1"/>
        <v>#DIV/0!</v>
      </c>
    </row>
    <row r="119" spans="2:13" ht="15.75" thickBot="1" x14ac:dyDescent="0.3">
      <c r="B119" s="13" t="s">
        <v>51</v>
      </c>
      <c r="C119" s="14" t="s">
        <v>52</v>
      </c>
      <c r="D119" s="56"/>
      <c r="E119" s="56"/>
      <c r="F119" s="56"/>
      <c r="G119" s="14" t="s">
        <v>15</v>
      </c>
      <c r="H119" s="44" t="s">
        <v>114</v>
      </c>
      <c r="I119" s="14" t="s">
        <v>56</v>
      </c>
      <c r="J119" s="60"/>
      <c r="K119" s="58">
        <v>0</v>
      </c>
      <c r="L119" s="58">
        <v>0</v>
      </c>
      <c r="M119" s="39" t="e">
        <f t="shared" si="1"/>
        <v>#DIV/0!</v>
      </c>
    </row>
    <row r="120" spans="2:13" ht="15.75" thickBot="1" x14ac:dyDescent="0.3">
      <c r="B120" s="13" t="s">
        <v>50</v>
      </c>
      <c r="C120" s="14" t="s">
        <v>52</v>
      </c>
      <c r="D120" s="56"/>
      <c r="E120" s="56"/>
      <c r="F120" s="56"/>
      <c r="G120" s="14" t="s">
        <v>11</v>
      </c>
      <c r="H120" s="44" t="s">
        <v>114</v>
      </c>
      <c r="I120" s="14" t="s">
        <v>57</v>
      </c>
      <c r="J120" s="60"/>
      <c r="K120" s="58">
        <v>0</v>
      </c>
      <c r="L120" s="58">
        <v>0</v>
      </c>
      <c r="M120" s="39" t="e">
        <f t="shared" si="1"/>
        <v>#DIV/0!</v>
      </c>
    </row>
    <row r="121" spans="2:13" ht="15.75" thickBot="1" x14ac:dyDescent="0.3">
      <c r="B121" s="13" t="s">
        <v>51</v>
      </c>
      <c r="C121" s="14" t="s">
        <v>52</v>
      </c>
      <c r="D121" s="56"/>
      <c r="E121" s="56"/>
      <c r="F121" s="56"/>
      <c r="G121" s="14" t="s">
        <v>11</v>
      </c>
      <c r="H121" s="44" t="s">
        <v>114</v>
      </c>
      <c r="I121" s="14" t="s">
        <v>57</v>
      </c>
      <c r="J121" s="60"/>
      <c r="K121" s="58">
        <v>0</v>
      </c>
      <c r="L121" s="58">
        <v>0</v>
      </c>
      <c r="M121" s="39" t="e">
        <f t="shared" si="1"/>
        <v>#DIV/0!</v>
      </c>
    </row>
    <row r="122" spans="2:13" ht="15.75" thickBot="1" x14ac:dyDescent="0.3">
      <c r="B122" s="13" t="s">
        <v>50</v>
      </c>
      <c r="C122" s="14" t="s">
        <v>52</v>
      </c>
      <c r="D122" s="56"/>
      <c r="E122" s="56"/>
      <c r="F122" s="56"/>
      <c r="G122" s="14" t="s">
        <v>15</v>
      </c>
      <c r="H122" s="44" t="s">
        <v>114</v>
      </c>
      <c r="I122" s="14" t="s">
        <v>57</v>
      </c>
      <c r="J122" s="60"/>
      <c r="K122" s="58">
        <v>0</v>
      </c>
      <c r="L122" s="58">
        <v>0</v>
      </c>
      <c r="M122" s="39" t="e">
        <f t="shared" si="1"/>
        <v>#DIV/0!</v>
      </c>
    </row>
    <row r="123" spans="2:13" ht="15.75" thickBot="1" x14ac:dyDescent="0.3">
      <c r="B123" s="13" t="s">
        <v>51</v>
      </c>
      <c r="C123" s="14" t="s">
        <v>52</v>
      </c>
      <c r="D123" s="56"/>
      <c r="E123" s="56"/>
      <c r="F123" s="56"/>
      <c r="G123" s="14" t="s">
        <v>15</v>
      </c>
      <c r="H123" s="44" t="s">
        <v>114</v>
      </c>
      <c r="I123" s="14" t="s">
        <v>57</v>
      </c>
      <c r="J123" s="60"/>
      <c r="K123" s="58">
        <v>0</v>
      </c>
      <c r="L123" s="58">
        <v>0</v>
      </c>
      <c r="M123" s="39" t="e">
        <f t="shared" si="1"/>
        <v>#DIV/0!</v>
      </c>
    </row>
    <row r="124" spans="2:13" ht="15.75" thickBot="1" x14ac:dyDescent="0.3">
      <c r="B124" s="13" t="s">
        <v>50</v>
      </c>
      <c r="C124" s="14" t="s">
        <v>52</v>
      </c>
      <c r="D124" s="56"/>
      <c r="E124" s="56"/>
      <c r="F124" s="56"/>
      <c r="G124" s="14" t="s">
        <v>11</v>
      </c>
      <c r="H124" s="44" t="s">
        <v>114</v>
      </c>
      <c r="I124" s="14" t="s">
        <v>58</v>
      </c>
      <c r="J124" s="60"/>
      <c r="K124" s="58">
        <v>0</v>
      </c>
      <c r="L124" s="58">
        <v>0</v>
      </c>
      <c r="M124" s="39" t="e">
        <f t="shared" si="1"/>
        <v>#DIV/0!</v>
      </c>
    </row>
    <row r="125" spans="2:13" ht="15.75" thickBot="1" x14ac:dyDescent="0.3">
      <c r="B125" s="13" t="s">
        <v>51</v>
      </c>
      <c r="C125" s="14" t="s">
        <v>52</v>
      </c>
      <c r="D125" s="56"/>
      <c r="E125" s="56"/>
      <c r="F125" s="56"/>
      <c r="G125" s="14" t="s">
        <v>11</v>
      </c>
      <c r="H125" s="44" t="s">
        <v>114</v>
      </c>
      <c r="I125" s="14" t="s">
        <v>58</v>
      </c>
      <c r="J125" s="60"/>
      <c r="K125" s="58">
        <v>0</v>
      </c>
      <c r="L125" s="58">
        <v>0</v>
      </c>
      <c r="M125" s="39" t="e">
        <f t="shared" si="1"/>
        <v>#DIV/0!</v>
      </c>
    </row>
    <row r="126" spans="2:13" ht="15.75" thickBot="1" x14ac:dyDescent="0.3">
      <c r="B126" s="13" t="s">
        <v>50</v>
      </c>
      <c r="C126" s="14" t="s">
        <v>52</v>
      </c>
      <c r="D126" s="56"/>
      <c r="E126" s="56"/>
      <c r="F126" s="56"/>
      <c r="G126" s="14" t="s">
        <v>15</v>
      </c>
      <c r="H126" s="44" t="s">
        <v>114</v>
      </c>
      <c r="I126" s="14" t="s">
        <v>58</v>
      </c>
      <c r="J126" s="60"/>
      <c r="K126" s="58">
        <v>0</v>
      </c>
      <c r="L126" s="58">
        <v>0</v>
      </c>
      <c r="M126" s="39" t="e">
        <f t="shared" si="1"/>
        <v>#DIV/0!</v>
      </c>
    </row>
    <row r="127" spans="2:13" ht="15.75" thickBot="1" x14ac:dyDescent="0.3">
      <c r="B127" s="13" t="s">
        <v>51</v>
      </c>
      <c r="C127" s="14" t="s">
        <v>52</v>
      </c>
      <c r="D127" s="56"/>
      <c r="E127" s="56"/>
      <c r="F127" s="56"/>
      <c r="G127" s="14" t="s">
        <v>15</v>
      </c>
      <c r="H127" s="44" t="s">
        <v>114</v>
      </c>
      <c r="I127" s="14" t="s">
        <v>58</v>
      </c>
      <c r="J127" s="60"/>
      <c r="K127" s="58">
        <v>0</v>
      </c>
      <c r="L127" s="58">
        <v>0</v>
      </c>
      <c r="M127" s="39" t="e">
        <f t="shared" si="1"/>
        <v>#DIV/0!</v>
      </c>
    </row>
    <row r="128" spans="2:13" ht="15.75" thickBot="1" x14ac:dyDescent="0.3">
      <c r="B128" s="13" t="s">
        <v>50</v>
      </c>
      <c r="C128" s="14" t="s">
        <v>59</v>
      </c>
      <c r="D128" s="56"/>
      <c r="E128" s="56"/>
      <c r="F128" s="56"/>
      <c r="G128" s="14" t="s">
        <v>11</v>
      </c>
      <c r="H128" s="44" t="s">
        <v>114</v>
      </c>
      <c r="I128" s="14" t="s">
        <v>60</v>
      </c>
      <c r="J128" s="60"/>
      <c r="K128" s="58">
        <v>0</v>
      </c>
      <c r="L128" s="58">
        <v>0</v>
      </c>
      <c r="M128" s="39" t="e">
        <f t="shared" si="1"/>
        <v>#DIV/0!</v>
      </c>
    </row>
    <row r="129" spans="2:13" ht="15.75" thickBot="1" x14ac:dyDescent="0.3">
      <c r="B129" s="13" t="s">
        <v>51</v>
      </c>
      <c r="C129" s="14" t="s">
        <v>59</v>
      </c>
      <c r="D129" s="56"/>
      <c r="E129" s="56"/>
      <c r="F129" s="56"/>
      <c r="G129" s="14" t="s">
        <v>11</v>
      </c>
      <c r="H129" s="44" t="s">
        <v>114</v>
      </c>
      <c r="I129" s="14" t="s">
        <v>60</v>
      </c>
      <c r="J129" s="60"/>
      <c r="K129" s="58">
        <v>0</v>
      </c>
      <c r="L129" s="58">
        <v>0</v>
      </c>
      <c r="M129" s="39" t="e">
        <f t="shared" si="1"/>
        <v>#DIV/0!</v>
      </c>
    </row>
    <row r="130" spans="2:13" ht="15.75" thickBot="1" x14ac:dyDescent="0.3">
      <c r="B130" s="13" t="s">
        <v>50</v>
      </c>
      <c r="C130" s="14" t="s">
        <v>59</v>
      </c>
      <c r="D130" s="56"/>
      <c r="E130" s="56"/>
      <c r="F130" s="56"/>
      <c r="G130" s="14" t="s">
        <v>15</v>
      </c>
      <c r="H130" s="44" t="s">
        <v>114</v>
      </c>
      <c r="I130" s="14" t="s">
        <v>60</v>
      </c>
      <c r="J130" s="60"/>
      <c r="K130" s="58">
        <v>0</v>
      </c>
      <c r="L130" s="58">
        <v>0</v>
      </c>
      <c r="M130" s="39" t="e">
        <f t="shared" si="1"/>
        <v>#DIV/0!</v>
      </c>
    </row>
    <row r="131" spans="2:13" ht="15.75" thickBot="1" x14ac:dyDescent="0.3">
      <c r="B131" s="13" t="s">
        <v>51</v>
      </c>
      <c r="C131" s="14" t="s">
        <v>59</v>
      </c>
      <c r="D131" s="56"/>
      <c r="E131" s="56"/>
      <c r="F131" s="56"/>
      <c r="G131" s="14" t="s">
        <v>15</v>
      </c>
      <c r="H131" s="44" t="s">
        <v>114</v>
      </c>
      <c r="I131" s="14" t="s">
        <v>60</v>
      </c>
      <c r="J131" s="60"/>
      <c r="K131" s="58">
        <v>0</v>
      </c>
      <c r="L131" s="58">
        <v>0</v>
      </c>
      <c r="M131" s="39" t="e">
        <f t="shared" si="1"/>
        <v>#DIV/0!</v>
      </c>
    </row>
    <row r="132" spans="2:13" ht="15.75" thickBot="1" x14ac:dyDescent="0.3">
      <c r="B132" s="13" t="s">
        <v>50</v>
      </c>
      <c r="C132" s="14" t="s">
        <v>59</v>
      </c>
      <c r="D132" s="56"/>
      <c r="E132" s="56"/>
      <c r="F132" s="56"/>
      <c r="G132" s="14" t="s">
        <v>11</v>
      </c>
      <c r="H132" s="44" t="s">
        <v>114</v>
      </c>
      <c r="I132" s="14" t="s">
        <v>61</v>
      </c>
      <c r="J132" s="60"/>
      <c r="K132" s="58">
        <v>0</v>
      </c>
      <c r="L132" s="58">
        <v>0</v>
      </c>
      <c r="M132" s="39" t="e">
        <f t="shared" si="1"/>
        <v>#DIV/0!</v>
      </c>
    </row>
    <row r="133" spans="2:13" ht="15.75" thickBot="1" x14ac:dyDescent="0.3">
      <c r="B133" s="13" t="s">
        <v>51</v>
      </c>
      <c r="C133" s="14" t="s">
        <v>59</v>
      </c>
      <c r="D133" s="56"/>
      <c r="E133" s="56"/>
      <c r="F133" s="56"/>
      <c r="G133" s="14" t="s">
        <v>11</v>
      </c>
      <c r="H133" s="44" t="s">
        <v>114</v>
      </c>
      <c r="I133" s="14" t="s">
        <v>61</v>
      </c>
      <c r="J133" s="60"/>
      <c r="K133" s="58">
        <v>0</v>
      </c>
      <c r="L133" s="58">
        <v>0</v>
      </c>
      <c r="M133" s="39" t="e">
        <f t="shared" si="1"/>
        <v>#DIV/0!</v>
      </c>
    </row>
    <row r="134" spans="2:13" ht="15.75" thickBot="1" x14ac:dyDescent="0.3">
      <c r="B134" s="13" t="s">
        <v>50</v>
      </c>
      <c r="C134" s="14" t="s">
        <v>59</v>
      </c>
      <c r="D134" s="56"/>
      <c r="E134" s="56"/>
      <c r="F134" s="56"/>
      <c r="G134" s="14" t="s">
        <v>15</v>
      </c>
      <c r="H134" s="44" t="s">
        <v>114</v>
      </c>
      <c r="I134" s="14" t="s">
        <v>61</v>
      </c>
      <c r="J134" s="60"/>
      <c r="K134" s="58">
        <v>0</v>
      </c>
      <c r="L134" s="58">
        <v>0</v>
      </c>
      <c r="M134" s="39" t="e">
        <f t="shared" si="1"/>
        <v>#DIV/0!</v>
      </c>
    </row>
    <row r="135" spans="2:13" x14ac:dyDescent="0.25">
      <c r="B135" s="13" t="s">
        <v>51</v>
      </c>
      <c r="C135" s="14" t="s">
        <v>59</v>
      </c>
      <c r="D135" s="56"/>
      <c r="E135" s="56"/>
      <c r="F135" s="56"/>
      <c r="G135" s="14" t="s">
        <v>15</v>
      </c>
      <c r="H135" s="44" t="s">
        <v>114</v>
      </c>
      <c r="I135" s="14" t="s">
        <v>61</v>
      </c>
      <c r="J135" s="60"/>
      <c r="K135" s="58">
        <v>0</v>
      </c>
      <c r="L135" s="58">
        <v>0</v>
      </c>
      <c r="M135" s="39" t="e">
        <f t="shared" ref="M135" si="2">(K135-L135)/K135*100%</f>
        <v>#DIV/0!</v>
      </c>
    </row>
    <row r="136" spans="2:13" x14ac:dyDescent="0.25">
      <c r="B136" s="13"/>
      <c r="C136" s="14"/>
      <c r="D136" s="13"/>
      <c r="E136" s="13"/>
      <c r="F136" s="13"/>
      <c r="G136" s="13"/>
      <c r="H136" s="45"/>
      <c r="I136" s="13"/>
      <c r="J136" s="13"/>
      <c r="K136" s="34"/>
      <c r="L136" s="34"/>
      <c r="M136" s="40"/>
    </row>
    <row r="137" spans="2:13" x14ac:dyDescent="0.25">
      <c r="B137" s="13" t="s">
        <v>62</v>
      </c>
      <c r="C137" s="46" t="s">
        <v>116</v>
      </c>
      <c r="D137" s="56"/>
      <c r="E137" s="56"/>
      <c r="F137" s="56"/>
      <c r="G137" s="14" t="s">
        <v>64</v>
      </c>
      <c r="H137" s="46" t="s">
        <v>123</v>
      </c>
      <c r="I137" s="46" t="s">
        <v>115</v>
      </c>
      <c r="J137" s="56"/>
      <c r="K137" s="58">
        <v>0</v>
      </c>
      <c r="L137" s="58">
        <v>0</v>
      </c>
      <c r="M137" s="40" t="e">
        <f>(K137-L137)/K137*100%</f>
        <v>#DIV/0!</v>
      </c>
    </row>
    <row r="138" spans="2:13" x14ac:dyDescent="0.25">
      <c r="B138" s="13" t="s">
        <v>62</v>
      </c>
      <c r="C138" s="46" t="s">
        <v>116</v>
      </c>
      <c r="D138" s="56"/>
      <c r="E138" s="56"/>
      <c r="F138" s="56"/>
      <c r="G138" s="14" t="s">
        <v>64</v>
      </c>
      <c r="H138" s="46" t="s">
        <v>123</v>
      </c>
      <c r="I138" s="46" t="s">
        <v>115</v>
      </c>
      <c r="J138" s="56"/>
      <c r="K138" s="58">
        <v>0</v>
      </c>
      <c r="L138" s="58">
        <v>0</v>
      </c>
      <c r="M138" s="40" t="e">
        <f t="shared" ref="M138:M146" si="3">(K138-L138)/K138*100%</f>
        <v>#DIV/0!</v>
      </c>
    </row>
    <row r="139" spans="2:13" x14ac:dyDescent="0.25">
      <c r="B139" s="13" t="s">
        <v>62</v>
      </c>
      <c r="C139" s="46" t="s">
        <v>116</v>
      </c>
      <c r="D139" s="56"/>
      <c r="E139" s="56"/>
      <c r="F139" s="56"/>
      <c r="G139" s="14" t="s">
        <v>64</v>
      </c>
      <c r="H139" s="46" t="s">
        <v>123</v>
      </c>
      <c r="I139" s="46" t="s">
        <v>117</v>
      </c>
      <c r="J139" s="56"/>
      <c r="K139" s="58">
        <v>0</v>
      </c>
      <c r="L139" s="58">
        <v>0</v>
      </c>
      <c r="M139" s="40" t="e">
        <f t="shared" si="3"/>
        <v>#DIV/0!</v>
      </c>
    </row>
    <row r="140" spans="2:13" x14ac:dyDescent="0.25">
      <c r="B140" s="13" t="s">
        <v>62</v>
      </c>
      <c r="C140" s="46" t="s">
        <v>116</v>
      </c>
      <c r="D140" s="56"/>
      <c r="E140" s="56"/>
      <c r="F140" s="56"/>
      <c r="G140" s="14" t="s">
        <v>64</v>
      </c>
      <c r="H140" s="46" t="s">
        <v>123</v>
      </c>
      <c r="I140" s="46" t="s">
        <v>117</v>
      </c>
      <c r="J140" s="56"/>
      <c r="K140" s="58">
        <v>0</v>
      </c>
      <c r="L140" s="58">
        <v>0</v>
      </c>
      <c r="M140" s="40" t="e">
        <f t="shared" si="3"/>
        <v>#DIV/0!</v>
      </c>
    </row>
    <row r="141" spans="2:13" x14ac:dyDescent="0.25">
      <c r="B141" s="13" t="s">
        <v>62</v>
      </c>
      <c r="C141" s="46" t="s">
        <v>121</v>
      </c>
      <c r="D141" s="56"/>
      <c r="E141" s="56"/>
      <c r="F141" s="56"/>
      <c r="G141" s="14" t="s">
        <v>64</v>
      </c>
      <c r="H141" s="46" t="s">
        <v>123</v>
      </c>
      <c r="I141" s="46" t="s">
        <v>118</v>
      </c>
      <c r="J141" s="56"/>
      <c r="K141" s="58">
        <v>0</v>
      </c>
      <c r="L141" s="58">
        <v>0</v>
      </c>
      <c r="M141" s="40" t="e">
        <f t="shared" si="3"/>
        <v>#DIV/0!</v>
      </c>
    </row>
    <row r="142" spans="2:13" x14ac:dyDescent="0.25">
      <c r="B142" s="13" t="s">
        <v>62</v>
      </c>
      <c r="C142" s="46" t="s">
        <v>121</v>
      </c>
      <c r="D142" s="56"/>
      <c r="E142" s="56"/>
      <c r="F142" s="56"/>
      <c r="G142" s="14" t="s">
        <v>64</v>
      </c>
      <c r="H142" s="46" t="s">
        <v>123</v>
      </c>
      <c r="I142" s="46" t="s">
        <v>118</v>
      </c>
      <c r="J142" s="56"/>
      <c r="K142" s="58">
        <v>0</v>
      </c>
      <c r="L142" s="58">
        <v>0</v>
      </c>
      <c r="M142" s="40" t="e">
        <f t="shared" si="3"/>
        <v>#DIV/0!</v>
      </c>
    </row>
    <row r="143" spans="2:13" x14ac:dyDescent="0.25">
      <c r="B143" s="13" t="s">
        <v>62</v>
      </c>
      <c r="C143" s="46" t="s">
        <v>121</v>
      </c>
      <c r="D143" s="56"/>
      <c r="E143" s="56"/>
      <c r="F143" s="56"/>
      <c r="G143" s="14" t="s">
        <v>64</v>
      </c>
      <c r="H143" s="46" t="s">
        <v>123</v>
      </c>
      <c r="I143" s="46" t="s">
        <v>119</v>
      </c>
      <c r="J143" s="56"/>
      <c r="K143" s="58">
        <v>0</v>
      </c>
      <c r="L143" s="58">
        <v>0</v>
      </c>
      <c r="M143" s="40" t="e">
        <f t="shared" si="3"/>
        <v>#DIV/0!</v>
      </c>
    </row>
    <row r="144" spans="2:13" x14ac:dyDescent="0.25">
      <c r="B144" s="13" t="s">
        <v>62</v>
      </c>
      <c r="C144" s="46" t="s">
        <v>121</v>
      </c>
      <c r="D144" s="56"/>
      <c r="E144" s="56"/>
      <c r="F144" s="56"/>
      <c r="G144" s="14" t="s">
        <v>64</v>
      </c>
      <c r="H144" s="46" t="s">
        <v>123</v>
      </c>
      <c r="I144" s="46" t="s">
        <v>119</v>
      </c>
      <c r="J144" s="56"/>
      <c r="K144" s="58">
        <v>0</v>
      </c>
      <c r="L144" s="58">
        <v>0</v>
      </c>
      <c r="M144" s="40" t="e">
        <f t="shared" si="3"/>
        <v>#DIV/0!</v>
      </c>
    </row>
    <row r="145" spans="2:13" x14ac:dyDescent="0.25">
      <c r="B145" s="13" t="s">
        <v>62</v>
      </c>
      <c r="C145" s="46" t="s">
        <v>121</v>
      </c>
      <c r="D145" s="56"/>
      <c r="E145" s="56"/>
      <c r="F145" s="56"/>
      <c r="G145" s="14" t="s">
        <v>64</v>
      </c>
      <c r="H145" s="46" t="s">
        <v>123</v>
      </c>
      <c r="I145" s="46" t="s">
        <v>120</v>
      </c>
      <c r="J145" s="56"/>
      <c r="K145" s="58">
        <v>0</v>
      </c>
      <c r="L145" s="58">
        <v>0</v>
      </c>
      <c r="M145" s="40" t="e">
        <f t="shared" si="3"/>
        <v>#DIV/0!</v>
      </c>
    </row>
    <row r="146" spans="2:13" x14ac:dyDescent="0.25">
      <c r="B146" s="13" t="s">
        <v>62</v>
      </c>
      <c r="C146" s="46" t="s">
        <v>121</v>
      </c>
      <c r="D146" s="56"/>
      <c r="E146" s="56"/>
      <c r="F146" s="56"/>
      <c r="G146" s="14" t="s">
        <v>64</v>
      </c>
      <c r="H146" s="46" t="s">
        <v>123</v>
      </c>
      <c r="I146" s="46" t="s">
        <v>120</v>
      </c>
      <c r="J146" s="56"/>
      <c r="K146" s="58">
        <v>0</v>
      </c>
      <c r="L146" s="58">
        <v>0</v>
      </c>
      <c r="M146" s="40" t="e">
        <f t="shared" si="3"/>
        <v>#DIV/0!</v>
      </c>
    </row>
    <row r="147" spans="2:13" x14ac:dyDescent="0.25">
      <c r="K147" s="33"/>
      <c r="L147" s="33"/>
      <c r="M147" s="38"/>
    </row>
    <row r="148" spans="2:13" x14ac:dyDescent="0.25">
      <c r="K148" s="33"/>
      <c r="L148" s="33"/>
      <c r="M148" s="38"/>
    </row>
    <row r="149" spans="2:13" x14ac:dyDescent="0.25">
      <c r="K149" s="33"/>
      <c r="L149" s="33"/>
      <c r="M149" s="38"/>
    </row>
    <row r="150" spans="2:13" x14ac:dyDescent="0.25">
      <c r="K150" s="33"/>
      <c r="L150" s="33"/>
      <c r="M150" s="38"/>
    </row>
    <row r="151" spans="2:13" x14ac:dyDescent="0.25">
      <c r="K151" s="33"/>
      <c r="L151" s="33"/>
      <c r="M151" s="38"/>
    </row>
    <row r="152" spans="2:13" x14ac:dyDescent="0.25">
      <c r="K152" s="33"/>
      <c r="L152" s="33"/>
      <c r="M152" s="38"/>
    </row>
    <row r="153" spans="2:13" x14ac:dyDescent="0.25">
      <c r="K153" s="33"/>
      <c r="L153" s="33"/>
      <c r="M153" s="38"/>
    </row>
    <row r="154" spans="2:13" x14ac:dyDescent="0.25">
      <c r="K154" s="33"/>
      <c r="L154" s="33"/>
      <c r="M154" s="38"/>
    </row>
    <row r="155" spans="2:13" x14ac:dyDescent="0.25">
      <c r="K155" s="33"/>
      <c r="L155" s="33"/>
      <c r="M155" s="38"/>
    </row>
    <row r="156" spans="2:13" x14ac:dyDescent="0.25">
      <c r="K156" s="33"/>
      <c r="L156" s="33"/>
      <c r="M156" s="38"/>
    </row>
    <row r="157" spans="2:13" x14ac:dyDescent="0.25">
      <c r="K157" s="33"/>
      <c r="L157" s="33"/>
      <c r="M157" s="38"/>
    </row>
    <row r="158" spans="2:13" x14ac:dyDescent="0.25">
      <c r="K158" s="33"/>
      <c r="L158" s="33"/>
      <c r="M158" s="38"/>
    </row>
    <row r="159" spans="2:13" x14ac:dyDescent="0.25">
      <c r="K159" s="33"/>
      <c r="L159" s="33"/>
      <c r="M159" s="38"/>
    </row>
    <row r="160" spans="2:13" x14ac:dyDescent="0.25">
      <c r="K160" s="33"/>
      <c r="L160" s="33"/>
      <c r="M160" s="38"/>
    </row>
    <row r="161" spans="11:13" x14ac:dyDescent="0.25">
      <c r="K161" s="33"/>
      <c r="L161" s="33"/>
      <c r="M161" s="38"/>
    </row>
    <row r="162" spans="11:13" x14ac:dyDescent="0.25">
      <c r="K162" s="33"/>
      <c r="L162" s="33"/>
      <c r="M162" s="38"/>
    </row>
    <row r="163" spans="11:13" x14ac:dyDescent="0.25">
      <c r="K163" s="33"/>
      <c r="L163" s="33"/>
      <c r="M163" s="38"/>
    </row>
    <row r="164" spans="11:13" x14ac:dyDescent="0.25">
      <c r="K164" s="33"/>
      <c r="L164" s="33"/>
      <c r="M164" s="38"/>
    </row>
    <row r="165" spans="11:13" x14ac:dyDescent="0.25">
      <c r="K165" s="33"/>
      <c r="L165" s="33"/>
      <c r="M165" s="38"/>
    </row>
    <row r="166" spans="11:13" x14ac:dyDescent="0.25">
      <c r="K166" s="33"/>
      <c r="L166" s="33"/>
      <c r="M166" s="38"/>
    </row>
    <row r="167" spans="11:13" x14ac:dyDescent="0.25">
      <c r="K167" s="33"/>
      <c r="L167" s="33"/>
      <c r="M167" s="38"/>
    </row>
    <row r="168" spans="11:13" x14ac:dyDescent="0.25">
      <c r="K168" s="33"/>
      <c r="L168" s="33"/>
      <c r="M168" s="38"/>
    </row>
    <row r="169" spans="11:13" x14ac:dyDescent="0.25">
      <c r="K169" s="33"/>
      <c r="L169" s="33"/>
      <c r="M169" s="38"/>
    </row>
    <row r="170" spans="11:13" x14ac:dyDescent="0.25">
      <c r="K170" s="33"/>
      <c r="L170" s="33"/>
      <c r="M170" s="38"/>
    </row>
    <row r="171" spans="11:13" x14ac:dyDescent="0.25">
      <c r="K171" s="33"/>
      <c r="L171" s="33"/>
      <c r="M171" s="38"/>
    </row>
    <row r="172" spans="11:13" x14ac:dyDescent="0.25">
      <c r="K172" s="33"/>
      <c r="L172" s="33"/>
      <c r="M172" s="38"/>
    </row>
    <row r="173" spans="11:13" x14ac:dyDescent="0.25">
      <c r="K173" s="33"/>
      <c r="L173" s="33"/>
      <c r="M173" s="38"/>
    </row>
    <row r="174" spans="11:13" x14ac:dyDescent="0.25">
      <c r="K174" s="33"/>
      <c r="L174" s="33"/>
      <c r="M174" s="38"/>
    </row>
    <row r="175" spans="11:13" x14ac:dyDescent="0.25">
      <c r="K175" s="33"/>
      <c r="L175" s="33"/>
      <c r="M175" s="38"/>
    </row>
    <row r="176" spans="11:13" x14ac:dyDescent="0.25">
      <c r="K176" s="33"/>
      <c r="L176" s="33"/>
      <c r="M176" s="38"/>
    </row>
    <row r="177" spans="11:13" x14ac:dyDescent="0.25">
      <c r="K177" s="33"/>
      <c r="L177" s="33"/>
      <c r="M177" s="38"/>
    </row>
    <row r="178" spans="11:13" x14ac:dyDescent="0.25">
      <c r="K178" s="33"/>
      <c r="L178" s="33"/>
      <c r="M178" s="38"/>
    </row>
    <row r="179" spans="11:13" x14ac:dyDescent="0.25">
      <c r="K179" s="33"/>
      <c r="L179" s="33"/>
      <c r="M179" s="38"/>
    </row>
    <row r="180" spans="11:13" x14ac:dyDescent="0.25">
      <c r="K180" s="33"/>
      <c r="L180" s="33"/>
      <c r="M180" s="38"/>
    </row>
    <row r="181" spans="11:13" x14ac:dyDescent="0.25">
      <c r="K181" s="33"/>
      <c r="L181" s="33"/>
      <c r="M181" s="38"/>
    </row>
    <row r="182" spans="11:13" x14ac:dyDescent="0.25">
      <c r="K182" s="33"/>
      <c r="L182" s="33"/>
      <c r="M182" s="38"/>
    </row>
    <row r="183" spans="11:13" x14ac:dyDescent="0.25">
      <c r="K183" s="33"/>
      <c r="L183" s="33"/>
      <c r="M183" s="38"/>
    </row>
    <row r="184" spans="11:13" x14ac:dyDescent="0.25">
      <c r="K184" s="33"/>
      <c r="L184" s="33"/>
      <c r="M184" s="38"/>
    </row>
    <row r="185" spans="11:13" x14ac:dyDescent="0.25">
      <c r="K185" s="33"/>
      <c r="L185" s="33"/>
      <c r="M185" s="38"/>
    </row>
    <row r="186" spans="11:13" x14ac:dyDescent="0.25">
      <c r="K186" s="33"/>
      <c r="L186" s="33"/>
      <c r="M186" s="38"/>
    </row>
    <row r="187" spans="11:13" x14ac:dyDescent="0.25">
      <c r="K187" s="33"/>
      <c r="L187" s="33"/>
      <c r="M187" s="38"/>
    </row>
    <row r="188" spans="11:13" x14ac:dyDescent="0.25">
      <c r="K188" s="33"/>
      <c r="L188" s="33"/>
      <c r="M188" s="38"/>
    </row>
    <row r="189" spans="11:13" x14ac:dyDescent="0.25">
      <c r="K189" s="33"/>
      <c r="L189" s="33"/>
      <c r="M189" s="38"/>
    </row>
    <row r="190" spans="11:13" x14ac:dyDescent="0.25">
      <c r="K190" s="33"/>
      <c r="L190" s="33"/>
      <c r="M190" s="38"/>
    </row>
    <row r="191" spans="11:13" x14ac:dyDescent="0.25">
      <c r="K191" s="33"/>
      <c r="L191" s="33"/>
      <c r="M191" s="38"/>
    </row>
    <row r="192" spans="11:13" x14ac:dyDescent="0.25">
      <c r="K192" s="33"/>
      <c r="L192" s="33"/>
      <c r="M192" s="38"/>
    </row>
    <row r="193" spans="11:13" x14ac:dyDescent="0.25">
      <c r="K193" s="33"/>
      <c r="L193" s="33"/>
      <c r="M193" s="38"/>
    </row>
    <row r="194" spans="11:13" x14ac:dyDescent="0.25">
      <c r="K194" s="33"/>
      <c r="L194" s="33"/>
      <c r="M194" s="38"/>
    </row>
    <row r="195" spans="11:13" x14ac:dyDescent="0.25">
      <c r="K195" s="33"/>
      <c r="L195" s="33"/>
      <c r="M195" s="38"/>
    </row>
    <row r="196" spans="11:13" x14ac:dyDescent="0.25">
      <c r="K196" s="33"/>
      <c r="L196" s="33"/>
      <c r="M196" s="38"/>
    </row>
    <row r="197" spans="11:13" x14ac:dyDescent="0.25">
      <c r="K197" s="33"/>
      <c r="L197" s="33"/>
      <c r="M197" s="38"/>
    </row>
    <row r="198" spans="11:13" x14ac:dyDescent="0.25">
      <c r="K198" s="33"/>
      <c r="L198" s="33"/>
      <c r="M198" s="38"/>
    </row>
    <row r="199" spans="11:13" x14ac:dyDescent="0.25">
      <c r="K199" s="33"/>
      <c r="L199" s="33"/>
      <c r="M199" s="38"/>
    </row>
    <row r="200" spans="11:13" x14ac:dyDescent="0.25">
      <c r="K200" s="33"/>
      <c r="L200" s="33"/>
      <c r="M200" s="38"/>
    </row>
    <row r="201" spans="11:13" x14ac:dyDescent="0.25">
      <c r="K201" s="33"/>
      <c r="L201" s="33"/>
      <c r="M201" s="38"/>
    </row>
    <row r="202" spans="11:13" x14ac:dyDescent="0.25">
      <c r="K202" s="33"/>
      <c r="L202" s="33"/>
      <c r="M202" s="38"/>
    </row>
    <row r="203" spans="11:13" x14ac:dyDescent="0.25">
      <c r="K203" s="33"/>
      <c r="L203" s="33"/>
      <c r="M203" s="38"/>
    </row>
    <row r="204" spans="11:13" x14ac:dyDescent="0.25">
      <c r="K204" s="33"/>
      <c r="L204" s="33"/>
      <c r="M204" s="38"/>
    </row>
    <row r="205" spans="11:13" x14ac:dyDescent="0.25">
      <c r="K205" s="33"/>
      <c r="L205" s="33"/>
      <c r="M205" s="38"/>
    </row>
    <row r="206" spans="11:13" x14ac:dyDescent="0.25">
      <c r="K206" s="33"/>
      <c r="L206" s="33"/>
      <c r="M206" s="38"/>
    </row>
    <row r="207" spans="11:13" x14ac:dyDescent="0.25">
      <c r="K207" s="33"/>
      <c r="L207" s="33"/>
      <c r="M207" s="38"/>
    </row>
    <row r="208" spans="11:13" x14ac:dyDescent="0.25">
      <c r="K208" s="33"/>
      <c r="L208" s="33"/>
      <c r="M208" s="38"/>
    </row>
    <row r="209" spans="11:13" x14ac:dyDescent="0.25">
      <c r="K209" s="33"/>
      <c r="L209" s="33"/>
      <c r="M209" s="38"/>
    </row>
    <row r="210" spans="11:13" x14ac:dyDescent="0.25">
      <c r="K210" s="33"/>
      <c r="L210" s="33"/>
      <c r="M210" s="38"/>
    </row>
    <row r="211" spans="11:13" x14ac:dyDescent="0.25">
      <c r="K211" s="33"/>
      <c r="L211" s="33"/>
      <c r="M211" s="38"/>
    </row>
    <row r="212" spans="11:13" x14ac:dyDescent="0.25">
      <c r="K212" s="33"/>
      <c r="L212" s="33"/>
      <c r="M212" s="38"/>
    </row>
    <row r="213" spans="11:13" x14ac:dyDescent="0.25">
      <c r="K213" s="33"/>
      <c r="L213" s="33"/>
      <c r="M213" s="38"/>
    </row>
    <row r="214" spans="11:13" x14ac:dyDescent="0.25">
      <c r="K214" s="33"/>
      <c r="L214" s="33"/>
      <c r="M214" s="38"/>
    </row>
    <row r="215" spans="11:13" x14ac:dyDescent="0.25">
      <c r="K215" s="33"/>
      <c r="L215" s="33"/>
      <c r="M215" s="38"/>
    </row>
    <row r="216" spans="11:13" x14ac:dyDescent="0.25">
      <c r="K216" s="33"/>
      <c r="L216" s="33"/>
      <c r="M216" s="38"/>
    </row>
    <row r="217" spans="11:13" x14ac:dyDescent="0.25">
      <c r="K217" s="33"/>
      <c r="L217" s="33"/>
      <c r="M217" s="38"/>
    </row>
    <row r="218" spans="11:13" x14ac:dyDescent="0.25">
      <c r="K218" s="33"/>
      <c r="L218" s="33"/>
      <c r="M218" s="38"/>
    </row>
    <row r="219" spans="11:13" x14ac:dyDescent="0.25">
      <c r="K219" s="33"/>
      <c r="L219" s="33"/>
      <c r="M219" s="38"/>
    </row>
    <row r="220" spans="11:13" x14ac:dyDescent="0.25">
      <c r="K220" s="33"/>
      <c r="L220" s="33"/>
      <c r="M220" s="38"/>
    </row>
    <row r="221" spans="11:13" x14ac:dyDescent="0.25">
      <c r="K221" s="33"/>
      <c r="L221" s="33"/>
      <c r="M221" s="38"/>
    </row>
    <row r="222" spans="11:13" x14ac:dyDescent="0.25">
      <c r="K222" s="33"/>
      <c r="L222" s="33"/>
      <c r="M222" s="38"/>
    </row>
    <row r="223" spans="11:13" x14ac:dyDescent="0.25">
      <c r="K223" s="33"/>
      <c r="L223" s="33"/>
      <c r="M223" s="38"/>
    </row>
    <row r="224" spans="11:13" x14ac:dyDescent="0.25">
      <c r="K224" s="33"/>
      <c r="L224" s="33"/>
      <c r="M224" s="38"/>
    </row>
    <row r="225" spans="11:13" x14ac:dyDescent="0.25">
      <c r="K225" s="33"/>
      <c r="L225" s="33"/>
      <c r="M225" s="38"/>
    </row>
    <row r="226" spans="11:13" x14ac:dyDescent="0.25">
      <c r="K226" s="33"/>
      <c r="L226" s="33"/>
      <c r="M226" s="38"/>
    </row>
    <row r="227" spans="11:13" x14ac:dyDescent="0.25">
      <c r="K227" s="33"/>
      <c r="L227" s="33"/>
      <c r="M227" s="38"/>
    </row>
    <row r="228" spans="11:13" x14ac:dyDescent="0.25">
      <c r="K228" s="33"/>
      <c r="L228" s="33"/>
      <c r="M228" s="38"/>
    </row>
    <row r="229" spans="11:13" x14ac:dyDescent="0.25">
      <c r="K229" s="33"/>
      <c r="L229" s="33"/>
      <c r="M229" s="38"/>
    </row>
    <row r="230" spans="11:13" x14ac:dyDescent="0.25">
      <c r="K230" s="33"/>
      <c r="L230" s="33"/>
      <c r="M230" s="38"/>
    </row>
    <row r="231" spans="11:13" x14ac:dyDescent="0.25">
      <c r="K231" s="33"/>
      <c r="L231" s="33"/>
      <c r="M231" s="38"/>
    </row>
    <row r="232" spans="11:13" x14ac:dyDescent="0.25">
      <c r="K232" s="33"/>
      <c r="L232" s="33"/>
      <c r="M232" s="38"/>
    </row>
    <row r="233" spans="11:13" x14ac:dyDescent="0.25">
      <c r="K233" s="33"/>
      <c r="L233" s="33"/>
      <c r="M233" s="38"/>
    </row>
    <row r="234" spans="11:13" x14ac:dyDescent="0.25">
      <c r="K234" s="33"/>
      <c r="L234" s="33"/>
      <c r="M234" s="38"/>
    </row>
    <row r="235" spans="11:13" x14ac:dyDescent="0.25">
      <c r="K235" s="33"/>
      <c r="L235" s="33"/>
      <c r="M235" s="38"/>
    </row>
    <row r="236" spans="11:13" x14ac:dyDescent="0.25">
      <c r="K236" s="33"/>
      <c r="L236" s="33"/>
      <c r="M236" s="38"/>
    </row>
    <row r="237" spans="11:13" x14ac:dyDescent="0.25">
      <c r="K237" s="33"/>
      <c r="L237" s="33"/>
      <c r="M237" s="38"/>
    </row>
    <row r="238" spans="11:13" x14ac:dyDescent="0.25">
      <c r="K238" s="33"/>
      <c r="L238" s="33"/>
      <c r="M238" s="38"/>
    </row>
    <row r="239" spans="11:13" x14ac:dyDescent="0.25">
      <c r="K239" s="33"/>
      <c r="L239" s="33"/>
      <c r="M239" s="38"/>
    </row>
    <row r="240" spans="11:13" x14ac:dyDescent="0.25">
      <c r="K240" s="33"/>
      <c r="L240" s="33"/>
      <c r="M240" s="38"/>
    </row>
    <row r="241" spans="11:13" x14ac:dyDescent="0.25">
      <c r="K241" s="33"/>
      <c r="L241" s="33"/>
      <c r="M241" s="38"/>
    </row>
    <row r="242" spans="11:13" x14ac:dyDescent="0.25">
      <c r="K242" s="33"/>
      <c r="L242" s="33"/>
      <c r="M242" s="38"/>
    </row>
    <row r="243" spans="11:13" x14ac:dyDescent="0.25">
      <c r="K243" s="33"/>
      <c r="L243" s="33"/>
      <c r="M243" s="38"/>
    </row>
    <row r="244" spans="11:13" x14ac:dyDescent="0.25">
      <c r="K244" s="33"/>
      <c r="L244" s="33"/>
      <c r="M244" s="38"/>
    </row>
    <row r="245" spans="11:13" x14ac:dyDescent="0.25">
      <c r="K245" s="33"/>
      <c r="L245" s="33"/>
      <c r="M245" s="38"/>
    </row>
    <row r="246" spans="11:13" x14ac:dyDescent="0.25">
      <c r="K246" s="33"/>
      <c r="L246" s="33"/>
      <c r="M246" s="38"/>
    </row>
    <row r="247" spans="11:13" x14ac:dyDescent="0.25">
      <c r="K247" s="33"/>
      <c r="L247" s="33"/>
      <c r="M247" s="38"/>
    </row>
    <row r="248" spans="11:13" x14ac:dyDescent="0.25">
      <c r="K248" s="33"/>
      <c r="L248" s="33"/>
      <c r="M248" s="38"/>
    </row>
    <row r="249" spans="11:13" x14ac:dyDescent="0.25">
      <c r="K249" s="33"/>
      <c r="L249" s="33"/>
      <c r="M249" s="38"/>
    </row>
    <row r="250" spans="11:13" x14ac:dyDescent="0.25">
      <c r="K250" s="33"/>
      <c r="L250" s="33"/>
      <c r="M250" s="38"/>
    </row>
    <row r="251" spans="11:13" x14ac:dyDescent="0.25">
      <c r="K251" s="33"/>
      <c r="L251" s="33"/>
      <c r="M251" s="38"/>
    </row>
    <row r="252" spans="11:13" x14ac:dyDescent="0.25">
      <c r="K252" s="33"/>
      <c r="L252" s="33"/>
      <c r="M252" s="38"/>
    </row>
    <row r="253" spans="11:13" x14ac:dyDescent="0.25">
      <c r="K253" s="33"/>
      <c r="L253" s="33"/>
      <c r="M253" s="38"/>
    </row>
    <row r="254" spans="11:13" x14ac:dyDescent="0.25">
      <c r="K254" s="33"/>
      <c r="L254" s="33"/>
      <c r="M254" s="38"/>
    </row>
    <row r="255" spans="11:13" x14ac:dyDescent="0.25">
      <c r="K255" s="33"/>
      <c r="L255" s="33"/>
      <c r="M255" s="38"/>
    </row>
    <row r="256" spans="11:13" x14ac:dyDescent="0.25">
      <c r="K256" s="33"/>
      <c r="L256" s="33"/>
      <c r="M256" s="38"/>
    </row>
    <row r="257" spans="11:13" x14ac:dyDescent="0.25">
      <c r="K257" s="33"/>
      <c r="L257" s="33"/>
      <c r="M257" s="38"/>
    </row>
    <row r="258" spans="11:13" x14ac:dyDescent="0.25">
      <c r="K258" s="33"/>
      <c r="L258" s="33"/>
      <c r="M258" s="38"/>
    </row>
    <row r="259" spans="11:13" x14ac:dyDescent="0.25">
      <c r="K259" s="33"/>
      <c r="L259" s="33"/>
      <c r="M259" s="38"/>
    </row>
    <row r="260" spans="11:13" x14ac:dyDescent="0.25">
      <c r="K260" s="33"/>
      <c r="L260" s="33"/>
      <c r="M260" s="38"/>
    </row>
    <row r="261" spans="11:13" x14ac:dyDescent="0.25">
      <c r="K261" s="33"/>
      <c r="L261" s="33"/>
      <c r="M261" s="38"/>
    </row>
    <row r="262" spans="11:13" x14ac:dyDescent="0.25">
      <c r="K262" s="33"/>
      <c r="L262" s="33"/>
      <c r="M262" s="38"/>
    </row>
    <row r="263" spans="11:13" x14ac:dyDescent="0.25">
      <c r="K263" s="33"/>
      <c r="L263" s="33"/>
      <c r="M263" s="38"/>
    </row>
    <row r="264" spans="11:13" x14ac:dyDescent="0.25">
      <c r="K264" s="33"/>
      <c r="L264" s="33"/>
      <c r="M264" s="38"/>
    </row>
    <row r="265" spans="11:13" x14ac:dyDescent="0.25">
      <c r="K265" s="33"/>
      <c r="L265" s="33"/>
      <c r="M265" s="38"/>
    </row>
    <row r="266" spans="11:13" x14ac:dyDescent="0.25">
      <c r="K266" s="33"/>
      <c r="L266" s="33"/>
      <c r="M266" s="38"/>
    </row>
    <row r="267" spans="11:13" x14ac:dyDescent="0.25">
      <c r="K267" s="33"/>
      <c r="L267" s="33"/>
      <c r="M267" s="38"/>
    </row>
    <row r="268" spans="11:13" x14ac:dyDescent="0.25">
      <c r="K268" s="33"/>
      <c r="L268" s="33"/>
      <c r="M268" s="38"/>
    </row>
    <row r="269" spans="11:13" x14ac:dyDescent="0.25">
      <c r="K269" s="33"/>
      <c r="L269" s="33"/>
      <c r="M269" s="38"/>
    </row>
    <row r="270" spans="11:13" x14ac:dyDescent="0.25">
      <c r="K270" s="33"/>
      <c r="L270" s="33"/>
      <c r="M270" s="38"/>
    </row>
    <row r="271" spans="11:13" x14ac:dyDescent="0.25">
      <c r="K271" s="33"/>
      <c r="L271" s="33"/>
      <c r="M271" s="38"/>
    </row>
    <row r="272" spans="11:13" x14ac:dyDescent="0.25">
      <c r="K272" s="33"/>
      <c r="L272" s="33"/>
      <c r="M272" s="38"/>
    </row>
    <row r="273" spans="11:13" x14ac:dyDescent="0.25">
      <c r="K273" s="33"/>
      <c r="L273" s="33"/>
      <c r="M273" s="38"/>
    </row>
    <row r="274" spans="11:13" x14ac:dyDescent="0.25">
      <c r="K274" s="33"/>
      <c r="L274" s="33"/>
      <c r="M274" s="38"/>
    </row>
    <row r="275" spans="11:13" x14ac:dyDescent="0.25">
      <c r="K275" s="33"/>
      <c r="L275" s="33"/>
      <c r="M275" s="38"/>
    </row>
    <row r="276" spans="11:13" x14ac:dyDescent="0.25">
      <c r="K276" s="33"/>
      <c r="L276" s="33"/>
      <c r="M276" s="38"/>
    </row>
    <row r="277" spans="11:13" x14ac:dyDescent="0.25">
      <c r="K277" s="33"/>
      <c r="L277" s="33"/>
      <c r="M277" s="38"/>
    </row>
    <row r="278" spans="11:13" x14ac:dyDescent="0.25">
      <c r="K278" s="33"/>
      <c r="L278" s="33"/>
      <c r="M278" s="38"/>
    </row>
    <row r="279" spans="11:13" x14ac:dyDescent="0.25">
      <c r="K279" s="33"/>
      <c r="L279" s="33"/>
      <c r="M279" s="38"/>
    </row>
    <row r="280" spans="11:13" x14ac:dyDescent="0.25">
      <c r="K280" s="33"/>
      <c r="L280" s="33"/>
      <c r="M280" s="38"/>
    </row>
    <row r="281" spans="11:13" x14ac:dyDescent="0.25">
      <c r="K281" s="33"/>
      <c r="L281" s="33"/>
      <c r="M281" s="38"/>
    </row>
    <row r="282" spans="11:13" x14ac:dyDescent="0.25">
      <c r="K282" s="33"/>
      <c r="L282" s="33"/>
      <c r="M282" s="38"/>
    </row>
    <row r="283" spans="11:13" x14ac:dyDescent="0.25">
      <c r="K283" s="33"/>
      <c r="L283" s="33"/>
      <c r="M283" s="38"/>
    </row>
    <row r="284" spans="11:13" x14ac:dyDescent="0.25">
      <c r="K284" s="33"/>
      <c r="L284" s="33"/>
      <c r="M284" s="38"/>
    </row>
    <row r="285" spans="11:13" x14ac:dyDescent="0.25">
      <c r="K285" s="33"/>
      <c r="L285" s="33"/>
      <c r="M285" s="38"/>
    </row>
    <row r="286" spans="11:13" x14ac:dyDescent="0.25">
      <c r="K286" s="33"/>
      <c r="L286" s="33"/>
      <c r="M286" s="38"/>
    </row>
    <row r="287" spans="11:13" x14ac:dyDescent="0.25">
      <c r="K287" s="33"/>
      <c r="L287" s="33"/>
      <c r="M287" s="38"/>
    </row>
    <row r="288" spans="11:13" x14ac:dyDescent="0.25">
      <c r="K288" s="33"/>
      <c r="L288" s="33"/>
      <c r="M288" s="38"/>
    </row>
    <row r="289" spans="11:13" x14ac:dyDescent="0.25">
      <c r="K289" s="33"/>
      <c r="L289" s="33"/>
      <c r="M289" s="38"/>
    </row>
    <row r="290" spans="11:13" x14ac:dyDescent="0.25">
      <c r="K290" s="33"/>
      <c r="L290" s="33"/>
      <c r="M290" s="38"/>
    </row>
    <row r="291" spans="11:13" x14ac:dyDescent="0.25">
      <c r="K291" s="33"/>
      <c r="L291" s="33"/>
      <c r="M291" s="38"/>
    </row>
    <row r="292" spans="11:13" x14ac:dyDescent="0.25">
      <c r="K292" s="33"/>
      <c r="L292" s="33"/>
      <c r="M292" s="38"/>
    </row>
    <row r="293" spans="11:13" x14ac:dyDescent="0.25">
      <c r="K293" s="33"/>
      <c r="L293" s="33"/>
      <c r="M293" s="38"/>
    </row>
    <row r="294" spans="11:13" x14ac:dyDescent="0.25">
      <c r="K294" s="33"/>
      <c r="L294" s="33"/>
      <c r="M294" s="38"/>
    </row>
    <row r="295" spans="11:13" x14ac:dyDescent="0.25">
      <c r="K295" s="33"/>
      <c r="L295" s="33"/>
      <c r="M295" s="38"/>
    </row>
    <row r="296" spans="11:13" x14ac:dyDescent="0.25">
      <c r="K296" s="33"/>
      <c r="L296" s="33"/>
      <c r="M296" s="38"/>
    </row>
    <row r="297" spans="11:13" x14ac:dyDescent="0.25">
      <c r="K297" s="33"/>
      <c r="L297" s="33"/>
      <c r="M297" s="38"/>
    </row>
    <row r="298" spans="11:13" x14ac:dyDescent="0.25">
      <c r="K298" s="33"/>
      <c r="L298" s="33"/>
      <c r="M298" s="38"/>
    </row>
    <row r="299" spans="11:13" x14ac:dyDescent="0.25">
      <c r="K299" s="33"/>
      <c r="L299" s="33"/>
      <c r="M299" s="38"/>
    </row>
    <row r="300" spans="11:13" x14ac:dyDescent="0.25">
      <c r="K300" s="33"/>
      <c r="L300" s="33"/>
      <c r="M300" s="38"/>
    </row>
    <row r="301" spans="11:13" x14ac:dyDescent="0.25">
      <c r="K301" s="33"/>
      <c r="L301" s="33"/>
      <c r="M301" s="38"/>
    </row>
    <row r="302" spans="11:13" x14ac:dyDescent="0.25">
      <c r="K302" s="33"/>
      <c r="L302" s="33"/>
      <c r="M302" s="38"/>
    </row>
    <row r="303" spans="11:13" x14ac:dyDescent="0.25">
      <c r="K303" s="33"/>
      <c r="L303" s="33"/>
      <c r="M303" s="38"/>
    </row>
    <row r="304" spans="11:13" x14ac:dyDescent="0.25">
      <c r="K304" s="33"/>
      <c r="L304" s="33"/>
      <c r="M304" s="38"/>
    </row>
    <row r="305" spans="11:13" x14ac:dyDescent="0.25">
      <c r="K305" s="33"/>
      <c r="L305" s="33"/>
      <c r="M305" s="38"/>
    </row>
    <row r="306" spans="11:13" x14ac:dyDescent="0.25">
      <c r="K306" s="33"/>
      <c r="L306" s="33"/>
      <c r="M306" s="38"/>
    </row>
    <row r="307" spans="11:13" x14ac:dyDescent="0.25">
      <c r="K307" s="33"/>
      <c r="L307" s="33"/>
      <c r="M307" s="38"/>
    </row>
    <row r="308" spans="11:13" x14ac:dyDescent="0.25">
      <c r="K308" s="33"/>
      <c r="L308" s="33"/>
      <c r="M308" s="38"/>
    </row>
    <row r="309" spans="11:13" x14ac:dyDescent="0.25">
      <c r="K309" s="33"/>
      <c r="L309" s="33"/>
      <c r="M309" s="38"/>
    </row>
    <row r="310" spans="11:13" x14ac:dyDescent="0.25">
      <c r="K310" s="33"/>
      <c r="L310" s="33"/>
      <c r="M310" s="38"/>
    </row>
    <row r="311" spans="11:13" x14ac:dyDescent="0.25">
      <c r="K311" s="33"/>
      <c r="L311" s="33"/>
      <c r="M311" s="38"/>
    </row>
    <row r="312" spans="11:13" x14ac:dyDescent="0.25">
      <c r="K312" s="33"/>
      <c r="L312" s="33"/>
      <c r="M312" s="38"/>
    </row>
    <row r="313" spans="11:13" x14ac:dyDescent="0.25">
      <c r="K313" s="33"/>
      <c r="L313" s="33"/>
      <c r="M313" s="38"/>
    </row>
    <row r="314" spans="11:13" x14ac:dyDescent="0.25">
      <c r="K314" s="33"/>
      <c r="L314" s="33"/>
      <c r="M314" s="38"/>
    </row>
    <row r="315" spans="11:13" x14ac:dyDescent="0.25">
      <c r="K315" s="33"/>
      <c r="L315" s="33"/>
      <c r="M315" s="38"/>
    </row>
    <row r="316" spans="11:13" x14ac:dyDescent="0.25">
      <c r="K316" s="33"/>
      <c r="L316" s="33"/>
      <c r="M316" s="38"/>
    </row>
    <row r="317" spans="11:13" x14ac:dyDescent="0.25">
      <c r="K317" s="33"/>
      <c r="L317" s="33"/>
      <c r="M317" s="38"/>
    </row>
    <row r="318" spans="11:13" x14ac:dyDescent="0.25">
      <c r="K318" s="33"/>
      <c r="L318" s="33"/>
      <c r="M318" s="38"/>
    </row>
    <row r="319" spans="11:13" x14ac:dyDescent="0.25">
      <c r="K319" s="33"/>
      <c r="L319" s="33"/>
      <c r="M319" s="38"/>
    </row>
    <row r="320" spans="11:13" x14ac:dyDescent="0.25">
      <c r="K320" s="33"/>
      <c r="L320" s="33"/>
      <c r="M320" s="38"/>
    </row>
    <row r="321" spans="11:13" x14ac:dyDescent="0.25">
      <c r="K321" s="33"/>
      <c r="L321" s="33"/>
      <c r="M321" s="38"/>
    </row>
    <row r="322" spans="11:13" x14ac:dyDescent="0.25">
      <c r="K322" s="33"/>
      <c r="L322" s="33"/>
      <c r="M322" s="38"/>
    </row>
    <row r="323" spans="11:13" x14ac:dyDescent="0.25">
      <c r="K323" s="33"/>
      <c r="L323" s="33"/>
      <c r="M323" s="38"/>
    </row>
    <row r="324" spans="11:13" x14ac:dyDescent="0.25">
      <c r="K324" s="33"/>
      <c r="L324" s="33"/>
      <c r="M324" s="38"/>
    </row>
    <row r="325" spans="11:13" x14ac:dyDescent="0.25">
      <c r="K325" s="33"/>
      <c r="L325" s="33"/>
      <c r="M325" s="38"/>
    </row>
    <row r="326" spans="11:13" x14ac:dyDescent="0.25">
      <c r="K326" s="33"/>
      <c r="L326" s="33"/>
      <c r="M326" s="38"/>
    </row>
    <row r="327" spans="11:13" x14ac:dyDescent="0.25">
      <c r="K327" s="33"/>
      <c r="L327" s="33"/>
      <c r="M327" s="38"/>
    </row>
    <row r="328" spans="11:13" x14ac:dyDescent="0.25">
      <c r="K328" s="33"/>
      <c r="L328" s="33"/>
      <c r="M328" s="38"/>
    </row>
    <row r="329" spans="11:13" x14ac:dyDescent="0.25">
      <c r="K329" s="33"/>
      <c r="L329" s="33"/>
      <c r="M329" s="38"/>
    </row>
    <row r="330" spans="11:13" x14ac:dyDescent="0.25">
      <c r="K330" s="33"/>
      <c r="L330" s="33"/>
      <c r="M330" s="38"/>
    </row>
    <row r="331" spans="11:13" x14ac:dyDescent="0.25">
      <c r="K331" s="33"/>
      <c r="L331" s="33"/>
      <c r="M331" s="38"/>
    </row>
    <row r="332" spans="11:13" x14ac:dyDescent="0.25">
      <c r="K332" s="33"/>
      <c r="L332" s="33"/>
      <c r="M332" s="38"/>
    </row>
    <row r="333" spans="11:13" x14ac:dyDescent="0.25">
      <c r="K333" s="33"/>
      <c r="L333" s="33"/>
      <c r="M333" s="38"/>
    </row>
    <row r="334" spans="11:13" x14ac:dyDescent="0.25">
      <c r="K334" s="33"/>
      <c r="L334" s="33"/>
      <c r="M334" s="38"/>
    </row>
    <row r="335" spans="11:13" x14ac:dyDescent="0.25">
      <c r="K335" s="33"/>
      <c r="L335" s="33"/>
      <c r="M335" s="38"/>
    </row>
    <row r="336" spans="11:13" x14ac:dyDescent="0.25">
      <c r="K336" s="33"/>
      <c r="L336" s="33"/>
      <c r="M336" s="38"/>
    </row>
    <row r="337" spans="11:13" x14ac:dyDescent="0.25">
      <c r="K337" s="33"/>
      <c r="L337" s="33"/>
      <c r="M337" s="38"/>
    </row>
    <row r="338" spans="11:13" x14ac:dyDescent="0.25">
      <c r="K338" s="33"/>
      <c r="L338" s="33"/>
      <c r="M338" s="38"/>
    </row>
    <row r="339" spans="11:13" x14ac:dyDescent="0.25">
      <c r="K339" s="33"/>
      <c r="L339" s="33"/>
      <c r="M339" s="38"/>
    </row>
    <row r="340" spans="11:13" x14ac:dyDescent="0.25">
      <c r="K340" s="33"/>
      <c r="L340" s="33"/>
      <c r="M340" s="38"/>
    </row>
    <row r="341" spans="11:13" x14ac:dyDescent="0.25">
      <c r="K341" s="33"/>
      <c r="L341" s="33"/>
      <c r="M341" s="38"/>
    </row>
    <row r="342" spans="11:13" x14ac:dyDescent="0.25">
      <c r="K342" s="33"/>
      <c r="L342" s="33"/>
      <c r="M342" s="38"/>
    </row>
    <row r="343" spans="11:13" x14ac:dyDescent="0.25">
      <c r="K343" s="33"/>
      <c r="L343" s="33"/>
      <c r="M343" s="38"/>
    </row>
    <row r="344" spans="11:13" x14ac:dyDescent="0.25">
      <c r="K344" s="33"/>
      <c r="L344" s="33"/>
      <c r="M344" s="38"/>
    </row>
    <row r="345" spans="11:13" x14ac:dyDescent="0.25">
      <c r="K345" s="33"/>
      <c r="L345" s="33"/>
      <c r="M345" s="38"/>
    </row>
    <row r="346" spans="11:13" x14ac:dyDescent="0.25">
      <c r="K346" s="33"/>
      <c r="L346" s="33"/>
      <c r="M346" s="38"/>
    </row>
    <row r="347" spans="11:13" x14ac:dyDescent="0.25">
      <c r="K347" s="33"/>
      <c r="L347" s="33"/>
    </row>
    <row r="348" spans="11:13" x14ac:dyDescent="0.25">
      <c r="K348" s="33"/>
      <c r="L348" s="33"/>
    </row>
    <row r="349" spans="11:13" x14ac:dyDescent="0.25">
      <c r="K349" s="33"/>
      <c r="L349" s="33"/>
    </row>
    <row r="350" spans="11:13" x14ac:dyDescent="0.25">
      <c r="K350" s="33"/>
      <c r="L350" s="33"/>
    </row>
    <row r="351" spans="11:13" x14ac:dyDescent="0.25">
      <c r="K351" s="33"/>
      <c r="L351" s="33"/>
    </row>
    <row r="352" spans="11:13" x14ac:dyDescent="0.25">
      <c r="K352" s="33"/>
      <c r="L352" s="33"/>
    </row>
    <row r="353" spans="11:12" x14ac:dyDescent="0.25">
      <c r="K353" s="33"/>
      <c r="L353" s="33"/>
    </row>
    <row r="354" spans="11:12" x14ac:dyDescent="0.25">
      <c r="K354" s="33"/>
      <c r="L354" s="33"/>
    </row>
    <row r="355" spans="11:12" x14ac:dyDescent="0.25">
      <c r="K355" s="33"/>
      <c r="L355" s="33"/>
    </row>
    <row r="356" spans="11:12" x14ac:dyDescent="0.25">
      <c r="K356" s="33"/>
      <c r="L356" s="33"/>
    </row>
    <row r="357" spans="11:12" x14ac:dyDescent="0.25">
      <c r="K357" s="33"/>
      <c r="L357" s="33"/>
    </row>
    <row r="358" spans="11:12" x14ac:dyDescent="0.25">
      <c r="K358" s="33"/>
      <c r="L358" s="33"/>
    </row>
    <row r="359" spans="11:12" x14ac:dyDescent="0.25">
      <c r="K359" s="33"/>
      <c r="L359" s="33"/>
    </row>
    <row r="360" spans="11:12" x14ac:dyDescent="0.25">
      <c r="K360" s="33"/>
      <c r="L360" s="33"/>
    </row>
    <row r="361" spans="11:12" x14ac:dyDescent="0.25">
      <c r="K361" s="33"/>
      <c r="L361" s="33"/>
    </row>
    <row r="362" spans="11:12" x14ac:dyDescent="0.25">
      <c r="K362" s="33"/>
      <c r="L362" s="33"/>
    </row>
    <row r="363" spans="11:12" x14ac:dyDescent="0.25">
      <c r="K363" s="33"/>
      <c r="L363" s="33"/>
    </row>
    <row r="364" spans="11:12" x14ac:dyDescent="0.25">
      <c r="K364" s="33"/>
      <c r="L364" s="33"/>
    </row>
    <row r="365" spans="11:12" x14ac:dyDescent="0.25">
      <c r="K365" s="33"/>
      <c r="L365" s="33"/>
    </row>
    <row r="366" spans="11:12" x14ac:dyDescent="0.25">
      <c r="K366" s="33"/>
      <c r="L366" s="33"/>
    </row>
    <row r="367" spans="11:12" x14ac:dyDescent="0.25">
      <c r="K367" s="33"/>
      <c r="L367" s="33"/>
    </row>
    <row r="368" spans="11:12" x14ac:dyDescent="0.25">
      <c r="K368" s="33"/>
      <c r="L368" s="33"/>
    </row>
    <row r="369" spans="11:12" x14ac:dyDescent="0.25">
      <c r="K369" s="33"/>
      <c r="L369" s="33"/>
    </row>
    <row r="370" spans="11:12" x14ac:dyDescent="0.25">
      <c r="K370" s="33"/>
      <c r="L370" s="33"/>
    </row>
    <row r="371" spans="11:12" x14ac:dyDescent="0.25">
      <c r="K371" s="33"/>
      <c r="L371" s="33"/>
    </row>
    <row r="372" spans="11:12" x14ac:dyDescent="0.25">
      <c r="K372" s="33"/>
      <c r="L372" s="33"/>
    </row>
    <row r="373" spans="11:12" x14ac:dyDescent="0.25">
      <c r="K373" s="33"/>
      <c r="L373" s="33"/>
    </row>
    <row r="374" spans="11:12" x14ac:dyDescent="0.25">
      <c r="K374" s="33"/>
      <c r="L374" s="33"/>
    </row>
    <row r="375" spans="11:12" x14ac:dyDescent="0.25">
      <c r="K375" s="33"/>
      <c r="L375" s="33"/>
    </row>
    <row r="376" spans="11:12" x14ac:dyDescent="0.25">
      <c r="K376" s="33"/>
      <c r="L376" s="33"/>
    </row>
    <row r="377" spans="11:12" x14ac:dyDescent="0.25">
      <c r="K377" s="33"/>
      <c r="L377" s="33"/>
    </row>
    <row r="378" spans="11:12" x14ac:dyDescent="0.25">
      <c r="K378" s="33"/>
      <c r="L378" s="33"/>
    </row>
    <row r="379" spans="11:12" x14ac:dyDescent="0.25">
      <c r="K379" s="33"/>
      <c r="L379" s="33"/>
    </row>
    <row r="380" spans="11:12" x14ac:dyDescent="0.25">
      <c r="K380" s="33"/>
      <c r="L380" s="33"/>
    </row>
    <row r="381" spans="11:12" x14ac:dyDescent="0.25">
      <c r="K381" s="33"/>
      <c r="L381" s="33"/>
    </row>
    <row r="382" spans="11:12" x14ac:dyDescent="0.25">
      <c r="K382" s="33"/>
      <c r="L382" s="33"/>
    </row>
    <row r="383" spans="11:12" x14ac:dyDescent="0.25">
      <c r="K383" s="33"/>
      <c r="L383" s="33"/>
    </row>
    <row r="384" spans="11:12" x14ac:dyDescent="0.25">
      <c r="K384" s="33"/>
      <c r="L384" s="33"/>
    </row>
    <row r="385" spans="11:12" x14ac:dyDescent="0.25">
      <c r="K385" s="33"/>
      <c r="L385" s="33"/>
    </row>
    <row r="386" spans="11:12" x14ac:dyDescent="0.25">
      <c r="K386" s="33"/>
      <c r="L386" s="33"/>
    </row>
    <row r="387" spans="11:12" x14ac:dyDescent="0.25">
      <c r="K387" s="33"/>
      <c r="L387" s="33"/>
    </row>
    <row r="388" spans="11:12" x14ac:dyDescent="0.25">
      <c r="K388" s="33"/>
      <c r="L388" s="33"/>
    </row>
    <row r="389" spans="11:12" x14ac:dyDescent="0.25">
      <c r="K389" s="33"/>
      <c r="L389" s="33"/>
    </row>
    <row r="390" spans="11:12" x14ac:dyDescent="0.25">
      <c r="K390" s="33"/>
      <c r="L390" s="33"/>
    </row>
    <row r="391" spans="11:12" x14ac:dyDescent="0.25">
      <c r="K391" s="33"/>
      <c r="L391" s="33"/>
    </row>
    <row r="392" spans="11:12" x14ac:dyDescent="0.25">
      <c r="K392" s="33"/>
      <c r="L392" s="33"/>
    </row>
    <row r="393" spans="11:12" x14ac:dyDescent="0.25">
      <c r="K393" s="33"/>
      <c r="L393" s="33"/>
    </row>
    <row r="394" spans="11:12" x14ac:dyDescent="0.25">
      <c r="K394" s="33"/>
      <c r="L394" s="33"/>
    </row>
    <row r="395" spans="11:12" x14ac:dyDescent="0.25">
      <c r="K395" s="33"/>
      <c r="L395" s="33"/>
    </row>
    <row r="396" spans="11:12" x14ac:dyDescent="0.25">
      <c r="K396" s="33"/>
      <c r="L396" s="33"/>
    </row>
    <row r="397" spans="11:12" x14ac:dyDescent="0.25">
      <c r="K397" s="33"/>
      <c r="L397" s="33"/>
    </row>
    <row r="398" spans="11:12" x14ac:dyDescent="0.25">
      <c r="K398" s="33"/>
      <c r="L398" s="33"/>
    </row>
    <row r="399" spans="11:12" x14ac:dyDescent="0.25">
      <c r="K399" s="33"/>
      <c r="L399" s="33"/>
    </row>
    <row r="400" spans="11:12" x14ac:dyDescent="0.25">
      <c r="K400" s="33"/>
      <c r="L400" s="33"/>
    </row>
    <row r="401" spans="11:12" x14ac:dyDescent="0.25">
      <c r="K401" s="33"/>
      <c r="L401" s="33"/>
    </row>
    <row r="402" spans="11:12" x14ac:dyDescent="0.25">
      <c r="K402" s="33"/>
      <c r="L402" s="33"/>
    </row>
    <row r="403" spans="11:12" x14ac:dyDescent="0.25">
      <c r="K403" s="33"/>
      <c r="L403" s="33"/>
    </row>
    <row r="404" spans="11:12" x14ac:dyDescent="0.25">
      <c r="K404" s="33"/>
      <c r="L404" s="33"/>
    </row>
    <row r="405" spans="11:12" x14ac:dyDescent="0.25">
      <c r="K405" s="33"/>
      <c r="L405" s="33"/>
    </row>
    <row r="406" spans="11:12" x14ac:dyDescent="0.25">
      <c r="K406" s="33"/>
      <c r="L406" s="33"/>
    </row>
    <row r="407" spans="11:12" x14ac:dyDescent="0.25">
      <c r="K407" s="33"/>
      <c r="L407" s="33"/>
    </row>
    <row r="408" spans="11:12" x14ac:dyDescent="0.25">
      <c r="K408" s="33"/>
      <c r="L408" s="33"/>
    </row>
    <row r="409" spans="11:12" x14ac:dyDescent="0.25">
      <c r="K409" s="33"/>
      <c r="L409" s="33"/>
    </row>
    <row r="410" spans="11:12" x14ac:dyDescent="0.25">
      <c r="K410" s="33"/>
      <c r="L410" s="33"/>
    </row>
    <row r="411" spans="11:12" x14ac:dyDescent="0.25">
      <c r="K411" s="33"/>
      <c r="L411" s="33"/>
    </row>
    <row r="412" spans="11:12" x14ac:dyDescent="0.25">
      <c r="K412" s="33"/>
      <c r="L412" s="33"/>
    </row>
    <row r="413" spans="11:12" x14ac:dyDescent="0.25">
      <c r="K413" s="33"/>
      <c r="L413" s="33"/>
    </row>
    <row r="414" spans="11:12" x14ac:dyDescent="0.25">
      <c r="K414" s="33"/>
      <c r="L414" s="33"/>
    </row>
    <row r="415" spans="11:12" x14ac:dyDescent="0.25">
      <c r="K415" s="33"/>
      <c r="L415" s="33"/>
    </row>
    <row r="416" spans="11:12" x14ac:dyDescent="0.25">
      <c r="K416" s="33"/>
      <c r="L416" s="33"/>
    </row>
    <row r="417" spans="11:12" x14ac:dyDescent="0.25">
      <c r="K417" s="33"/>
      <c r="L417" s="33"/>
    </row>
    <row r="418" spans="11:12" x14ac:dyDescent="0.25">
      <c r="K418" s="33"/>
    </row>
    <row r="419" spans="11:12" x14ac:dyDescent="0.25">
      <c r="K419" s="33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="90" zoomScaleNormal="90" workbookViewId="0">
      <selection activeCell="B3" sqref="B3"/>
    </sheetView>
  </sheetViews>
  <sheetFormatPr defaultColWidth="8.7109375" defaultRowHeight="15" x14ac:dyDescent="0.25"/>
  <cols>
    <col min="1" max="1" width="1.5703125" style="8" customWidth="1"/>
    <col min="2" max="2" width="56.5703125" style="8" customWidth="1"/>
    <col min="3" max="3" width="27.5703125" style="8" customWidth="1"/>
    <col min="4" max="4" width="39.42578125" style="8" customWidth="1"/>
    <col min="5" max="5" width="18.5703125" style="8" customWidth="1"/>
    <col min="6" max="6" width="24.85546875" style="8" customWidth="1"/>
    <col min="7" max="7" width="16.5703125" style="8" customWidth="1"/>
    <col min="8" max="8" width="26.5703125" style="8" customWidth="1"/>
    <col min="9" max="11" width="23.85546875" style="8" customWidth="1"/>
    <col min="12" max="13" width="15.5703125" style="27" customWidth="1"/>
    <col min="14" max="14" width="14.140625" style="27" customWidth="1"/>
    <col min="15" max="16384" width="8.7109375" style="8"/>
  </cols>
  <sheetData>
    <row r="1" spans="2:14" ht="30" customHeight="1" x14ac:dyDescent="0.25">
      <c r="C1" s="9" t="s">
        <v>129</v>
      </c>
      <c r="D1" s="10"/>
      <c r="E1" s="10"/>
      <c r="F1" s="10"/>
      <c r="G1" s="10"/>
      <c r="H1" s="10"/>
      <c r="I1" s="10"/>
      <c r="J1" s="10"/>
      <c r="K1" s="10"/>
      <c r="L1" s="24"/>
      <c r="M1" s="24"/>
      <c r="N1" s="24"/>
    </row>
    <row r="2" spans="2:14" ht="20.100000000000001" customHeight="1" thickBot="1" x14ac:dyDescent="0.3">
      <c r="B2" s="9" t="s">
        <v>133</v>
      </c>
      <c r="C2" s="10"/>
      <c r="D2" s="10"/>
      <c r="E2" s="10"/>
      <c r="F2" s="10"/>
      <c r="G2" s="10"/>
      <c r="H2" s="10"/>
      <c r="I2" s="10"/>
      <c r="J2" s="10"/>
      <c r="K2" s="10"/>
      <c r="L2" s="24"/>
      <c r="M2" s="24"/>
      <c r="N2" s="24"/>
    </row>
    <row r="3" spans="2:14" ht="75" customHeight="1" thickBot="1" x14ac:dyDescent="0.3">
      <c r="B3" s="2" t="s">
        <v>0</v>
      </c>
      <c r="C3" s="2" t="s">
        <v>1</v>
      </c>
      <c r="D3" s="3" t="s">
        <v>2</v>
      </c>
      <c r="E3" s="3" t="s">
        <v>3</v>
      </c>
      <c r="F3" s="47" t="s">
        <v>108</v>
      </c>
      <c r="G3" s="3" t="s">
        <v>90</v>
      </c>
      <c r="H3" s="3" t="s">
        <v>4</v>
      </c>
      <c r="I3" s="3" t="s">
        <v>5</v>
      </c>
      <c r="J3" s="47" t="s">
        <v>110</v>
      </c>
      <c r="K3" s="47" t="s">
        <v>111</v>
      </c>
      <c r="L3" s="3" t="s">
        <v>6</v>
      </c>
      <c r="M3" s="3" t="s">
        <v>7</v>
      </c>
      <c r="N3" s="3" t="s">
        <v>8</v>
      </c>
    </row>
    <row r="4" spans="2:14" x14ac:dyDescent="0.25">
      <c r="B4" s="48" t="s">
        <v>63</v>
      </c>
      <c r="C4" s="49"/>
      <c r="D4" s="50"/>
      <c r="E4" s="50"/>
      <c r="F4" s="50"/>
      <c r="G4" s="49"/>
      <c r="H4" s="49"/>
      <c r="I4" s="49"/>
      <c r="J4" s="49"/>
      <c r="K4" s="49"/>
      <c r="L4" s="51"/>
      <c r="M4" s="51"/>
      <c r="N4" s="63"/>
    </row>
    <row r="5" spans="2:14" x14ac:dyDescent="0.25">
      <c r="B5" s="13" t="s">
        <v>63</v>
      </c>
      <c r="C5" s="14" t="s">
        <v>9</v>
      </c>
      <c r="D5" s="56"/>
      <c r="E5" s="56"/>
      <c r="F5" s="56"/>
      <c r="G5" s="14" t="s">
        <v>64</v>
      </c>
      <c r="H5" s="46" t="s">
        <v>124</v>
      </c>
      <c r="I5" s="46" t="s">
        <v>93</v>
      </c>
      <c r="J5" s="46" t="s">
        <v>109</v>
      </c>
      <c r="K5" s="61"/>
      <c r="L5" s="58">
        <v>0</v>
      </c>
      <c r="M5" s="58">
        <v>0</v>
      </c>
      <c r="N5" s="62" t="e">
        <f>(L5-M5)/L5*100%</f>
        <v>#DIV/0!</v>
      </c>
    </row>
    <row r="6" spans="2:14" x14ac:dyDescent="0.25">
      <c r="B6" s="13" t="s">
        <v>63</v>
      </c>
      <c r="C6" s="14" t="s">
        <v>9</v>
      </c>
      <c r="D6" s="56"/>
      <c r="E6" s="56"/>
      <c r="F6" s="56"/>
      <c r="G6" s="14" t="s">
        <v>64</v>
      </c>
      <c r="H6" s="46" t="s">
        <v>124</v>
      </c>
      <c r="I6" s="46" t="s">
        <v>93</v>
      </c>
      <c r="J6" s="46" t="s">
        <v>109</v>
      </c>
      <c r="K6" s="61"/>
      <c r="L6" s="58">
        <v>0</v>
      </c>
      <c r="M6" s="58">
        <v>0</v>
      </c>
      <c r="N6" s="62" t="e">
        <f t="shared" ref="N6:N18" si="0">(L6-M6)/L6*100%</f>
        <v>#DIV/0!</v>
      </c>
    </row>
    <row r="7" spans="2:14" ht="30" x14ac:dyDescent="0.25">
      <c r="B7" s="13" t="s">
        <v>63</v>
      </c>
      <c r="C7" s="14" t="s">
        <v>9</v>
      </c>
      <c r="D7" s="56"/>
      <c r="E7" s="56"/>
      <c r="F7" s="56"/>
      <c r="G7" s="14" t="s">
        <v>64</v>
      </c>
      <c r="H7" s="46" t="s">
        <v>124</v>
      </c>
      <c r="I7" s="52" t="s">
        <v>99</v>
      </c>
      <c r="J7" s="46" t="s">
        <v>109</v>
      </c>
      <c r="K7" s="61"/>
      <c r="L7" s="58">
        <v>0</v>
      </c>
      <c r="M7" s="58">
        <v>0</v>
      </c>
      <c r="N7" s="62" t="e">
        <f t="shared" ref="N7" si="1">(L7-M7)/L7*100%</f>
        <v>#DIV/0!</v>
      </c>
    </row>
    <row r="8" spans="2:14" x14ac:dyDescent="0.25">
      <c r="B8" s="13" t="s">
        <v>63</v>
      </c>
      <c r="C8" s="14" t="s">
        <v>9</v>
      </c>
      <c r="D8" s="56"/>
      <c r="E8" s="56"/>
      <c r="F8" s="56"/>
      <c r="G8" s="14" t="s">
        <v>64</v>
      </c>
      <c r="H8" s="46" t="s">
        <v>124</v>
      </c>
      <c r="I8" s="46" t="s">
        <v>94</v>
      </c>
      <c r="J8" s="46" t="s">
        <v>109</v>
      </c>
      <c r="K8" s="61"/>
      <c r="L8" s="58">
        <v>0</v>
      </c>
      <c r="M8" s="58">
        <v>0</v>
      </c>
      <c r="N8" s="62" t="e">
        <f t="shared" si="0"/>
        <v>#DIV/0!</v>
      </c>
    </row>
    <row r="9" spans="2:14" x14ac:dyDescent="0.25">
      <c r="B9" s="13" t="s">
        <v>63</v>
      </c>
      <c r="C9" s="14" t="s">
        <v>9</v>
      </c>
      <c r="D9" s="56"/>
      <c r="E9" s="56"/>
      <c r="F9" s="56"/>
      <c r="G9" s="14" t="s">
        <v>64</v>
      </c>
      <c r="H9" s="46" t="s">
        <v>124</v>
      </c>
      <c r="I9" s="46" t="s">
        <v>94</v>
      </c>
      <c r="J9" s="46" t="s">
        <v>109</v>
      </c>
      <c r="K9" s="61"/>
      <c r="L9" s="58">
        <v>0</v>
      </c>
      <c r="M9" s="58">
        <v>0</v>
      </c>
      <c r="N9" s="62" t="e">
        <f t="shared" si="0"/>
        <v>#DIV/0!</v>
      </c>
    </row>
    <row r="10" spans="2:14" ht="33" customHeight="1" x14ac:dyDescent="0.25">
      <c r="B10" s="13" t="s">
        <v>63</v>
      </c>
      <c r="C10" s="14" t="s">
        <v>9</v>
      </c>
      <c r="D10" s="56"/>
      <c r="E10" s="56"/>
      <c r="F10" s="56"/>
      <c r="G10" s="14" t="s">
        <v>64</v>
      </c>
      <c r="H10" s="46" t="s">
        <v>124</v>
      </c>
      <c r="I10" s="52" t="s">
        <v>100</v>
      </c>
      <c r="J10" s="46" t="s">
        <v>109</v>
      </c>
      <c r="K10" s="61"/>
      <c r="L10" s="58">
        <v>0</v>
      </c>
      <c r="M10" s="58">
        <v>0</v>
      </c>
      <c r="N10" s="62" t="e">
        <f t="shared" si="0"/>
        <v>#DIV/0!</v>
      </c>
    </row>
    <row r="11" spans="2:14" x14ac:dyDescent="0.25">
      <c r="B11" s="13" t="s">
        <v>63</v>
      </c>
      <c r="C11" s="14" t="s">
        <v>18</v>
      </c>
      <c r="D11" s="56"/>
      <c r="E11" s="56"/>
      <c r="F11" s="56"/>
      <c r="G11" s="14" t="s">
        <v>64</v>
      </c>
      <c r="H11" s="46" t="s">
        <v>124</v>
      </c>
      <c r="I11" s="46" t="s">
        <v>95</v>
      </c>
      <c r="J11" s="46" t="s">
        <v>109</v>
      </c>
      <c r="K11" s="61"/>
      <c r="L11" s="58">
        <v>0</v>
      </c>
      <c r="M11" s="58">
        <v>0</v>
      </c>
      <c r="N11" s="62" t="e">
        <f t="shared" si="0"/>
        <v>#DIV/0!</v>
      </c>
    </row>
    <row r="12" spans="2:14" x14ac:dyDescent="0.25">
      <c r="B12" s="13" t="s">
        <v>63</v>
      </c>
      <c r="C12" s="14" t="s">
        <v>18</v>
      </c>
      <c r="D12" s="56"/>
      <c r="E12" s="56"/>
      <c r="F12" s="56"/>
      <c r="G12" s="14" t="s">
        <v>64</v>
      </c>
      <c r="H12" s="46" t="s">
        <v>124</v>
      </c>
      <c r="I12" s="46" t="s">
        <v>95</v>
      </c>
      <c r="J12" s="46" t="s">
        <v>109</v>
      </c>
      <c r="K12" s="61"/>
      <c r="L12" s="58">
        <v>0</v>
      </c>
      <c r="M12" s="58">
        <v>0</v>
      </c>
      <c r="N12" s="62" t="e">
        <f t="shared" si="0"/>
        <v>#DIV/0!</v>
      </c>
    </row>
    <row r="13" spans="2:14" ht="30" x14ac:dyDescent="0.25">
      <c r="B13" s="13" t="s">
        <v>63</v>
      </c>
      <c r="C13" s="14" t="s">
        <v>9</v>
      </c>
      <c r="D13" s="56"/>
      <c r="E13" s="56"/>
      <c r="F13" s="56"/>
      <c r="G13" s="14" t="s">
        <v>64</v>
      </c>
      <c r="H13" s="46" t="s">
        <v>124</v>
      </c>
      <c r="I13" s="52" t="s">
        <v>101</v>
      </c>
      <c r="J13" s="46" t="s">
        <v>109</v>
      </c>
      <c r="K13" s="61"/>
      <c r="L13" s="58">
        <v>0</v>
      </c>
      <c r="M13" s="58">
        <v>0</v>
      </c>
      <c r="N13" s="62" t="e">
        <f t="shared" ref="N13" si="2">(L13-M13)/L13*100%</f>
        <v>#DIV/0!</v>
      </c>
    </row>
    <row r="14" spans="2:14" x14ac:dyDescent="0.25">
      <c r="B14" s="13" t="s">
        <v>63</v>
      </c>
      <c r="C14" s="14" t="s">
        <v>18</v>
      </c>
      <c r="D14" s="56"/>
      <c r="E14" s="56"/>
      <c r="F14" s="56"/>
      <c r="G14" s="14" t="s">
        <v>64</v>
      </c>
      <c r="H14" s="46" t="s">
        <v>124</v>
      </c>
      <c r="I14" s="46" t="s">
        <v>96</v>
      </c>
      <c r="J14" s="46" t="s">
        <v>109</v>
      </c>
      <c r="K14" s="61"/>
      <c r="L14" s="58">
        <v>0</v>
      </c>
      <c r="M14" s="58">
        <v>0</v>
      </c>
      <c r="N14" s="62" t="e">
        <f t="shared" si="0"/>
        <v>#DIV/0!</v>
      </c>
    </row>
    <row r="15" spans="2:14" x14ac:dyDescent="0.25">
      <c r="B15" s="13" t="s">
        <v>63</v>
      </c>
      <c r="C15" s="14" t="s">
        <v>18</v>
      </c>
      <c r="D15" s="56"/>
      <c r="E15" s="56"/>
      <c r="F15" s="56"/>
      <c r="G15" s="14" t="s">
        <v>64</v>
      </c>
      <c r="H15" s="46" t="s">
        <v>124</v>
      </c>
      <c r="I15" s="46" t="s">
        <v>96</v>
      </c>
      <c r="J15" s="46" t="s">
        <v>109</v>
      </c>
      <c r="K15" s="61"/>
      <c r="L15" s="58">
        <v>0</v>
      </c>
      <c r="M15" s="58">
        <v>0</v>
      </c>
      <c r="N15" s="62" t="e">
        <f t="shared" si="0"/>
        <v>#DIV/0!</v>
      </c>
    </row>
    <row r="16" spans="2:14" ht="30" x14ac:dyDescent="0.25">
      <c r="B16" s="13" t="s">
        <v>63</v>
      </c>
      <c r="C16" s="14" t="s">
        <v>9</v>
      </c>
      <c r="D16" s="56"/>
      <c r="E16" s="56"/>
      <c r="F16" s="56"/>
      <c r="G16" s="14" t="s">
        <v>64</v>
      </c>
      <c r="H16" s="46" t="s">
        <v>124</v>
      </c>
      <c r="I16" s="52" t="s">
        <v>102</v>
      </c>
      <c r="J16" s="46" t="s">
        <v>109</v>
      </c>
      <c r="K16" s="61"/>
      <c r="L16" s="58">
        <v>0</v>
      </c>
      <c r="M16" s="58">
        <v>0</v>
      </c>
      <c r="N16" s="62" t="e">
        <f t="shared" si="0"/>
        <v>#DIV/0!</v>
      </c>
    </row>
    <row r="17" spans="2:14" x14ac:dyDescent="0.25">
      <c r="B17" s="13" t="s">
        <v>63</v>
      </c>
      <c r="C17" s="14" t="s">
        <v>18</v>
      </c>
      <c r="D17" s="56"/>
      <c r="E17" s="56"/>
      <c r="F17" s="56"/>
      <c r="G17" s="14" t="s">
        <v>64</v>
      </c>
      <c r="H17" s="46" t="s">
        <v>124</v>
      </c>
      <c r="I17" s="46" t="s">
        <v>97</v>
      </c>
      <c r="J17" s="46" t="s">
        <v>109</v>
      </c>
      <c r="K17" s="61"/>
      <c r="L17" s="58">
        <v>0</v>
      </c>
      <c r="M17" s="58">
        <v>0</v>
      </c>
      <c r="N17" s="62" t="e">
        <f t="shared" si="0"/>
        <v>#DIV/0!</v>
      </c>
    </row>
    <row r="18" spans="2:14" x14ac:dyDescent="0.25">
      <c r="B18" s="13" t="s">
        <v>63</v>
      </c>
      <c r="C18" s="14" t="s">
        <v>18</v>
      </c>
      <c r="D18" s="56"/>
      <c r="E18" s="56"/>
      <c r="F18" s="56"/>
      <c r="G18" s="14" t="s">
        <v>64</v>
      </c>
      <c r="H18" s="46" t="s">
        <v>124</v>
      </c>
      <c r="I18" s="46" t="s">
        <v>97</v>
      </c>
      <c r="J18" s="46" t="s">
        <v>109</v>
      </c>
      <c r="K18" s="61"/>
      <c r="L18" s="58">
        <v>0</v>
      </c>
      <c r="M18" s="58">
        <v>0</v>
      </c>
      <c r="N18" s="62" t="e">
        <f t="shared" si="0"/>
        <v>#DIV/0!</v>
      </c>
    </row>
    <row r="19" spans="2:14" ht="30" x14ac:dyDescent="0.25">
      <c r="B19" s="13" t="s">
        <v>63</v>
      </c>
      <c r="C19" s="14" t="s">
        <v>9</v>
      </c>
      <c r="D19" s="56"/>
      <c r="E19" s="56"/>
      <c r="F19" s="56"/>
      <c r="G19" s="14" t="s">
        <v>64</v>
      </c>
      <c r="H19" s="46" t="s">
        <v>124</v>
      </c>
      <c r="I19" s="52" t="s">
        <v>103</v>
      </c>
      <c r="J19" s="46" t="s">
        <v>109</v>
      </c>
      <c r="K19" s="61"/>
      <c r="L19" s="58">
        <v>0</v>
      </c>
      <c r="M19" s="58">
        <v>0</v>
      </c>
      <c r="N19" s="62" t="e">
        <f t="shared" ref="N19" si="3">(L19-M19)/L19*100%</f>
        <v>#DIV/0!</v>
      </c>
    </row>
    <row r="20" spans="2:14" x14ac:dyDescent="0.25">
      <c r="B20" s="13"/>
      <c r="C20" s="14"/>
      <c r="D20" s="50"/>
      <c r="E20" s="50"/>
      <c r="F20" s="50"/>
      <c r="G20" s="14"/>
      <c r="H20" s="46"/>
      <c r="I20" s="14"/>
      <c r="J20" s="14"/>
      <c r="K20" s="14"/>
      <c r="L20" s="51"/>
      <c r="M20" s="51"/>
      <c r="N20" s="40"/>
    </row>
    <row r="21" spans="2:14" x14ac:dyDescent="0.25">
      <c r="B21" s="30"/>
      <c r="C21" s="31"/>
      <c r="D21" s="30"/>
      <c r="E21" s="30"/>
      <c r="F21" s="30"/>
      <c r="G21" s="31"/>
      <c r="H21" s="53"/>
      <c r="I21" s="31"/>
      <c r="J21" s="31"/>
      <c r="K21" s="31"/>
      <c r="L21" s="32"/>
      <c r="M21" s="32"/>
      <c r="N21" s="42"/>
    </row>
    <row r="22" spans="2:14" x14ac:dyDescent="0.25">
      <c r="B22" s="22" t="s">
        <v>91</v>
      </c>
      <c r="C22" s="28"/>
      <c r="D22" s="23"/>
      <c r="E22" s="23"/>
      <c r="F22" s="23"/>
      <c r="G22" s="28"/>
      <c r="H22" s="54"/>
      <c r="I22" s="28"/>
      <c r="J22" s="28"/>
      <c r="K22" s="28"/>
      <c r="L22" s="29"/>
      <c r="M22" s="29"/>
      <c r="N22" s="41"/>
    </row>
    <row r="23" spans="2:14" x14ac:dyDescent="0.25">
      <c r="B23" s="13" t="s">
        <v>65</v>
      </c>
      <c r="C23" s="14" t="s">
        <v>9</v>
      </c>
      <c r="D23" s="56"/>
      <c r="E23" s="56"/>
      <c r="F23" s="56"/>
      <c r="G23" s="14" t="s">
        <v>64</v>
      </c>
      <c r="H23" s="46" t="s">
        <v>125</v>
      </c>
      <c r="I23" s="46" t="s">
        <v>98</v>
      </c>
      <c r="J23" s="61"/>
      <c r="K23" s="61"/>
      <c r="L23" s="58">
        <v>0</v>
      </c>
      <c r="M23" s="58">
        <v>0</v>
      </c>
      <c r="N23" s="62" t="e">
        <f>(L23-M23)/L23*100%</f>
        <v>#DIV/0!</v>
      </c>
    </row>
    <row r="24" spans="2:14" x14ac:dyDescent="0.25">
      <c r="B24" s="13" t="s">
        <v>65</v>
      </c>
      <c r="C24" s="14" t="s">
        <v>9</v>
      </c>
      <c r="D24" s="56"/>
      <c r="E24" s="56"/>
      <c r="F24" s="56"/>
      <c r="G24" s="14" t="s">
        <v>64</v>
      </c>
      <c r="H24" s="46" t="s">
        <v>125</v>
      </c>
      <c r="I24" s="46" t="s">
        <v>98</v>
      </c>
      <c r="J24" s="61"/>
      <c r="K24" s="61"/>
      <c r="L24" s="58">
        <v>0</v>
      </c>
      <c r="M24" s="58">
        <v>0</v>
      </c>
      <c r="N24" s="62" t="e">
        <f t="shared" ref="N24:N42" si="4">(L24-M24)/L24*100%</f>
        <v>#DIV/0!</v>
      </c>
    </row>
    <row r="25" spans="2:14" x14ac:dyDescent="0.25">
      <c r="B25" s="13" t="s">
        <v>66</v>
      </c>
      <c r="C25" s="14" t="s">
        <v>9</v>
      </c>
      <c r="D25" s="56"/>
      <c r="E25" s="56"/>
      <c r="F25" s="56"/>
      <c r="G25" s="14" t="s">
        <v>64</v>
      </c>
      <c r="H25" s="46" t="s">
        <v>125</v>
      </c>
      <c r="I25" s="46" t="s">
        <v>98</v>
      </c>
      <c r="J25" s="61"/>
      <c r="K25" s="61"/>
      <c r="L25" s="58">
        <v>0</v>
      </c>
      <c r="M25" s="58">
        <v>0</v>
      </c>
      <c r="N25" s="62" t="e">
        <f t="shared" si="4"/>
        <v>#DIV/0!</v>
      </c>
    </row>
    <row r="26" spans="2:14" x14ac:dyDescent="0.25">
      <c r="B26" s="13" t="s">
        <v>66</v>
      </c>
      <c r="C26" s="14" t="s">
        <v>9</v>
      </c>
      <c r="D26" s="56"/>
      <c r="E26" s="56"/>
      <c r="F26" s="56"/>
      <c r="G26" s="14" t="s">
        <v>64</v>
      </c>
      <c r="H26" s="46" t="s">
        <v>125</v>
      </c>
      <c r="I26" s="46" t="s">
        <v>98</v>
      </c>
      <c r="J26" s="61"/>
      <c r="K26" s="61"/>
      <c r="L26" s="58">
        <v>0</v>
      </c>
      <c r="M26" s="58">
        <v>0</v>
      </c>
      <c r="N26" s="62" t="e">
        <f t="shared" si="4"/>
        <v>#DIV/0!</v>
      </c>
    </row>
    <row r="27" spans="2:14" x14ac:dyDescent="0.25">
      <c r="B27" s="13" t="s">
        <v>65</v>
      </c>
      <c r="C27" s="14" t="s">
        <v>9</v>
      </c>
      <c r="D27" s="56"/>
      <c r="E27" s="56"/>
      <c r="F27" s="56"/>
      <c r="G27" s="14" t="s">
        <v>64</v>
      </c>
      <c r="H27" s="46" t="s">
        <v>125</v>
      </c>
      <c r="I27" s="46" t="s">
        <v>104</v>
      </c>
      <c r="J27" s="61"/>
      <c r="K27" s="61"/>
      <c r="L27" s="58">
        <v>0</v>
      </c>
      <c r="M27" s="58">
        <v>0</v>
      </c>
      <c r="N27" s="62" t="e">
        <f t="shared" si="4"/>
        <v>#DIV/0!</v>
      </c>
    </row>
    <row r="28" spans="2:14" x14ac:dyDescent="0.25">
      <c r="B28" s="13" t="s">
        <v>65</v>
      </c>
      <c r="C28" s="14" t="s">
        <v>9</v>
      </c>
      <c r="D28" s="56"/>
      <c r="E28" s="56"/>
      <c r="F28" s="56"/>
      <c r="G28" s="14" t="s">
        <v>64</v>
      </c>
      <c r="H28" s="46" t="s">
        <v>125</v>
      </c>
      <c r="I28" s="46" t="s">
        <v>104</v>
      </c>
      <c r="J28" s="61"/>
      <c r="K28" s="61"/>
      <c r="L28" s="58">
        <v>0</v>
      </c>
      <c r="M28" s="58">
        <v>0</v>
      </c>
      <c r="N28" s="62" t="e">
        <f t="shared" si="4"/>
        <v>#DIV/0!</v>
      </c>
    </row>
    <row r="29" spans="2:14" x14ac:dyDescent="0.25">
      <c r="B29" s="13" t="s">
        <v>66</v>
      </c>
      <c r="C29" s="14" t="s">
        <v>9</v>
      </c>
      <c r="D29" s="56"/>
      <c r="E29" s="56"/>
      <c r="F29" s="56"/>
      <c r="G29" s="14" t="s">
        <v>64</v>
      </c>
      <c r="H29" s="46" t="s">
        <v>125</v>
      </c>
      <c r="I29" s="46" t="s">
        <v>104</v>
      </c>
      <c r="J29" s="61"/>
      <c r="K29" s="61"/>
      <c r="L29" s="58">
        <v>0</v>
      </c>
      <c r="M29" s="58">
        <v>0</v>
      </c>
      <c r="N29" s="62" t="e">
        <f t="shared" si="4"/>
        <v>#DIV/0!</v>
      </c>
    </row>
    <row r="30" spans="2:14" x14ac:dyDescent="0.25">
      <c r="B30" s="13" t="s">
        <v>66</v>
      </c>
      <c r="C30" s="14" t="s">
        <v>9</v>
      </c>
      <c r="D30" s="56"/>
      <c r="E30" s="56"/>
      <c r="F30" s="56"/>
      <c r="G30" s="14" t="s">
        <v>64</v>
      </c>
      <c r="H30" s="46" t="s">
        <v>125</v>
      </c>
      <c r="I30" s="46" t="s">
        <v>104</v>
      </c>
      <c r="J30" s="61"/>
      <c r="K30" s="61"/>
      <c r="L30" s="58">
        <v>0</v>
      </c>
      <c r="M30" s="58">
        <v>0</v>
      </c>
      <c r="N30" s="62" t="e">
        <f t="shared" si="4"/>
        <v>#DIV/0!</v>
      </c>
    </row>
    <row r="31" spans="2:14" x14ac:dyDescent="0.25">
      <c r="B31" s="13" t="s">
        <v>65</v>
      </c>
      <c r="C31" s="14" t="s">
        <v>18</v>
      </c>
      <c r="D31" s="56"/>
      <c r="E31" s="56"/>
      <c r="F31" s="56"/>
      <c r="G31" s="14" t="s">
        <v>64</v>
      </c>
      <c r="H31" s="46" t="s">
        <v>125</v>
      </c>
      <c r="I31" s="46" t="s">
        <v>105</v>
      </c>
      <c r="J31" s="61"/>
      <c r="K31" s="61"/>
      <c r="L31" s="58">
        <v>0</v>
      </c>
      <c r="M31" s="58">
        <v>0</v>
      </c>
      <c r="N31" s="62" t="e">
        <f t="shared" si="4"/>
        <v>#DIV/0!</v>
      </c>
    </row>
    <row r="32" spans="2:14" x14ac:dyDescent="0.25">
      <c r="B32" s="13" t="s">
        <v>65</v>
      </c>
      <c r="C32" s="14" t="s">
        <v>18</v>
      </c>
      <c r="D32" s="56"/>
      <c r="E32" s="56"/>
      <c r="F32" s="56"/>
      <c r="G32" s="14" t="s">
        <v>64</v>
      </c>
      <c r="H32" s="46" t="s">
        <v>125</v>
      </c>
      <c r="I32" s="46" t="s">
        <v>105</v>
      </c>
      <c r="J32" s="61"/>
      <c r="K32" s="61"/>
      <c r="L32" s="58">
        <v>0</v>
      </c>
      <c r="M32" s="58">
        <v>0</v>
      </c>
      <c r="N32" s="62" t="e">
        <f t="shared" si="4"/>
        <v>#DIV/0!</v>
      </c>
    </row>
    <row r="33" spans="2:14" x14ac:dyDescent="0.25">
      <c r="B33" s="13" t="s">
        <v>66</v>
      </c>
      <c r="C33" s="14" t="s">
        <v>18</v>
      </c>
      <c r="D33" s="56"/>
      <c r="E33" s="56"/>
      <c r="F33" s="56"/>
      <c r="G33" s="14" t="s">
        <v>64</v>
      </c>
      <c r="H33" s="46" t="s">
        <v>125</v>
      </c>
      <c r="I33" s="46" t="s">
        <v>105</v>
      </c>
      <c r="J33" s="61"/>
      <c r="K33" s="61"/>
      <c r="L33" s="58">
        <v>0</v>
      </c>
      <c r="M33" s="58">
        <v>0</v>
      </c>
      <c r="N33" s="62" t="e">
        <f t="shared" si="4"/>
        <v>#DIV/0!</v>
      </c>
    </row>
    <row r="34" spans="2:14" x14ac:dyDescent="0.25">
      <c r="B34" s="13" t="s">
        <v>66</v>
      </c>
      <c r="C34" s="14" t="s">
        <v>18</v>
      </c>
      <c r="D34" s="56"/>
      <c r="E34" s="56"/>
      <c r="F34" s="56"/>
      <c r="G34" s="14" t="s">
        <v>64</v>
      </c>
      <c r="H34" s="46" t="s">
        <v>125</v>
      </c>
      <c r="I34" s="46" t="s">
        <v>105</v>
      </c>
      <c r="J34" s="61"/>
      <c r="K34" s="61"/>
      <c r="L34" s="58">
        <v>0</v>
      </c>
      <c r="M34" s="58">
        <v>0</v>
      </c>
      <c r="N34" s="62" t="e">
        <f t="shared" si="4"/>
        <v>#DIV/0!</v>
      </c>
    </row>
    <row r="35" spans="2:14" x14ac:dyDescent="0.25">
      <c r="B35" s="13" t="s">
        <v>65</v>
      </c>
      <c r="C35" s="14" t="s">
        <v>18</v>
      </c>
      <c r="D35" s="56"/>
      <c r="E35" s="56"/>
      <c r="F35" s="56"/>
      <c r="G35" s="14" t="s">
        <v>64</v>
      </c>
      <c r="H35" s="46" t="s">
        <v>125</v>
      </c>
      <c r="I35" s="46" t="s">
        <v>106</v>
      </c>
      <c r="J35" s="61"/>
      <c r="K35" s="61"/>
      <c r="L35" s="58">
        <v>0</v>
      </c>
      <c r="M35" s="58">
        <v>0</v>
      </c>
      <c r="N35" s="62" t="e">
        <f t="shared" si="4"/>
        <v>#DIV/0!</v>
      </c>
    </row>
    <row r="36" spans="2:14" x14ac:dyDescent="0.25">
      <c r="B36" s="13" t="s">
        <v>65</v>
      </c>
      <c r="C36" s="14" t="s">
        <v>18</v>
      </c>
      <c r="D36" s="56"/>
      <c r="E36" s="56"/>
      <c r="F36" s="56"/>
      <c r="G36" s="14" t="s">
        <v>64</v>
      </c>
      <c r="H36" s="46" t="s">
        <v>125</v>
      </c>
      <c r="I36" s="46" t="s">
        <v>106</v>
      </c>
      <c r="J36" s="61"/>
      <c r="K36" s="61"/>
      <c r="L36" s="58">
        <v>0</v>
      </c>
      <c r="M36" s="58">
        <v>0</v>
      </c>
      <c r="N36" s="62" t="e">
        <f t="shared" si="4"/>
        <v>#DIV/0!</v>
      </c>
    </row>
    <row r="37" spans="2:14" x14ac:dyDescent="0.25">
      <c r="B37" s="13" t="s">
        <v>66</v>
      </c>
      <c r="C37" s="14" t="s">
        <v>18</v>
      </c>
      <c r="D37" s="56"/>
      <c r="E37" s="56"/>
      <c r="F37" s="56"/>
      <c r="G37" s="14" t="s">
        <v>64</v>
      </c>
      <c r="H37" s="46" t="s">
        <v>125</v>
      </c>
      <c r="I37" s="46" t="s">
        <v>106</v>
      </c>
      <c r="J37" s="61"/>
      <c r="K37" s="61"/>
      <c r="L37" s="58">
        <v>0</v>
      </c>
      <c r="M37" s="58">
        <v>0</v>
      </c>
      <c r="N37" s="62" t="e">
        <f t="shared" si="4"/>
        <v>#DIV/0!</v>
      </c>
    </row>
    <row r="38" spans="2:14" x14ac:dyDescent="0.25">
      <c r="B38" s="13" t="s">
        <v>66</v>
      </c>
      <c r="C38" s="14" t="s">
        <v>18</v>
      </c>
      <c r="D38" s="56"/>
      <c r="E38" s="56"/>
      <c r="F38" s="56"/>
      <c r="G38" s="14" t="s">
        <v>64</v>
      </c>
      <c r="H38" s="46" t="s">
        <v>125</v>
      </c>
      <c r="I38" s="46" t="s">
        <v>106</v>
      </c>
      <c r="J38" s="61"/>
      <c r="K38" s="61"/>
      <c r="L38" s="58">
        <v>0</v>
      </c>
      <c r="M38" s="58">
        <v>0</v>
      </c>
      <c r="N38" s="62" t="e">
        <f t="shared" si="4"/>
        <v>#DIV/0!</v>
      </c>
    </row>
    <row r="39" spans="2:14" x14ac:dyDescent="0.25">
      <c r="B39" s="13" t="s">
        <v>65</v>
      </c>
      <c r="C39" s="14" t="s">
        <v>18</v>
      </c>
      <c r="D39" s="56"/>
      <c r="E39" s="56"/>
      <c r="F39" s="56"/>
      <c r="G39" s="14" t="s">
        <v>64</v>
      </c>
      <c r="H39" s="46" t="s">
        <v>125</v>
      </c>
      <c r="I39" s="46" t="s">
        <v>107</v>
      </c>
      <c r="J39" s="61"/>
      <c r="K39" s="61"/>
      <c r="L39" s="58">
        <v>0</v>
      </c>
      <c r="M39" s="58">
        <v>0</v>
      </c>
      <c r="N39" s="62" t="e">
        <f t="shared" si="4"/>
        <v>#DIV/0!</v>
      </c>
    </row>
    <row r="40" spans="2:14" x14ac:dyDescent="0.25">
      <c r="B40" s="13" t="s">
        <v>65</v>
      </c>
      <c r="C40" s="14" t="s">
        <v>18</v>
      </c>
      <c r="D40" s="56"/>
      <c r="E40" s="56"/>
      <c r="F40" s="56"/>
      <c r="G40" s="14" t="s">
        <v>64</v>
      </c>
      <c r="H40" s="46" t="s">
        <v>125</v>
      </c>
      <c r="I40" s="46" t="s">
        <v>107</v>
      </c>
      <c r="J40" s="61"/>
      <c r="K40" s="61"/>
      <c r="L40" s="58">
        <v>0</v>
      </c>
      <c r="M40" s="58">
        <v>0</v>
      </c>
      <c r="N40" s="62" t="e">
        <f t="shared" si="4"/>
        <v>#DIV/0!</v>
      </c>
    </row>
    <row r="41" spans="2:14" x14ac:dyDescent="0.25">
      <c r="B41" s="13" t="s">
        <v>66</v>
      </c>
      <c r="C41" s="14" t="s">
        <v>18</v>
      </c>
      <c r="D41" s="56"/>
      <c r="E41" s="56"/>
      <c r="F41" s="56"/>
      <c r="G41" s="14" t="s">
        <v>64</v>
      </c>
      <c r="H41" s="46" t="s">
        <v>125</v>
      </c>
      <c r="I41" s="46" t="s">
        <v>107</v>
      </c>
      <c r="J41" s="61"/>
      <c r="K41" s="61"/>
      <c r="L41" s="58">
        <v>0</v>
      </c>
      <c r="M41" s="58">
        <v>0</v>
      </c>
      <c r="N41" s="62" t="e">
        <f t="shared" si="4"/>
        <v>#DIV/0!</v>
      </c>
    </row>
    <row r="42" spans="2:14" x14ac:dyDescent="0.25">
      <c r="B42" s="13" t="s">
        <v>66</v>
      </c>
      <c r="C42" s="14" t="s">
        <v>18</v>
      </c>
      <c r="D42" s="56"/>
      <c r="E42" s="56"/>
      <c r="F42" s="56"/>
      <c r="G42" s="14" t="s">
        <v>64</v>
      </c>
      <c r="H42" s="46" t="s">
        <v>125</v>
      </c>
      <c r="I42" s="46" t="s">
        <v>107</v>
      </c>
      <c r="J42" s="61"/>
      <c r="K42" s="61"/>
      <c r="L42" s="58">
        <v>0</v>
      </c>
      <c r="M42" s="58">
        <v>0</v>
      </c>
      <c r="N42" s="62" t="e">
        <f t="shared" si="4"/>
        <v>#DIV/0!</v>
      </c>
    </row>
  </sheetData>
  <phoneticPr fontId="13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6c96849-397d-4400-b9e2-30b8fb7234b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CBD81D0F56544AAE6FE7FE443D167" ma:contentTypeVersion="5" ma:contentTypeDescription="Create a new document." ma:contentTypeScope="" ma:versionID="e545dfce3e69e11b43243c8ee1689f9b">
  <xsd:schema xmlns:xsd="http://www.w3.org/2001/XMLSchema" xmlns:xs="http://www.w3.org/2001/XMLSchema" xmlns:p="http://schemas.microsoft.com/office/2006/metadata/properties" xmlns:ns3="66c96849-397d-4400-b9e2-30b8fb7234b6" targetNamespace="http://schemas.microsoft.com/office/2006/metadata/properties" ma:root="true" ma:fieldsID="9f779ca9bec90087a0136bf63f4555d2" ns3:_="">
    <xsd:import namespace="66c96849-397d-4400-b9e2-30b8fb7234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96849-397d-4400-b9e2-30b8fb7234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9E79C-C690-439B-8EE1-6244BA26A145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66c96849-397d-4400-b9e2-30b8fb7234b6"/>
  </ds:schemaRefs>
</ds:datastoreItem>
</file>

<file path=customXml/itemProps2.xml><?xml version="1.0" encoding="utf-8"?>
<ds:datastoreItem xmlns:ds="http://schemas.openxmlformats.org/officeDocument/2006/customXml" ds:itemID="{16E9967E-12F2-4727-AC34-3FBCF9CD8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c96849-397d-4400-b9e2-30b8fb7234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255116-94C3-4FA5-B184-30332A1EEC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Company>State of Colorado - 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2024-10-05T23:28:18Z</cp:lastPrinted>
  <dcterms:created xsi:type="dcterms:W3CDTF">2024-06-03T22:30:43Z</dcterms:created>
  <dcterms:modified xsi:type="dcterms:W3CDTF">2026-07-21T14:10:06Z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0x010100C58CBD81D0F56544AAE6FE7FE443D167</vt:lpwstr>
  </property>
</Properties>
</file>