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ileclair\Desktop\Optum Rx Proposal Response to State of Georgia\3. Section II Pharmacy Clinical Management Services Module\"/>
    </mc:Choice>
  </mc:AlternateContent>
  <xr:revisionPtr revIDLastSave="0" documentId="13_ncr:1_{A1EB9BC7-1C86-4937-B8C7-A1EBD6E4B703}" xr6:coauthVersionLast="47" xr6:coauthVersionMax="47" xr10:uidLastSave="{00000000-0000-0000-0000-000000000000}"/>
  <bookViews>
    <workbookView xWindow="-120" yWindow="-120" windowWidth="29040" windowHeight="15840" tabRatio="697" activeTab="1" xr2:uid="{00000000-000D-0000-FFFF-FFFF00000000}"/>
  </bookViews>
  <sheets>
    <sheet name="Instructions" sheetId="12" r:id="rId1"/>
    <sheet name="Cost Worksheet" sheetId="14" r:id="rId2"/>
    <sheet name="Scoring Formula" sheetId="13" r:id="rId3"/>
  </sheets>
  <definedNames>
    <definedName name="_Toc22904172">#REF!</definedName>
    <definedName name="_xlnm.Print_Area" localSheetId="0">Instructions!$A$1:$C$37</definedName>
    <definedName name="_xlnm.Print_Area" localSheetId="2">'Scoring Formula'!$A$1:$E$15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4" l="1"/>
  <c r="C55" i="14" s="1"/>
  <c r="C56" i="14" s="1"/>
  <c r="D22" i="14" s="1"/>
  <c r="D21" i="14" l="1"/>
  <c r="D20" i="14"/>
  <c r="D24" i="14"/>
  <c r="D23" i="14"/>
  <c r="F32" i="14"/>
  <c r="E34" i="14" s="1"/>
  <c r="L32" i="14"/>
  <c r="K34" i="14" s="1"/>
  <c r="X32" i="14"/>
  <c r="W34" i="14" s="1"/>
  <c r="J32" i="14"/>
  <c r="I34" i="14" s="1"/>
  <c r="H32" i="14"/>
  <c r="G34" i="14" s="1"/>
  <c r="V32" i="14"/>
  <c r="U34" i="14" s="1"/>
  <c r="T32" i="14"/>
  <c r="S34" i="14" s="1"/>
  <c r="R32" i="14"/>
  <c r="Q34" i="14" s="1"/>
  <c r="P32" i="14"/>
  <c r="O34" i="14" s="1"/>
  <c r="N32" i="14"/>
  <c r="M34" i="14" s="1"/>
  <c r="T45" i="14"/>
  <c r="J44" i="14"/>
  <c r="P43" i="14"/>
  <c r="V42" i="14"/>
  <c r="F42" i="14"/>
  <c r="L41" i="14"/>
  <c r="P44" i="14"/>
  <c r="H45" i="14"/>
  <c r="J42" i="14"/>
  <c r="R45" i="14"/>
  <c r="X44" i="14"/>
  <c r="H44" i="14"/>
  <c r="N43" i="14"/>
  <c r="T42" i="14"/>
  <c r="J41" i="14"/>
  <c r="P45" i="14"/>
  <c r="V44" i="14"/>
  <c r="F44" i="14"/>
  <c r="L43" i="14"/>
  <c r="R42" i="14"/>
  <c r="X41" i="14"/>
  <c r="H41" i="14"/>
  <c r="F43" i="14"/>
  <c r="T43" i="14"/>
  <c r="N45" i="14"/>
  <c r="T44" i="14"/>
  <c r="J43" i="14"/>
  <c r="P42" i="14"/>
  <c r="V41" i="14"/>
  <c r="F41" i="14"/>
  <c r="V43" i="14"/>
  <c r="L42" i="14"/>
  <c r="X45" i="14"/>
  <c r="P41" i="14"/>
  <c r="L45" i="14"/>
  <c r="R44" i="14"/>
  <c r="X43" i="14"/>
  <c r="H43" i="14"/>
  <c r="N42" i="14"/>
  <c r="T41" i="14"/>
  <c r="J45" i="14"/>
  <c r="R41" i="14"/>
  <c r="N44" i="14"/>
  <c r="V45" i="14"/>
  <c r="F45" i="14"/>
  <c r="L44" i="14"/>
  <c r="R43" i="14"/>
  <c r="X42" i="14"/>
  <c r="H42" i="14"/>
  <c r="N41" i="14"/>
  <c r="Y45" i="14" l="1"/>
  <c r="Y44" i="14"/>
  <c r="Y41" i="14"/>
  <c r="Y42" i="14"/>
  <c r="Y43" i="14"/>
  <c r="D25" i="14"/>
  <c r="Y34" i="14"/>
  <c r="D14" i="14" l="1"/>
  <c r="Y46" i="14"/>
  <c r="AA34" i="14"/>
</calcChain>
</file>

<file path=xl/sharedStrings.xml><?xml version="1.0" encoding="utf-8"?>
<sst xmlns="http://schemas.openxmlformats.org/spreadsheetml/2006/main" count="189" uniqueCount="102">
  <si>
    <t>State of Georgia</t>
  </si>
  <si>
    <t>In Conjunction with NASPO ValuePoint</t>
  </si>
  <si>
    <t>Electronic Request for Proposals ("eRFP")</t>
  </si>
  <si>
    <t>Event Name: Pharmacy Benefit Services</t>
  </si>
  <si>
    <t>Attachment V - Pharmacy Clinical Management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</si>
  <si>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</si>
  <si>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Clinical Management Services Program as described in the eRFP. Please refer to the instructions below, Attachment A eRFP document "Section 5, Cost Proposal," Attachment C - Common Scope Requirements and Security Standards, and Attachment G - Pharmacy Clinical Management</t>
    </r>
    <r>
      <rPr>
        <sz val="11"/>
        <color rgb="FFFF0000"/>
        <rFont val="Arial"/>
        <family val="2"/>
      </rPr>
      <t xml:space="preserve"> </t>
    </r>
    <r>
      <rPr>
        <sz val="11"/>
        <color rgb="FF000000"/>
        <rFont val="Arial"/>
        <family val="2"/>
      </rPr>
      <t>Services Scope of Work for details describing the scope of the Clinical Management Services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</si>
  <si>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</si>
  <si>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</si>
  <si>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</si>
  <si>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insert 0 in any yellow highlighted cells that are not applicable or for which the proposed cost is zero ($0).</t>
  </si>
  <si>
    <t>Suppliers shall not modify the formulas in the worksheets.</t>
  </si>
  <si>
    <t>For evaluation purposes, the total cost will be determined by the value found in D14 which is comprised of the total DDI (Table A) and O&amp;M (Table B) Costs over a period of ten (10) years.</t>
  </si>
  <si>
    <t xml:space="preserve">Instructions for Adjusting Costs One or More Years After the Effective Date of the Master Agreement  </t>
  </si>
  <si>
    <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</si>
  <si>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</si>
  <si>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</si>
  <si>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</si>
  <si>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</si>
  <si>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</si>
  <si>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</si>
  <si>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</si>
  <si>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</si>
  <si>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</si>
  <si>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</si>
  <si>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</si>
  <si>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C53 "CPI-U for Participating Addendum Date."</t>
  </si>
  <si>
    <t xml:space="preserve">Enter the CPI-U value for the month of the Effective Date of the Master Agreement in C52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</si>
  <si>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</si>
  <si>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</si>
  <si>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</si>
  <si>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</si>
  <si>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</si>
  <si>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</si>
  <si>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</si>
  <si>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</si>
  <si>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</si>
  <si>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</si>
  <si>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</si>
  <si>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</si>
  <si>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</si>
  <si>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</si>
  <si>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</si>
  <si>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</si>
  <si>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</si>
  <si>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</si>
  <si>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</si>
  <si>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t>
  </si>
  <si>
    <t>Operations and Maintenance (O&amp;M)</t>
  </si>
  <si>
    <t>Year 1</t>
  </si>
  <si>
    <t>Year 2</t>
  </si>
  <si>
    <t>Year 3</t>
  </si>
  <si>
    <t>Year 4</t>
  </si>
  <si>
    <t>Year 5</t>
  </si>
  <si>
    <t>Year 6</t>
  </si>
  <si>
    <t>Year 7</t>
  </si>
  <si>
    <t>Year 8</t>
  </si>
  <si>
    <t>Year 9</t>
  </si>
  <si>
    <t>Year 10</t>
  </si>
  <si>
    <t>10-Year Total for Pharmacy Clinical Management Services O&amp;M Administration</t>
  </si>
  <si>
    <t>For Informational Purposes Only
Annual Average Clinical Management Services Administration Cost</t>
  </si>
  <si>
    <t>Initial Rate</t>
  </si>
  <si>
    <t>CPI-U Adjusted Rate</t>
  </si>
  <si>
    <t>Monthly Administration Fee</t>
  </si>
  <si>
    <t>The monthly administration fee should include all the O&amp;M costs to include, but not limited to the following:
1.  State Advisory Board Support
2.  Planning and Materials
3.  Staffing
4.  Utilization Management:  Development and Maintenance of PA Criteria for PDL and PADL 
5.  Technology Services (e.g., Document Repository)                                                                       
(See Attachment  G - Pharmacy Clinical Management Services Scope of Work)</t>
  </si>
  <si>
    <t>Total Monthly Cost</t>
  </si>
  <si>
    <t>months</t>
  </si>
  <si>
    <t>Total Period Cost</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</si>
  <si>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</si>
  <si>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</si>
  <si>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Staff Roles and Responsibilities</t>
  </si>
  <si>
    <t>Ad Hoc Professional Services</t>
  </si>
  <si>
    <t>10-Year Average of Hourly Rates</t>
  </si>
  <si>
    <t>Role</t>
  </si>
  <si>
    <t>Potential Responsibilities</t>
  </si>
  <si>
    <t>Initial Hourly Rate</t>
  </si>
  <si>
    <t>Clinical Pharmacist / Account Manager</t>
  </si>
  <si>
    <t xml:space="preserve">Provides clinical consulting services for special projects. </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</si>
  <si>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</si>
  <si>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</si>
  <si>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</si>
  <si>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</si>
  <si>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</si>
  <si>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</si>
  <si>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</si>
  <si>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</si>
  <si>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</si>
  <si>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</si>
  <si>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</si>
  <si>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</si>
  <si>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</si>
  <si>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</si>
  <si>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</si>
  <si>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</si>
  <si>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</si>
  <si>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</si>
  <si>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</si>
  <si>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</si>
  <si>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eRFP (Event) Number: 41900-DCH0000136</t>
  </si>
  <si>
    <t>OptumRx, Inc. (ALL INFORMATION IN THIS WORKBOOK IS CONSIDERED CONFIDENTIAL, PROPRIETARY AND TRADE SECRET INFORMATION OF OPTUM RX)</t>
  </si>
  <si>
    <t>Jeffrey Gottlieb</t>
  </si>
  <si>
    <t>Area Vice President, Public Sector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</si>
</sst>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0.000000"/>
    <numFmt numFmtId="165" formatCode="_([$$-409]* #,##0.00_);_([$$-409]* \(#,##0.00\);_([$$-409]* &quot;-&quot;??_);_(@_)"/>
    <numFmt numFmtId="166" formatCode="_([$$-409]* #,##0_);_([$$-409]* \(#,##0\);_([$$-409]* &quot;-&quot;??_);_(@_)"/>
    <numFmt numFmtId="167" formatCode="&quot;$&quot;\ #,##0"/>
    <numFmt numFmtId="168" formatCode="\X\ #,##0"/>
    <numFmt numFmtId="169" formatCode="\=\ &quot;$&quot;\ #,##0"/>
  </numFmts>
  <fonts count="34"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b/>
      <sz val="12"/>
      <color theme="0"/>
      <name val="Calibri"/>
      <family val="2"/>
      <scheme val="minor"/>
    </font>
    <font>
      <sz val="12"/>
      <color theme="1"/>
      <name val="Arial"/>
      <family val="2"/>
    </font>
    <font>
      <b/>
      <sz val="18"/>
      <color theme="1"/>
      <name val="Arial"/>
      <family val="2"/>
    </font>
    <font>
      <sz val="12"/>
      <color theme="1"/>
      <name val="Calibri"/>
      <family val="2"/>
      <scheme val="minor"/>
    </font>
    <font>
      <u/>
      <sz val="11"/>
      <color theme="10"/>
      <name val="Calibri"/>
      <family val="2"/>
      <scheme val="minor"/>
    </font>
    <font>
      <sz val="11"/>
      <color rgb="FF000000"/>
      <name val="Arial"/>
      <family val="2"/>
    </font>
    <font>
      <sz val="11"/>
      <name val="Arial"/>
      <family val="2"/>
    </font>
    <font>
      <b/>
      <sz val="12"/>
      <color rgb="FFFF0000"/>
      <name val="Arial"/>
      <family val="2"/>
    </font>
    <font>
      <b/>
      <sz val="12"/>
      <color rgb="FF000000"/>
      <name val="Arial"/>
      <family val="2"/>
      <charset val="1"/>
    </font>
    <font>
      <sz val="12"/>
      <color rgb="FF000000"/>
      <name val="Calibri"/>
      <family val="2"/>
    </font>
    <font>
      <b/>
      <sz val="11"/>
      <color rgb="FF000000"/>
      <name val="Arial"/>
      <family val="2"/>
      <charset val="1"/>
    </font>
    <font>
      <sz val="12"/>
      <color rgb="FF000000"/>
      <name val="Arial"/>
      <family val="2"/>
      <charset val="1"/>
    </font>
    <font>
      <sz val="11"/>
      <color rgb="FF000000"/>
      <name val="Arial"/>
      <family val="2"/>
      <charset val="1"/>
    </font>
    <font>
      <sz val="11"/>
      <color rgb="FF000000"/>
      <name val="Calibri"/>
      <family val="2"/>
    </font>
    <font>
      <sz val="12"/>
      <color rgb="FF000000"/>
      <name val="Arial"/>
      <family val="2"/>
    </font>
    <font>
      <b/>
      <sz val="11"/>
      <color rgb="FF000000"/>
      <name val="Arial"/>
      <family val="2"/>
    </font>
    <font>
      <u/>
      <sz val="11"/>
      <color theme="10"/>
      <name val="Arial"/>
      <family val="2"/>
    </font>
    <font>
      <b/>
      <sz val="14"/>
      <color rgb="FF000000"/>
      <name val="Arial"/>
      <family val="2"/>
    </font>
    <font>
      <b/>
      <sz val="12"/>
      <color rgb="FF000000"/>
      <name val="Arial"/>
      <family val="2"/>
    </font>
    <font>
      <b/>
      <sz val="11"/>
      <name val="Arial"/>
      <family val="2"/>
    </font>
    <font>
      <i/>
      <sz val="12"/>
      <color theme="1"/>
      <name val="Arial"/>
      <family val="2"/>
    </font>
    <font>
      <sz val="12"/>
      <color rgb="FF444444"/>
      <name val="Calibri"/>
      <family val="2"/>
      <scheme val="minor"/>
    </font>
    <font>
      <sz val="11"/>
      <color rgb="FF000000"/>
      <name val="Arial"/>
      <family val="2"/>
    </font>
    <font>
      <sz val="11"/>
      <color rgb="FFFF0000"/>
      <name val="Arial"/>
      <family val="2"/>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rgb="FFDDEBF7"/>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ck">
        <color auto="1"/>
      </bottom>
      <diagonal/>
    </border>
    <border>
      <left style="thick">
        <color auto="1"/>
      </left>
      <right style="medium">
        <color rgb="FF000000"/>
      </right>
      <top/>
      <bottom style="thick">
        <color auto="1"/>
      </bottom>
      <diagonal/>
    </border>
    <border>
      <left style="medium">
        <color rgb="FF000000"/>
      </left>
      <right style="thick">
        <color auto="1"/>
      </right>
      <top/>
      <bottom style="thick">
        <color auto="1"/>
      </bottom>
      <diagonal/>
    </border>
    <border>
      <left style="thick">
        <color auto="1"/>
      </left>
      <right style="medium">
        <color rgb="FF000000"/>
      </right>
      <top style="thick">
        <color auto="1"/>
      </top>
      <bottom style="thick">
        <color auto="1"/>
      </bottom>
      <diagonal/>
    </border>
    <border>
      <left style="medium">
        <color rgb="FF000000"/>
      </left>
      <right style="thick">
        <color auto="1"/>
      </right>
      <top style="thick">
        <color auto="1"/>
      </top>
      <bottom style="thick">
        <color auto="1"/>
      </bottom>
      <diagonal/>
    </border>
    <border>
      <left style="medium">
        <color rgb="FF000000"/>
      </left>
      <right/>
      <top style="thick">
        <color auto="1"/>
      </top>
      <bottom style="medium">
        <color rgb="FF000000"/>
      </bottom>
      <diagonal/>
    </border>
    <border>
      <left/>
      <right style="thick">
        <color auto="1"/>
      </right>
      <top style="thick">
        <color auto="1"/>
      </top>
      <bottom style="medium">
        <color rgb="FF000000"/>
      </bottom>
      <diagonal/>
    </border>
    <border>
      <left style="thick">
        <color auto="1"/>
      </left>
      <right style="medium">
        <color rgb="FF000000"/>
      </right>
      <top style="thick">
        <color auto="1"/>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thin">
        <color indexed="64"/>
      </right>
      <top/>
      <bottom style="thin">
        <color indexed="64"/>
      </bottom>
      <diagonal/>
    </border>
    <border>
      <left style="thin">
        <color indexed="64"/>
      </left>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
    <xf numFmtId="0" fontId="0" fillId="0" borderId="0"/>
    <xf numFmtId="44" fontId="3" fillId="0" borderId="0" applyFont="0" applyFill="0" applyBorder="0" applyAlignment="0" applyProtection="0"/>
    <xf numFmtId="0" fontId="14" fillId="0" borderId="0" applyNumberFormat="0" applyFill="0" applyBorder="0" applyAlignment="0" applyProtection="0"/>
  </cellStyleXfs>
  <cellXfs count="227">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13" fillId="0" borderId="0" xfId="0" applyFont="1"/>
    <xf numFmtId="0" fontId="0" fillId="0" borderId="0" xfId="0" applyAlignment="1">
      <alignment vertical="top"/>
    </xf>
    <xf numFmtId="0" fontId="1" fillId="0" borderId="0" xfId="0" applyFont="1" applyAlignment="1" applyProtection="1">
      <alignment vertical="center"/>
      <protection locked="0"/>
    </xf>
    <xf numFmtId="0" fontId="5" fillId="0" borderId="0" xfId="0" applyFont="1" applyAlignment="1">
      <alignment vertical="top"/>
    </xf>
    <xf numFmtId="0" fontId="16" fillId="0" borderId="0" xfId="0" applyFont="1" applyAlignment="1">
      <alignment vertical="top"/>
    </xf>
    <xf numFmtId="0" fontId="16" fillId="0" borderId="18" xfId="0" applyFont="1" applyBorder="1" applyAlignment="1">
      <alignment horizontal="center" vertical="top"/>
    </xf>
    <xf numFmtId="0" fontId="16" fillId="0" borderId="19" xfId="0" applyFont="1" applyBorder="1" applyAlignment="1">
      <alignment vertical="top"/>
    </xf>
    <xf numFmtId="0" fontId="16" fillId="0" borderId="24" xfId="0" applyFont="1" applyBorder="1" applyAlignment="1">
      <alignment horizontal="center" vertical="top"/>
    </xf>
    <xf numFmtId="0" fontId="17" fillId="0" borderId="0" xfId="0" applyFont="1"/>
    <xf numFmtId="0" fontId="18" fillId="0" borderId="0" xfId="0" applyFont="1"/>
    <xf numFmtId="0" fontId="19" fillId="0" borderId="0" xfId="0" applyFont="1"/>
    <xf numFmtId="0" fontId="20" fillId="0" borderId="18" xfId="0" applyFont="1" applyBorder="1"/>
    <xf numFmtId="0" fontId="20" fillId="0" borderId="19" xfId="0" applyFont="1" applyBorder="1"/>
    <xf numFmtId="0" fontId="21" fillId="0" borderId="0" xfId="0" applyFont="1" applyAlignment="1">
      <alignment wrapText="1"/>
    </xf>
    <xf numFmtId="0" fontId="20" fillId="0" borderId="0" xfId="0" applyFont="1"/>
    <xf numFmtId="0" fontId="21" fillId="0" borderId="0" xfId="0" applyFont="1"/>
    <xf numFmtId="0" fontId="22" fillId="0" borderId="26" xfId="0" applyFont="1" applyBorder="1" applyAlignment="1">
      <alignment vertical="top"/>
    </xf>
    <xf numFmtId="0" fontId="22" fillId="0" borderId="26" xfId="0" applyFont="1" applyBorder="1"/>
    <xf numFmtId="0" fontId="23" fillId="0" borderId="18" xfId="0" applyFont="1" applyBorder="1" applyAlignment="1">
      <alignment vertical="top"/>
    </xf>
    <xf numFmtId="0" fontId="23" fillId="0" borderId="19" xfId="0" applyFont="1" applyBorder="1" applyAlignment="1">
      <alignment vertical="top"/>
    </xf>
    <xf numFmtId="0" fontId="15" fillId="0" borderId="0" xfId="0" applyFont="1"/>
    <xf numFmtId="0" fontId="24" fillId="0" borderId="0" xfId="0" applyFont="1"/>
    <xf numFmtId="0" fontId="15" fillId="0" borderId="0" xfId="0" applyFont="1" applyAlignment="1">
      <alignment horizontal="left" wrapText="1"/>
    </xf>
    <xf numFmtId="0" fontId="24" fillId="0" borderId="0" xfId="0" applyFont="1" applyAlignment="1">
      <alignment wrapText="1"/>
    </xf>
    <xf numFmtId="0" fontId="15" fillId="0" borderId="18" xfId="0" applyFont="1" applyBorder="1" applyAlignment="1">
      <alignment horizontal="center" vertical="top" wrapText="1"/>
    </xf>
    <xf numFmtId="0" fontId="15" fillId="0" borderId="19" xfId="0" applyFont="1" applyBorder="1" applyAlignment="1">
      <alignment horizontal="left" vertical="top" wrapText="1"/>
    </xf>
    <xf numFmtId="0" fontId="26" fillId="0" borderId="19" xfId="2" applyFont="1" applyFill="1" applyBorder="1" applyAlignment="1">
      <alignment horizontal="left" vertical="top" wrapText="1"/>
    </xf>
    <xf numFmtId="0" fontId="16" fillId="0" borderId="24" xfId="0" applyFont="1" applyBorder="1" applyAlignment="1">
      <alignment horizontal="center" vertical="top" wrapText="1"/>
    </xf>
    <xf numFmtId="0" fontId="16" fillId="0" borderId="25" xfId="0" applyFont="1" applyBorder="1" applyAlignment="1">
      <alignment horizontal="left" vertical="top" wrapText="1"/>
    </xf>
    <xf numFmtId="0" fontId="9" fillId="0" borderId="0" xfId="0" applyFont="1" applyAlignment="1">
      <alignment horizontal="left" vertical="center"/>
    </xf>
    <xf numFmtId="169" fontId="9" fillId="6" borderId="5" xfId="0" applyNumberFormat="1" applyFont="1" applyFill="1" applyBorder="1" applyAlignment="1">
      <alignment horizontal="centerContinuous" vertical="center" wrapText="1"/>
    </xf>
    <xf numFmtId="0" fontId="9" fillId="6" borderId="7" xfId="0" applyFont="1" applyFill="1" applyBorder="1" applyAlignment="1">
      <alignment horizontal="centerContinuous" vertical="center" wrapText="1"/>
    </xf>
    <xf numFmtId="44" fontId="2" fillId="0" borderId="0" xfId="0" applyNumberFormat="1" applyFont="1" applyAlignment="1">
      <alignment vertical="center" wrapText="1"/>
    </xf>
    <xf numFmtId="0" fontId="9" fillId="0" borderId="0" xfId="0" applyFont="1" applyAlignment="1">
      <alignment horizontal="right" vertical="center"/>
    </xf>
    <xf numFmtId="0" fontId="2" fillId="0" borderId="0" xfId="0" applyFont="1" applyAlignment="1">
      <alignment horizontal="center"/>
    </xf>
    <xf numFmtId="0" fontId="2" fillId="11" borderId="24"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11" fillId="0" borderId="32" xfId="0" applyFont="1" applyBorder="1"/>
    <xf numFmtId="0" fontId="11" fillId="0" borderId="35" xfId="0" applyFont="1" applyBorder="1"/>
    <xf numFmtId="0" fontId="11" fillId="0" borderId="37" xfId="0" applyFont="1" applyBorder="1"/>
    <xf numFmtId="165" fontId="11" fillId="12" borderId="40" xfId="0" applyNumberFormat="1" applyFont="1" applyFill="1" applyBorder="1"/>
    <xf numFmtId="0" fontId="2" fillId="13" borderId="32" xfId="0" applyFont="1" applyFill="1" applyBorder="1" applyAlignment="1">
      <alignment horizontal="center" vertical="center" wrapText="1"/>
    </xf>
    <xf numFmtId="0" fontId="9" fillId="13" borderId="42" xfId="0" applyFont="1" applyFill="1" applyBorder="1" applyAlignment="1">
      <alignment horizontal="center" vertical="center" wrapText="1"/>
    </xf>
    <xf numFmtId="0" fontId="9" fillId="13" borderId="43" xfId="0" applyFont="1" applyFill="1" applyBorder="1" applyAlignment="1">
      <alignment horizontal="center" vertical="center" wrapText="1"/>
    </xf>
    <xf numFmtId="0" fontId="11" fillId="0" borderId="3" xfId="0" applyFont="1" applyBorder="1" applyAlignment="1">
      <alignment vertical="center"/>
    </xf>
    <xf numFmtId="0" fontId="11" fillId="0" borderId="4" xfId="0" applyFont="1" applyBorder="1" applyAlignment="1">
      <alignment vertical="center" wrapText="1"/>
    </xf>
    <xf numFmtId="0" fontId="11" fillId="0" borderId="5" xfId="0" applyFont="1" applyBorder="1" applyAlignment="1">
      <alignment vertical="center"/>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15" xfId="0" applyFont="1" applyBorder="1" applyAlignment="1">
      <alignment vertical="center" wrapText="1"/>
    </xf>
    <xf numFmtId="0" fontId="11" fillId="0" borderId="17" xfId="0" applyFont="1" applyBorder="1" applyAlignment="1">
      <alignment vertical="center" wrapText="1"/>
    </xf>
    <xf numFmtId="0" fontId="11" fillId="0" borderId="0" xfId="0" applyFont="1" applyAlignment="1">
      <alignment vertical="center"/>
    </xf>
    <xf numFmtId="0" fontId="11" fillId="0" borderId="18" xfId="0" applyFont="1" applyBorder="1"/>
    <xf numFmtId="0" fontId="11" fillId="0" borderId="19" xfId="0" applyFont="1" applyBorder="1"/>
    <xf numFmtId="0" fontId="11" fillId="0" borderId="18" xfId="0" applyFont="1" applyBorder="1" applyAlignment="1">
      <alignment vertical="center" wrapText="1"/>
    </xf>
    <xf numFmtId="0" fontId="11" fillId="0" borderId="19" xfId="0" applyFont="1" applyBorder="1" applyAlignment="1">
      <alignment vertical="center" wrapText="1"/>
    </xf>
    <xf numFmtId="166" fontId="11" fillId="5" borderId="3" xfId="0" applyNumberFormat="1" applyFont="1" applyFill="1" applyBorder="1" applyAlignment="1" applyProtection="1">
      <alignment horizontal="right" vertical="center" wrapText="1"/>
      <protection locked="0"/>
    </xf>
    <xf numFmtId="166" fontId="11" fillId="0" borderId="4" xfId="0" applyNumberFormat="1" applyFont="1" applyBorder="1" applyAlignment="1">
      <alignment vertical="center" wrapText="1"/>
    </xf>
    <xf numFmtId="166" fontId="11" fillId="0" borderId="0" xfId="0" applyNumberFormat="1" applyFont="1" applyAlignment="1">
      <alignment vertical="center" wrapText="1"/>
    </xf>
    <xf numFmtId="166" fontId="11" fillId="5" borderId="18" xfId="0" applyNumberFormat="1" applyFont="1" applyFill="1" applyBorder="1" applyAlignment="1" applyProtection="1">
      <alignment horizontal="right" vertical="center" wrapText="1"/>
      <protection locked="0"/>
    </xf>
    <xf numFmtId="166" fontId="11" fillId="0" borderId="19" xfId="0" applyNumberFormat="1" applyFont="1" applyBorder="1" applyAlignment="1">
      <alignment vertical="center" wrapText="1"/>
    </xf>
    <xf numFmtId="166" fontId="11" fillId="5" borderId="0" xfId="0" applyNumberFormat="1" applyFont="1" applyFill="1" applyAlignment="1" applyProtection="1">
      <alignment horizontal="right" vertical="center" wrapText="1"/>
      <protection locked="0"/>
    </xf>
    <xf numFmtId="167" fontId="11" fillId="0" borderId="0" xfId="0" applyNumberFormat="1" applyFont="1" applyAlignment="1">
      <alignment horizontal="right" vertical="center" wrapText="1"/>
    </xf>
    <xf numFmtId="168" fontId="11" fillId="0" borderId="8" xfId="0" applyNumberFormat="1" applyFont="1" applyBorder="1" applyAlignment="1">
      <alignment horizontal="right" vertical="center" wrapText="1"/>
    </xf>
    <xf numFmtId="0" fontId="11" fillId="0" borderId="9" xfId="0" applyFont="1" applyBorder="1" applyAlignment="1">
      <alignment horizontal="centerContinuous" vertical="center" wrapText="1"/>
    </xf>
    <xf numFmtId="168" fontId="11" fillId="0" borderId="24" xfId="0" applyNumberFormat="1" applyFont="1" applyBorder="1" applyAlignment="1">
      <alignment horizontal="right" vertical="center" wrapText="1"/>
    </xf>
    <xf numFmtId="168" fontId="11" fillId="0" borderId="9" xfId="0" applyNumberFormat="1" applyFont="1" applyBorder="1" applyAlignment="1">
      <alignment horizontal="right" vertical="center" wrapText="1"/>
    </xf>
    <xf numFmtId="0" fontId="10" fillId="0" borderId="0" xfId="0" applyFont="1" applyAlignment="1">
      <alignment vertical="center"/>
    </xf>
    <xf numFmtId="0" fontId="9" fillId="3" borderId="1" xfId="0" applyFont="1" applyFill="1" applyBorder="1" applyAlignment="1">
      <alignment horizontal="center" wrapText="1"/>
    </xf>
    <xf numFmtId="0" fontId="11" fillId="0" borderId="0" xfId="0" applyFont="1"/>
    <xf numFmtId="0" fontId="13" fillId="2" borderId="0" xfId="0" applyFont="1" applyFill="1"/>
    <xf numFmtId="0" fontId="13" fillId="0" borderId="0" xfId="0" applyFont="1" applyAlignment="1">
      <alignment horizontal="left" vertical="center"/>
    </xf>
    <xf numFmtId="0" fontId="9" fillId="0" borderId="12" xfId="0" applyFont="1" applyBorder="1" applyAlignment="1">
      <alignment horizontal="left" vertical="top"/>
    </xf>
    <xf numFmtId="0" fontId="9" fillId="0" borderId="14" xfId="0" applyFont="1" applyBorder="1" applyAlignment="1">
      <alignment horizontal="right"/>
    </xf>
    <xf numFmtId="0" fontId="11" fillId="0" borderId="1" xfId="0" applyFont="1" applyBorder="1" applyAlignment="1">
      <alignment horizontal="left" indent="1"/>
    </xf>
    <xf numFmtId="164" fontId="9" fillId="8" borderId="1" xfId="0" applyNumberFormat="1" applyFont="1" applyFill="1" applyBorder="1" applyAlignment="1">
      <alignment horizontal="right"/>
    </xf>
    <xf numFmtId="164" fontId="9" fillId="9" borderId="1" xfId="0" applyNumberFormat="1" applyFont="1" applyFill="1" applyBorder="1" applyAlignment="1">
      <alignment horizontal="right"/>
    </xf>
    <xf numFmtId="0" fontId="25" fillId="0" borderId="0" xfId="0" applyFont="1" applyAlignment="1">
      <alignment horizontal="right"/>
    </xf>
    <xf numFmtId="8" fontId="31" fillId="0" borderId="0" xfId="0" applyNumberFormat="1" applyFont="1"/>
    <xf numFmtId="0" fontId="28" fillId="0" borderId="0" xfId="0" applyFont="1" applyAlignment="1">
      <alignment horizontal="left" vertical="center"/>
    </xf>
    <xf numFmtId="165" fontId="11" fillId="0" borderId="2" xfId="1" applyNumberFormat="1" applyFont="1" applyBorder="1" applyAlignment="1">
      <alignment horizontal="center" vertical="center"/>
    </xf>
    <xf numFmtId="165" fontId="11" fillId="0" borderId="21" xfId="1" applyNumberFormat="1" applyFont="1" applyBorder="1" applyAlignment="1">
      <alignment horizontal="center" vertical="center"/>
    </xf>
    <xf numFmtId="0" fontId="27" fillId="0" borderId="0" xfId="0" applyFont="1"/>
    <xf numFmtId="0" fontId="9" fillId="0" borderId="44" xfId="0" applyFont="1" applyBorder="1" applyAlignment="1">
      <alignment horizontal="right" vertical="center"/>
    </xf>
    <xf numFmtId="0" fontId="9" fillId="0" borderId="45" xfId="0" applyFont="1" applyBorder="1" applyAlignment="1">
      <alignment horizontal="right" vertical="center"/>
    </xf>
    <xf numFmtId="0" fontId="9" fillId="0" borderId="46" xfId="0" applyFont="1" applyBorder="1" applyAlignment="1">
      <alignment horizontal="right" vertical="center"/>
    </xf>
    <xf numFmtId="0" fontId="2" fillId="3" borderId="11" xfId="0" applyFont="1" applyFill="1" applyBorder="1" applyAlignment="1">
      <alignment horizontal="center" wrapText="1"/>
    </xf>
    <xf numFmtId="0" fontId="2" fillId="4" borderId="52" xfId="0" applyFont="1" applyFill="1" applyBorder="1" applyAlignment="1">
      <alignment horizontal="center" vertical="center"/>
    </xf>
    <xf numFmtId="44" fontId="11" fillId="0" borderId="34" xfId="0" applyNumberFormat="1" applyFont="1" applyBorder="1"/>
    <xf numFmtId="0" fontId="16" fillId="0" borderId="19" xfId="0" applyFont="1" applyBorder="1" applyAlignment="1">
      <alignment horizontal="left" vertical="top" wrapText="1"/>
    </xf>
    <xf numFmtId="0" fontId="32" fillId="0" borderId="25" xfId="0" applyFont="1" applyBorder="1" applyAlignment="1">
      <alignment vertical="top" wrapText="1"/>
    </xf>
    <xf numFmtId="0" fontId="2" fillId="3" borderId="57" xfId="0" applyFont="1" applyFill="1" applyBorder="1" applyAlignment="1">
      <alignment horizontal="center" wrapText="1"/>
    </xf>
    <xf numFmtId="0" fontId="9" fillId="3" borderId="58" xfId="0" applyFont="1" applyFill="1" applyBorder="1" applyAlignment="1">
      <alignment horizontal="center" wrapText="1"/>
    </xf>
    <xf numFmtId="0" fontId="24" fillId="0" borderId="59" xfId="0" applyFont="1" applyBorder="1" applyAlignment="1">
      <alignment vertical="top" wrapText="1"/>
    </xf>
    <xf numFmtId="0" fontId="11" fillId="0" borderId="62" xfId="0" applyFont="1" applyBorder="1" applyAlignment="1">
      <alignment vertical="top" wrapText="1"/>
    </xf>
    <xf numFmtId="0" fontId="11" fillId="0" borderId="64" xfId="0" applyFont="1" applyBorder="1" applyAlignment="1">
      <alignment vertical="top"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wrapText="1"/>
    </xf>
    <xf numFmtId="0" fontId="11" fillId="0" borderId="25" xfId="0" applyFont="1" applyBorder="1" applyAlignment="1">
      <alignment horizontal="left" vertical="center" wrapText="1"/>
    </xf>
    <xf numFmtId="0" fontId="6" fillId="0" borderId="0" xfId="0" applyFont="1"/>
    <xf numFmtId="0" fontId="11" fillId="0" borderId="0" xfId="0" applyFont="1" applyAlignment="1">
      <alignment vertical="center" wrapText="1"/>
    </xf>
    <xf numFmtId="44" fontId="11" fillId="5" borderId="33" xfId="0" applyNumberFormat="1" applyFont="1" applyFill="1" applyBorder="1" applyProtection="1">
      <protection locked="0"/>
    </xf>
    <xf numFmtId="44" fontId="11" fillId="5" borderId="36" xfId="0" applyNumberFormat="1" applyFont="1" applyFill="1" applyBorder="1" applyProtection="1">
      <protection locked="0"/>
    </xf>
    <xf numFmtId="44" fontId="11" fillId="5" borderId="11" xfId="1" applyFont="1" applyFill="1" applyBorder="1" applyAlignment="1" applyProtection="1">
      <alignment vertical="center"/>
      <protection locked="0"/>
    </xf>
    <xf numFmtId="44" fontId="11" fillId="5" borderId="1" xfId="1" applyFont="1" applyFill="1" applyBorder="1" applyAlignment="1" applyProtection="1">
      <alignment vertical="center"/>
      <protection locked="0"/>
    </xf>
    <xf numFmtId="0" fontId="1" fillId="0" borderId="0" xfId="0" applyFont="1" applyAlignment="1">
      <alignment vertical="center"/>
    </xf>
    <xf numFmtId="0" fontId="6" fillId="0" borderId="0" xfId="0" applyFont="1" applyAlignment="1">
      <alignment vertical="center"/>
    </xf>
    <xf numFmtId="0" fontId="2" fillId="10" borderId="22" xfId="0" applyFont="1" applyFill="1" applyBorder="1" applyAlignment="1">
      <alignment horizontal="left" wrapText="1"/>
    </xf>
    <xf numFmtId="0" fontId="2" fillId="10" borderId="23" xfId="0" applyFont="1" applyFill="1" applyBorder="1" applyAlignment="1">
      <alignment horizontal="left"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5" fillId="0" borderId="18" xfId="0" applyFont="1" applyBorder="1" applyAlignment="1">
      <alignment vertical="center"/>
    </xf>
    <xf numFmtId="0" fontId="25" fillId="0" borderId="19" xfId="0" applyFont="1" applyBorder="1" applyAlignment="1">
      <alignment vertical="center"/>
    </xf>
    <xf numFmtId="0" fontId="6" fillId="0" borderId="0" xfId="0" applyFont="1"/>
    <xf numFmtId="0" fontId="4" fillId="0" borderId="0" xfId="0" applyFont="1" applyAlignment="1">
      <alignment horizontal="center" vertical="center"/>
    </xf>
    <xf numFmtId="0" fontId="32" fillId="0" borderId="18" xfId="0" applyFont="1" applyBorder="1" applyAlignment="1">
      <alignment vertical="top" wrapText="1"/>
    </xf>
    <xf numFmtId="0" fontId="15" fillId="0" borderId="19" xfId="0" applyFont="1" applyBorder="1" applyAlignment="1">
      <alignment vertical="top" wrapText="1"/>
    </xf>
    <xf numFmtId="0" fontId="29" fillId="5" borderId="28" xfId="0" applyFont="1" applyFill="1" applyBorder="1" applyAlignment="1" applyProtection="1">
      <alignment horizontal="center"/>
      <protection locked="0"/>
    </xf>
    <xf numFmtId="0" fontId="29" fillId="5" borderId="29" xfId="0" applyFont="1" applyFill="1" applyBorder="1" applyAlignment="1" applyProtection="1">
      <alignment horizontal="center"/>
      <protection locked="0"/>
    </xf>
    <xf numFmtId="0" fontId="2" fillId="11" borderId="22"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9" fillId="6" borderId="38" xfId="0" applyFont="1" applyFill="1" applyBorder="1" applyAlignment="1">
      <alignment horizontal="right"/>
    </xf>
    <xf numFmtId="0" fontId="9" fillId="6" borderId="39" xfId="0" applyFont="1" applyFill="1" applyBorder="1" applyAlignment="1">
      <alignment horizontal="right"/>
    </xf>
    <xf numFmtId="0" fontId="28" fillId="6" borderId="27" xfId="0" applyFont="1" applyFill="1" applyBorder="1" applyAlignment="1">
      <alignment horizontal="right" vertical="center" wrapText="1"/>
    </xf>
    <xf numFmtId="0" fontId="28" fillId="6" borderId="28" xfId="0" applyFont="1" applyFill="1" applyBorder="1" applyAlignment="1">
      <alignment horizontal="right" vertical="center" wrapText="1"/>
    </xf>
    <xf numFmtId="0" fontId="2" fillId="11" borderId="15"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11" fillId="2" borderId="0" xfId="0" applyFont="1" applyFill="1" applyAlignment="1">
      <alignment horizontal="center" vertical="center"/>
    </xf>
    <xf numFmtId="0" fontId="2" fillId="4" borderId="49" xfId="0" applyFont="1" applyFill="1" applyBorder="1" applyAlignment="1">
      <alignment horizontal="center" vertical="center"/>
    </xf>
    <xf numFmtId="0" fontId="2" fillId="4" borderId="48" xfId="0" applyFont="1" applyFill="1" applyBorder="1" applyAlignment="1">
      <alignment horizontal="center" vertical="center"/>
    </xf>
    <xf numFmtId="0" fontId="11" fillId="0" borderId="1" xfId="0" applyFont="1" applyBorder="1" applyAlignment="1">
      <alignment horizontal="left" vertical="top" wrapText="1"/>
    </xf>
    <xf numFmtId="0" fontId="11" fillId="0" borderId="63" xfId="0" applyFont="1" applyBorder="1" applyAlignment="1">
      <alignment horizontal="left" vertical="top" wrapText="1"/>
    </xf>
    <xf numFmtId="0" fontId="11" fillId="0" borderId="65" xfId="0" applyFont="1" applyBorder="1" applyAlignment="1">
      <alignment horizontal="left" vertical="top" wrapText="1"/>
    </xf>
    <xf numFmtId="0" fontId="11" fillId="0" borderId="66" xfId="0" applyFont="1" applyBorder="1" applyAlignment="1">
      <alignment horizontal="left" vertical="top" wrapText="1"/>
    </xf>
    <xf numFmtId="0" fontId="9" fillId="11" borderId="16"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41" xfId="0" applyFont="1" applyFill="1" applyBorder="1" applyAlignment="1">
      <alignment horizontal="center" vertical="center" wrapText="1"/>
    </xf>
    <xf numFmtId="169" fontId="9" fillId="6" borderId="27" xfId="0" applyNumberFormat="1" applyFont="1" applyFill="1" applyBorder="1" applyAlignment="1">
      <alignment horizontal="center" vertical="center" wrapText="1"/>
    </xf>
    <xf numFmtId="0" fontId="11" fillId="6" borderId="29" xfId="0" applyFont="1" applyFill="1" applyBorder="1" applyAlignment="1">
      <alignment horizontal="center" vertical="center" wrapText="1"/>
    </xf>
    <xf numFmtId="169" fontId="9" fillId="6" borderId="8" xfId="0" applyNumberFormat="1" applyFont="1" applyFill="1" applyBorder="1" applyAlignment="1">
      <alignment horizontal="center" vertical="center" wrapText="1"/>
    </xf>
    <xf numFmtId="0" fontId="11" fillId="6" borderId="10" xfId="0" applyFont="1" applyFill="1" applyBorder="1" applyAlignment="1">
      <alignment horizontal="center" vertical="center" wrapText="1"/>
    </xf>
    <xf numFmtId="169" fontId="9" fillId="6" borderId="28" xfId="0" applyNumberFormat="1" applyFont="1" applyFill="1" applyBorder="1" applyAlignment="1">
      <alignment horizontal="center" vertical="center" wrapText="1"/>
    </xf>
    <xf numFmtId="169" fontId="9" fillId="6" borderId="47" xfId="0" applyNumberFormat="1" applyFont="1" applyFill="1" applyBorder="1" applyAlignment="1">
      <alignment horizontal="center" vertical="center" wrapText="1"/>
    </xf>
    <xf numFmtId="169" fontId="9" fillId="6" borderId="29" xfId="0" applyNumberFormat="1"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25" xfId="0" applyFont="1" applyFill="1" applyBorder="1" applyAlignment="1">
      <alignment horizontal="center" vertical="center" wrapText="1"/>
    </xf>
    <xf numFmtId="165" fontId="12" fillId="0" borderId="22" xfId="0" applyNumberFormat="1" applyFont="1" applyBorder="1" applyAlignment="1">
      <alignment horizontal="right" vertical="center"/>
    </xf>
    <xf numFmtId="165" fontId="12" fillId="0" borderId="30" xfId="0" applyNumberFormat="1" applyFont="1" applyBorder="1" applyAlignment="1">
      <alignment horizontal="right" vertical="center"/>
    </xf>
    <xf numFmtId="165" fontId="12" fillId="0" borderId="23" xfId="0" applyNumberFormat="1" applyFont="1" applyBorder="1" applyAlignment="1">
      <alignment horizontal="right"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6" xfId="0" applyNumberFormat="1" applyFont="1" applyFill="1" applyBorder="1" applyAlignment="1">
      <alignment horizontal="right" vertical="center" wrapText="1"/>
    </xf>
    <xf numFmtId="44" fontId="2" fillId="6" borderId="7"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0" fontId="13" fillId="7" borderId="27" xfId="0" applyFont="1" applyFill="1" applyBorder="1" applyAlignment="1">
      <alignment horizontal="center"/>
    </xf>
    <xf numFmtId="0" fontId="13" fillId="7" borderId="28" xfId="0" applyFont="1" applyFill="1" applyBorder="1" applyAlignment="1">
      <alignment horizontal="center"/>
    </xf>
    <xf numFmtId="0" fontId="13" fillId="7" borderId="29" xfId="0" applyFont="1" applyFill="1" applyBorder="1" applyAlignment="1">
      <alignment horizontal="center"/>
    </xf>
    <xf numFmtId="165" fontId="9" fillId="2" borderId="54" xfId="1" applyNumberFormat="1" applyFont="1" applyFill="1" applyBorder="1" applyAlignment="1">
      <alignment horizontal="center" vertical="center"/>
    </xf>
    <xf numFmtId="165" fontId="9" fillId="2" borderId="51" xfId="1" applyNumberFormat="1" applyFont="1" applyFill="1" applyBorder="1" applyAlignment="1">
      <alignment horizontal="center" vertical="center"/>
    </xf>
    <xf numFmtId="0" fontId="2" fillId="4" borderId="50" xfId="0"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9" fillId="0" borderId="3" xfId="0" applyFont="1" applyBorder="1" applyAlignment="1">
      <alignment horizontal="right" vertical="center" wrapText="1"/>
    </xf>
    <xf numFmtId="0" fontId="9" fillId="0" borderId="0" xfId="0" applyFont="1" applyAlignment="1">
      <alignment horizontal="right" vertical="center" wrapText="1"/>
    </xf>
    <xf numFmtId="0" fontId="30" fillId="0" borderId="8" xfId="0" applyFont="1" applyBorder="1" applyAlignment="1">
      <alignment vertical="center" wrapText="1"/>
    </xf>
    <xf numFmtId="0" fontId="11" fillId="0" borderId="9" xfId="0" applyFont="1" applyBorder="1" applyAlignment="1">
      <alignment vertical="center" wrapText="1"/>
    </xf>
    <xf numFmtId="0" fontId="9" fillId="11" borderId="5"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24" fillId="0" borderId="3" xfId="0" applyFont="1" applyBorder="1" applyAlignment="1">
      <alignment vertical="center" wrapText="1"/>
    </xf>
    <xf numFmtId="0" fontId="11" fillId="0" borderId="0" xfId="0" applyFont="1" applyAlignment="1">
      <alignment vertical="center" wrapText="1"/>
    </xf>
    <xf numFmtId="0" fontId="6" fillId="0" borderId="22" xfId="0" applyFont="1" applyBorder="1" applyAlignment="1">
      <alignment horizontal="right" vertical="center"/>
    </xf>
    <xf numFmtId="0" fontId="6" fillId="0" borderId="30" xfId="0" applyFont="1" applyBorder="1" applyAlignment="1">
      <alignment horizontal="right"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11" fillId="0" borderId="0" xfId="0" applyFont="1" applyAlignment="1">
      <alignment horizontal="left" vertical="top"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9" fillId="7" borderId="29" xfId="0" applyFont="1" applyFill="1" applyBorder="1" applyAlignment="1">
      <alignmen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7" xfId="0" applyFont="1" applyFill="1" applyBorder="1" applyAlignment="1">
      <alignment horizontal="center" vertical="center"/>
    </xf>
    <xf numFmtId="0" fontId="11" fillId="0" borderId="60" xfId="0" applyFont="1" applyBorder="1" applyAlignment="1">
      <alignment horizontal="left" vertical="top" wrapText="1"/>
    </xf>
    <xf numFmtId="0" fontId="11" fillId="0" borderId="61" xfId="0" applyFont="1" applyBorder="1" applyAlignment="1">
      <alignment horizontal="left" vertical="top"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3"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14" fontId="29" fillId="5" borderId="28" xfId="0" applyNumberFormat="1" applyFont="1" applyFill="1" applyBorder="1" applyAlignment="1" applyProtection="1">
      <alignment horizont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665389</xdr:colOff>
      <xdr:row>0</xdr:row>
      <xdr:rowOff>820511</xdr:rowOff>
    </xdr:to>
    <xdr:pic>
      <xdr:nvPicPr>
        <xdr:cNvPr id="3" name="Picture 2">
          <a:extLst>
            <a:ext uri="{FF2B5EF4-FFF2-40B4-BE49-F238E27FC236}">
              <a16:creationId xmlns:a16="http://schemas.microsoft.com/office/drawing/2014/main" id="{F7ACC416-3C33-45E3-899B-43684F9B4C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968919</xdr:colOff>
      <xdr:row>0</xdr:row>
      <xdr:rowOff>857885</xdr:rowOff>
    </xdr:to>
    <xdr:pic>
      <xdr:nvPicPr>
        <xdr:cNvPr id="2" name="Picture 2">
          <a:extLst>
            <a:ext uri="{FF2B5EF4-FFF2-40B4-BE49-F238E27FC236}">
              <a16:creationId xmlns:a16="http://schemas.microsoft.com/office/drawing/2014/main" id="{BB37219D-7C83-4440-AD93-CA530087E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941614</xdr:colOff>
      <xdr:row>0</xdr:row>
      <xdr:rowOff>820511</xdr:rowOff>
    </xdr:to>
    <xdr:pic>
      <xdr:nvPicPr>
        <xdr:cNvPr id="3" name="Picture 2">
          <a:extLst>
            <a:ext uri="{FF2B5EF4-FFF2-40B4-BE49-F238E27FC236}">
              <a16:creationId xmlns:a16="http://schemas.microsoft.com/office/drawing/2014/main" id="{A2FD9B1A-DC6B-4D72-917A-30EBF1215D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F8A30-959D-4E65-AF56-7729C95177E2}">
  <dimension ref="B1:O37"/>
  <sheetViews>
    <sheetView showGridLines="0" topLeftCell="A2" zoomScale="80" zoomScaleNormal="80" zoomScaleSheetLayoutView="40" workbookViewId="0">
      <selection activeCell="D14" sqref="D14"/>
    </sheetView>
  </sheetViews>
  <sheetFormatPr defaultColWidth="9.140625" defaultRowHeight="15" x14ac:dyDescent="0.25"/>
  <cols>
    <col min="1" max="1" width="2.42578125" style="9" customWidth="1"/>
    <col min="2" max="2" width="4.140625" style="9" customWidth="1"/>
    <col min="3" max="3" width="141.42578125" style="9" customWidth="1"/>
    <col min="4" max="4" width="166.42578125" style="9" customWidth="1"/>
    <col min="5" max="16384" width="9.140625" style="9"/>
  </cols>
  <sheetData>
    <row r="1" spans="2:8" ht="73.5" customHeight="1" x14ac:dyDescent="0.25"/>
    <row r="2" spans="2:8" ht="18" x14ac:dyDescent="0.25">
      <c r="B2" s="123" t="s">
        <v>0</v>
      </c>
      <c r="C2" s="123"/>
    </row>
    <row r="3" spans="2:8" customFormat="1" ht="18" x14ac:dyDescent="0.25">
      <c r="B3" s="123" t="s">
        <v>1</v>
      </c>
      <c r="C3" s="123"/>
    </row>
    <row r="4" spans="2:8" customFormat="1" ht="18" x14ac:dyDescent="0.25">
      <c r="B4" s="107" t="s">
        <v>2</v>
      </c>
      <c r="C4" s="107"/>
    </row>
    <row r="5" spans="2:8" customFormat="1" ht="18.75" x14ac:dyDescent="0.3">
      <c r="B5" s="113" t="s">
        <v>98</v>
      </c>
      <c r="C5" s="1"/>
    </row>
    <row r="6" spans="2:8" customFormat="1" ht="18" x14ac:dyDescent="0.25">
      <c r="B6" s="123" t="s">
        <v>3</v>
      </c>
      <c r="C6" s="123"/>
    </row>
    <row r="7" spans="2:8" customFormat="1" ht="18.75" x14ac:dyDescent="0.3">
      <c r="B7" s="114" t="s">
        <v>4</v>
      </c>
      <c r="C7" s="1"/>
    </row>
    <row r="8" spans="2:8" customFormat="1" ht="15.75" thickBot="1" x14ac:dyDescent="0.3">
      <c r="B8" s="124"/>
      <c r="C8" s="124"/>
    </row>
    <row r="9" spans="2:8" ht="16.5" thickBot="1" x14ac:dyDescent="0.3">
      <c r="B9" s="115" t="s">
        <v>5</v>
      </c>
      <c r="C9" s="116"/>
      <c r="D9" s="11"/>
      <c r="E9" s="11"/>
      <c r="F9" s="11"/>
      <c r="G9" s="11"/>
      <c r="H9" s="11"/>
    </row>
    <row r="10" spans="2:8" ht="101.25" customHeight="1" x14ac:dyDescent="0.25">
      <c r="B10" s="125" t="s">
        <v>6</v>
      </c>
      <c r="C10" s="126"/>
      <c r="D10" s="11"/>
      <c r="E10" s="11"/>
      <c r="F10" s="11"/>
      <c r="G10" s="11"/>
      <c r="H10" s="11"/>
    </row>
    <row r="11" spans="2:8" x14ac:dyDescent="0.25">
      <c r="B11" s="13">
        <v>1</v>
      </c>
      <c r="C11" s="14" t="s">
        <v>7</v>
      </c>
      <c r="D11" s="12"/>
      <c r="E11" s="11"/>
      <c r="F11" s="11"/>
      <c r="G11" s="11"/>
      <c r="H11" s="11"/>
    </row>
    <row r="12" spans="2:8" x14ac:dyDescent="0.25">
      <c r="B12" s="13">
        <v>2</v>
      </c>
      <c r="C12" s="14" t="s">
        <v>8</v>
      </c>
      <c r="D12" s="12"/>
      <c r="E12" s="11"/>
      <c r="F12" s="11"/>
      <c r="G12" s="11"/>
      <c r="H12" s="11"/>
    </row>
    <row r="13" spans="2:8" x14ac:dyDescent="0.25">
      <c r="B13" s="13">
        <v>3</v>
      </c>
      <c r="C13" s="14" t="s">
        <v>9</v>
      </c>
      <c r="D13" s="12"/>
      <c r="E13" s="11"/>
      <c r="F13" s="11"/>
      <c r="G13" s="11"/>
      <c r="H13" s="11"/>
    </row>
    <row r="14" spans="2:8" x14ac:dyDescent="0.25">
      <c r="B14" s="13">
        <v>4</v>
      </c>
      <c r="C14" s="14" t="s">
        <v>10</v>
      </c>
      <c r="D14" s="12"/>
      <c r="E14" s="11"/>
      <c r="F14" s="11"/>
      <c r="G14" s="11"/>
      <c r="H14" s="11"/>
    </row>
    <row r="15" spans="2:8" x14ac:dyDescent="0.25">
      <c r="B15" s="13">
        <v>5</v>
      </c>
      <c r="C15" s="14" t="s">
        <v>11</v>
      </c>
      <c r="D15" s="12"/>
      <c r="E15" s="11"/>
      <c r="F15" s="11"/>
      <c r="G15" s="11"/>
      <c r="H15" s="11"/>
    </row>
    <row r="16" spans="2:8" ht="28.5" x14ac:dyDescent="0.25">
      <c r="B16" s="15">
        <v>6</v>
      </c>
      <c r="C16" s="98" t="s">
        <v>12</v>
      </c>
    </row>
    <row r="17" spans="2:15" ht="15.75" thickBot="1" x14ac:dyDescent="0.3"/>
    <row r="18" spans="2:15" ht="16.5" thickBot="1" x14ac:dyDescent="0.3">
      <c r="B18" s="115" t="s">
        <v>13</v>
      </c>
      <c r="C18" s="116"/>
      <c r="D18" s="16"/>
      <c r="E18" s="16"/>
      <c r="F18" s="16"/>
      <c r="G18" s="16"/>
      <c r="H18" s="16"/>
      <c r="I18" s="16"/>
      <c r="J18" s="16"/>
      <c r="K18" s="16"/>
      <c r="L18" s="16"/>
      <c r="M18" s="16"/>
      <c r="N18" s="16"/>
      <c r="O18" s="16"/>
    </row>
    <row r="19" spans="2:15" ht="15.75" x14ac:dyDescent="0.25">
      <c r="B19" s="19"/>
      <c r="C19" s="20"/>
      <c r="D19" s="17"/>
      <c r="E19" s="17"/>
      <c r="F19" s="17"/>
      <c r="G19" s="17"/>
      <c r="H19" s="17"/>
      <c r="I19" s="17"/>
      <c r="J19" s="17"/>
      <c r="K19" s="17"/>
      <c r="L19" s="17"/>
      <c r="M19" s="18"/>
      <c r="N19" s="18"/>
      <c r="O19" s="18" t="s">
        <v>14</v>
      </c>
    </row>
    <row r="20" spans="2:15" x14ac:dyDescent="0.2">
      <c r="B20" s="117" t="s">
        <v>15</v>
      </c>
      <c r="C20" s="118"/>
      <c r="D20" s="21"/>
      <c r="E20" s="21"/>
      <c r="F20" s="21"/>
      <c r="G20" s="21"/>
      <c r="H20" s="21"/>
      <c r="I20" s="21"/>
      <c r="J20" s="21"/>
      <c r="K20" s="21"/>
      <c r="L20" s="21"/>
      <c r="M20" s="21"/>
      <c r="N20" s="21"/>
      <c r="O20" s="21"/>
    </row>
    <row r="21" spans="2:15" x14ac:dyDescent="0.2">
      <c r="B21" s="117"/>
      <c r="C21" s="118"/>
      <c r="D21" s="21"/>
      <c r="E21" s="21"/>
      <c r="F21" s="21"/>
      <c r="G21" s="21"/>
      <c r="H21" s="21"/>
      <c r="I21" s="21"/>
      <c r="J21" s="21"/>
      <c r="K21" s="21"/>
      <c r="L21" s="21"/>
      <c r="M21" s="21"/>
      <c r="N21" s="21"/>
      <c r="O21" s="21"/>
    </row>
    <row r="22" spans="2:15" x14ac:dyDescent="0.2">
      <c r="B22" s="117"/>
      <c r="C22" s="118"/>
      <c r="D22" s="21"/>
      <c r="E22" s="21"/>
      <c r="F22" s="21"/>
      <c r="G22" s="21"/>
      <c r="H22" s="21"/>
      <c r="I22" s="21"/>
      <c r="J22" s="21"/>
      <c r="K22" s="21"/>
      <c r="L22" s="21"/>
      <c r="M22" s="21"/>
      <c r="N22" s="21"/>
      <c r="O22" s="21"/>
    </row>
    <row r="23" spans="2:15" ht="15.75" x14ac:dyDescent="0.25">
      <c r="B23" s="119" t="s">
        <v>16</v>
      </c>
      <c r="C23" s="120"/>
      <c r="D23" s="22"/>
      <c r="E23" s="17"/>
      <c r="F23" s="17"/>
      <c r="G23" s="17"/>
      <c r="H23" s="17"/>
      <c r="I23" s="18"/>
      <c r="J23" s="18"/>
      <c r="K23" s="18"/>
      <c r="L23" s="18"/>
      <c r="M23" s="18"/>
      <c r="N23" s="18"/>
      <c r="O23" s="18" t="s">
        <v>14</v>
      </c>
    </row>
    <row r="24" spans="2:15" ht="15.75" x14ac:dyDescent="0.25">
      <c r="B24" s="24" t="s">
        <v>17</v>
      </c>
      <c r="C24" s="25"/>
      <c r="D24" s="23"/>
      <c r="E24" s="23"/>
      <c r="F24" s="23"/>
      <c r="G24" s="23"/>
      <c r="H24" s="23"/>
      <c r="I24" s="23"/>
      <c r="J24" s="23"/>
      <c r="K24" s="18"/>
      <c r="L24" s="18"/>
      <c r="M24" s="18"/>
      <c r="N24" s="18" t="s">
        <v>14</v>
      </c>
    </row>
    <row r="25" spans="2:15" ht="15.75" x14ac:dyDescent="0.25">
      <c r="B25" s="24" t="s">
        <v>18</v>
      </c>
      <c r="C25" s="25"/>
      <c r="D25" s="23"/>
      <c r="E25" s="23"/>
      <c r="F25" s="23"/>
      <c r="G25" s="23"/>
      <c r="H25" s="23"/>
      <c r="I25" s="23"/>
      <c r="J25" s="23"/>
      <c r="K25" s="23"/>
      <c r="L25" s="18"/>
      <c r="M25" s="18"/>
      <c r="N25" s="18" t="s">
        <v>14</v>
      </c>
    </row>
    <row r="26" spans="2:15" ht="15.75" x14ac:dyDescent="0.25">
      <c r="B26" s="24" t="s">
        <v>19</v>
      </c>
      <c r="C26" s="25"/>
      <c r="D26" s="23"/>
      <c r="E26" s="18"/>
      <c r="F26" s="18"/>
      <c r="G26" s="18"/>
      <c r="H26" s="18"/>
      <c r="I26" s="18"/>
      <c r="J26" s="18"/>
      <c r="K26" s="18"/>
      <c r="L26" s="18"/>
      <c r="M26" s="18"/>
      <c r="N26" s="18" t="s">
        <v>14</v>
      </c>
    </row>
    <row r="27" spans="2:15" ht="15.75" x14ac:dyDescent="0.25">
      <c r="B27" s="24" t="s">
        <v>20</v>
      </c>
      <c r="C27" s="25"/>
      <c r="D27" s="23"/>
      <c r="E27" s="18"/>
      <c r="F27" s="18"/>
      <c r="G27" s="18"/>
      <c r="H27" s="18"/>
      <c r="I27" s="18"/>
      <c r="J27" s="18"/>
      <c r="K27" s="18"/>
      <c r="L27" s="18"/>
      <c r="M27" s="18"/>
      <c r="N27" s="18" t="s">
        <v>14</v>
      </c>
    </row>
    <row r="28" spans="2:15" ht="15.75" x14ac:dyDescent="0.25">
      <c r="B28" s="24" t="s">
        <v>21</v>
      </c>
      <c r="C28" s="25"/>
      <c r="D28" s="23"/>
      <c r="E28" s="18"/>
      <c r="F28" s="18"/>
      <c r="G28" s="18"/>
      <c r="H28" s="18"/>
      <c r="I28" s="18"/>
      <c r="J28" s="18"/>
      <c r="K28" s="18"/>
      <c r="L28" s="18"/>
      <c r="M28" s="18"/>
      <c r="N28" s="18" t="s">
        <v>14</v>
      </c>
    </row>
    <row r="29" spans="2:15" ht="15.75" x14ac:dyDescent="0.25">
      <c r="B29" s="26" t="s">
        <v>14</v>
      </c>
      <c r="C29" s="27"/>
      <c r="D29" s="18"/>
      <c r="E29" s="18"/>
      <c r="F29" s="18"/>
      <c r="G29" s="18"/>
      <c r="H29" s="18"/>
      <c r="I29" s="18"/>
      <c r="J29" s="18"/>
      <c r="K29" s="18"/>
      <c r="L29" s="18"/>
      <c r="M29" s="18"/>
      <c r="N29" s="18"/>
      <c r="O29" s="18" t="s">
        <v>14</v>
      </c>
    </row>
    <row r="30" spans="2:15" x14ac:dyDescent="0.2">
      <c r="B30" s="121" t="s">
        <v>22</v>
      </c>
      <c r="C30" s="122"/>
      <c r="D30" s="28"/>
      <c r="E30" s="29"/>
      <c r="F30" s="29"/>
      <c r="G30" s="29"/>
      <c r="H30" s="29"/>
      <c r="I30" s="29"/>
      <c r="J30" s="29"/>
      <c r="K30" s="29"/>
      <c r="L30" s="29"/>
      <c r="M30" s="29"/>
      <c r="N30" s="29"/>
      <c r="O30" s="29" t="s">
        <v>14</v>
      </c>
    </row>
    <row r="31" spans="2:15" x14ac:dyDescent="0.2">
      <c r="B31" s="32">
        <v>1</v>
      </c>
      <c r="C31" s="33" t="s">
        <v>23</v>
      </c>
      <c r="D31" s="30"/>
      <c r="E31" s="31"/>
      <c r="F31" s="31"/>
      <c r="G31" s="31"/>
      <c r="H31" s="31"/>
      <c r="I31" s="31"/>
      <c r="J31" s="31"/>
      <c r="K31" s="31"/>
      <c r="L31" s="31"/>
      <c r="M31" s="31"/>
      <c r="N31" s="31"/>
      <c r="O31" s="31"/>
    </row>
    <row r="32" spans="2:15" x14ac:dyDescent="0.2">
      <c r="B32" s="32"/>
      <c r="C32" s="34" t="s">
        <v>24</v>
      </c>
      <c r="D32" s="30"/>
      <c r="E32" s="31"/>
      <c r="F32" s="31"/>
      <c r="G32" s="31"/>
      <c r="H32" s="31"/>
      <c r="I32" s="31"/>
      <c r="J32" s="31"/>
      <c r="K32" s="31"/>
      <c r="L32" s="31"/>
      <c r="M32" s="31"/>
      <c r="N32" s="31"/>
      <c r="O32" s="31"/>
    </row>
    <row r="33" spans="2:15" ht="42.75" x14ac:dyDescent="0.2">
      <c r="B33" s="32">
        <v>2</v>
      </c>
      <c r="C33" s="33" t="s">
        <v>25</v>
      </c>
      <c r="D33" s="30"/>
      <c r="E33" s="31"/>
      <c r="F33" s="31"/>
      <c r="G33" s="31"/>
      <c r="H33" s="31"/>
      <c r="I33" s="31"/>
      <c r="J33" s="31"/>
      <c r="K33" s="31"/>
      <c r="L33" s="31"/>
      <c r="M33" s="31"/>
      <c r="N33" s="31"/>
      <c r="O33" s="31"/>
    </row>
    <row r="34" spans="2:15" x14ac:dyDescent="0.2">
      <c r="B34" s="32">
        <v>3</v>
      </c>
      <c r="C34" s="33" t="s">
        <v>26</v>
      </c>
      <c r="D34" s="30"/>
      <c r="E34" s="29"/>
      <c r="F34" s="29"/>
      <c r="G34" s="29"/>
      <c r="H34" s="29"/>
      <c r="I34" s="29"/>
      <c r="J34" s="29"/>
      <c r="K34" s="29"/>
      <c r="L34" s="29"/>
      <c r="M34" s="29"/>
      <c r="N34" s="29"/>
      <c r="O34" s="29" t="s">
        <v>14</v>
      </c>
    </row>
    <row r="35" spans="2:15" x14ac:dyDescent="0.2">
      <c r="B35" s="32">
        <v>4</v>
      </c>
      <c r="C35" s="97" t="s">
        <v>27</v>
      </c>
      <c r="D35" s="30"/>
      <c r="E35" s="31"/>
      <c r="F35" s="31"/>
      <c r="G35" s="31"/>
      <c r="H35" s="31"/>
      <c r="I35" s="31"/>
      <c r="J35" s="31"/>
      <c r="K35" s="31"/>
      <c r="L35" s="31"/>
      <c r="M35" s="31"/>
      <c r="N35" s="31"/>
      <c r="O35" s="31"/>
    </row>
    <row r="36" spans="2:15" ht="28.5" x14ac:dyDescent="0.2">
      <c r="B36" s="32">
        <v>5</v>
      </c>
      <c r="C36" s="33" t="s">
        <v>28</v>
      </c>
      <c r="D36" s="30"/>
      <c r="E36" s="31"/>
      <c r="F36" s="31"/>
      <c r="G36" s="31"/>
      <c r="H36" s="31"/>
      <c r="I36" s="31"/>
      <c r="J36" s="31"/>
      <c r="K36" s="31"/>
      <c r="L36" s="31"/>
      <c r="M36" s="31"/>
      <c r="N36" s="31"/>
      <c r="O36" s="31"/>
    </row>
    <row r="37" spans="2:15" ht="15.75" thickBot="1" x14ac:dyDescent="0.3">
      <c r="B37" s="35">
        <v>6</v>
      </c>
      <c r="C37" s="36" t="s">
        <v>29</v>
      </c>
    </row>
  </sheetData>
  <sheetProtection algorithmName="SHA-512" hashValue="B2XSGimJypsEYjnv02x5+rg5EUQxVayuhlgObE+b3C/IsrUKiZsV+RgIG9TDDfgOz9MMgOmLeF8+pAUD/iYOgA==" saltValue="4ULhPmJpm9ebRqboq9UxvQ==" spinCount="100000" sheet="1" objects="1" scenarios="1"/>
  <mergeCells count="10">
    <mergeCell ref="B18:C18"/>
    <mergeCell ref="B20:C22"/>
    <mergeCell ref="B23:C23"/>
    <mergeCell ref="B30:C30"/>
    <mergeCell ref="B2:C2"/>
    <mergeCell ref="B3:C3"/>
    <mergeCell ref="B6:C6"/>
    <mergeCell ref="B8:C8"/>
    <mergeCell ref="B9:C9"/>
    <mergeCell ref="B10:C10"/>
  </mergeCells>
  <hyperlinks>
    <hyperlink ref="C32" r:id="rId1" xr:uid="{9B270A13-4ABA-4169-B642-A9DCF22E2CEE}"/>
  </hyperlinks>
  <pageMargins left="0.7" right="0.7" top="0.75" bottom="0.75" header="0.3" footer="0.3"/>
  <pageSetup scale="61" orientation="portrait" r:id="rId2"/>
  <colBreaks count="1" manualBreakCount="1">
    <brk id="3" max="3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B9C9-DC8D-46C6-AF0F-80BB7D0AE42D}">
  <dimension ref="A1:AB214"/>
  <sheetViews>
    <sheetView showGridLines="0" tabSelected="1" topLeftCell="B1" zoomScale="98" zoomScaleNormal="98" zoomScaleSheetLayoutView="50" workbookViewId="0">
      <selection activeCell="C12" sqref="C12:G12"/>
    </sheetView>
  </sheetViews>
  <sheetFormatPr defaultColWidth="8.7109375" defaultRowHeight="15" x14ac:dyDescent="0.25"/>
  <cols>
    <col min="1" max="1" width="2.85546875" style="2" customWidth="1"/>
    <col min="2" max="2" width="56.140625" style="5" customWidth="1"/>
    <col min="3" max="3" width="39.28515625" style="5" customWidth="1"/>
    <col min="4" max="4" width="27.42578125" style="5" customWidth="1"/>
    <col min="5" max="5" width="17.7109375" customWidth="1"/>
    <col min="6" max="6" width="20.42578125" customWidth="1"/>
    <col min="7" max="7" width="14.7109375" customWidth="1"/>
    <col min="8" max="8" width="20.28515625" customWidth="1"/>
    <col min="9" max="9" width="14.7109375" style="2" customWidth="1"/>
    <col min="10" max="10" width="19.7109375" style="2" customWidth="1"/>
    <col min="11" max="11" width="14.7109375" style="2" customWidth="1"/>
    <col min="12" max="12" width="19.7109375" style="2" customWidth="1"/>
    <col min="13" max="13" width="14.7109375" style="2" customWidth="1"/>
    <col min="14" max="14" width="18.42578125" style="2" customWidth="1"/>
    <col min="15" max="15" width="14.7109375" style="2" customWidth="1"/>
    <col min="16" max="16" width="19.7109375" style="2" customWidth="1"/>
    <col min="17" max="17" width="15.7109375" style="2" customWidth="1"/>
    <col min="18" max="18" width="19.7109375" style="2" customWidth="1"/>
    <col min="19" max="19" width="15.7109375" style="2" customWidth="1"/>
    <col min="20" max="20" width="17.42578125" style="2" customWidth="1"/>
    <col min="21" max="21" width="15.7109375" style="2" customWidth="1"/>
    <col min="22" max="22" width="18" style="2" customWidth="1"/>
    <col min="23" max="23" width="14.7109375" style="2" customWidth="1"/>
    <col min="24" max="24" width="19.42578125" style="2" customWidth="1"/>
    <col min="25" max="25" width="25.140625" customWidth="1"/>
    <col min="26" max="27" width="9.140625" customWidth="1"/>
    <col min="28" max="28" width="17.28515625" customWidth="1"/>
    <col min="29" max="78" width="9.140625" customWidth="1"/>
  </cols>
  <sheetData>
    <row r="1" spans="1:24" ht="69.599999999999994" customHeight="1" x14ac:dyDescent="0.25">
      <c r="B1" s="3"/>
      <c r="C1" s="3"/>
      <c r="D1" s="3"/>
      <c r="E1" s="2"/>
      <c r="F1" s="2"/>
      <c r="G1" s="2"/>
      <c r="H1" s="2"/>
    </row>
    <row r="2" spans="1:24" s="2" customFormat="1" ht="18" customHeight="1" x14ac:dyDescent="0.3">
      <c r="A2" s="107" t="s">
        <v>30</v>
      </c>
      <c r="B2" s="107" t="s">
        <v>0</v>
      </c>
      <c r="C2" s="1"/>
      <c r="D2" s="1"/>
      <c r="E2" s="1"/>
      <c r="F2" s="1"/>
      <c r="G2" s="1"/>
      <c r="H2" s="1"/>
      <c r="I2" s="1"/>
      <c r="J2" s="1"/>
      <c r="K2" s="1"/>
      <c r="L2"/>
      <c r="M2"/>
      <c r="N2"/>
      <c r="O2"/>
      <c r="P2"/>
      <c r="Q2"/>
      <c r="R2"/>
      <c r="S2"/>
      <c r="T2"/>
      <c r="U2"/>
      <c r="V2"/>
      <c r="W2"/>
      <c r="X2"/>
    </row>
    <row r="3" spans="1:24" s="2" customFormat="1" ht="18" customHeight="1" x14ac:dyDescent="0.3">
      <c r="A3" s="90" t="s">
        <v>30</v>
      </c>
      <c r="B3" s="123" t="s">
        <v>1</v>
      </c>
      <c r="C3" s="123"/>
      <c r="D3" s="1"/>
      <c r="E3" s="1"/>
      <c r="F3" s="1"/>
      <c r="G3" s="1"/>
      <c r="H3" s="1"/>
      <c r="I3" s="1"/>
      <c r="J3" s="1"/>
      <c r="K3" s="1"/>
      <c r="L3"/>
      <c r="M3"/>
      <c r="N3"/>
      <c r="O3"/>
      <c r="P3"/>
      <c r="Q3"/>
      <c r="R3"/>
      <c r="S3"/>
      <c r="T3"/>
      <c r="U3"/>
      <c r="V3"/>
      <c r="W3"/>
      <c r="X3"/>
    </row>
    <row r="4" spans="1:24" s="2" customFormat="1" ht="18" customHeight="1" x14ac:dyDescent="0.3">
      <c r="A4" s="90"/>
      <c r="B4" s="107" t="s">
        <v>2</v>
      </c>
      <c r="C4" s="1"/>
      <c r="D4" s="1"/>
      <c r="E4" s="1"/>
      <c r="F4" s="1"/>
      <c r="G4" s="1"/>
      <c r="H4" s="1"/>
      <c r="I4" s="1"/>
      <c r="J4" s="1"/>
      <c r="K4" s="1"/>
      <c r="L4"/>
      <c r="M4"/>
      <c r="N4"/>
      <c r="O4"/>
      <c r="P4"/>
      <c r="Q4"/>
      <c r="R4"/>
      <c r="S4"/>
      <c r="T4"/>
      <c r="U4"/>
      <c r="V4"/>
      <c r="W4"/>
      <c r="X4"/>
    </row>
    <row r="5" spans="1:24" s="2" customFormat="1" ht="18" customHeight="1" x14ac:dyDescent="0.3">
      <c r="A5" s="90"/>
      <c r="B5" s="113" t="s">
        <v>98</v>
      </c>
      <c r="C5" s="1"/>
      <c r="D5" s="1"/>
      <c r="E5" s="1"/>
      <c r="F5" s="1"/>
      <c r="G5" s="1"/>
      <c r="H5" s="1"/>
      <c r="I5" s="1"/>
      <c r="J5" s="1"/>
      <c r="K5" s="1"/>
      <c r="L5"/>
      <c r="M5"/>
      <c r="N5"/>
      <c r="O5"/>
      <c r="P5"/>
      <c r="Q5"/>
      <c r="R5"/>
      <c r="S5"/>
      <c r="T5"/>
      <c r="U5"/>
      <c r="V5"/>
      <c r="W5"/>
      <c r="X5"/>
    </row>
    <row r="6" spans="1:24" s="2" customFormat="1" ht="18" customHeight="1" x14ac:dyDescent="0.3">
      <c r="A6" s="90"/>
      <c r="B6" s="123" t="s">
        <v>3</v>
      </c>
      <c r="C6" s="123"/>
      <c r="D6" s="1"/>
      <c r="E6" s="1"/>
      <c r="F6" s="1"/>
      <c r="G6" s="1"/>
      <c r="H6" s="1"/>
      <c r="I6" s="1"/>
      <c r="J6" s="1"/>
      <c r="K6" s="1"/>
      <c r="L6"/>
      <c r="M6"/>
      <c r="N6"/>
      <c r="O6"/>
      <c r="P6"/>
      <c r="Q6"/>
      <c r="R6"/>
      <c r="S6"/>
      <c r="T6"/>
      <c r="U6"/>
      <c r="V6"/>
      <c r="W6"/>
      <c r="X6"/>
    </row>
    <row r="7" spans="1:24" s="4" customFormat="1" ht="17.25" customHeight="1" x14ac:dyDescent="0.3">
      <c r="A7" s="10" t="s">
        <v>30</v>
      </c>
      <c r="B7" s="107" t="s">
        <v>4</v>
      </c>
      <c r="C7" s="1"/>
      <c r="D7" s="1"/>
      <c r="E7" s="1"/>
      <c r="F7" s="1"/>
      <c r="G7" s="1"/>
      <c r="H7" s="1"/>
      <c r="I7" s="1"/>
      <c r="J7" s="1"/>
      <c r="K7" s="1"/>
      <c r="L7"/>
      <c r="M7"/>
      <c r="N7"/>
      <c r="O7"/>
      <c r="P7"/>
      <c r="Q7"/>
      <c r="R7"/>
      <c r="S7"/>
      <c r="T7"/>
      <c r="U7"/>
      <c r="V7"/>
      <c r="W7"/>
      <c r="X7"/>
    </row>
    <row r="8" spans="1:24" s="2" customFormat="1" ht="18" customHeight="1" thickBot="1" x14ac:dyDescent="0.35">
      <c r="A8" s="10" t="s">
        <v>30</v>
      </c>
      <c r="B8" s="113" t="s">
        <v>30</v>
      </c>
      <c r="C8" s="1"/>
      <c r="D8" s="1"/>
      <c r="E8" s="1"/>
      <c r="F8" s="1"/>
      <c r="G8" s="1"/>
      <c r="H8" s="1"/>
      <c r="I8" s="1"/>
      <c r="J8" s="1"/>
      <c r="K8" s="1"/>
      <c r="L8"/>
      <c r="M8"/>
      <c r="N8"/>
      <c r="O8"/>
      <c r="P8"/>
      <c r="Q8"/>
      <c r="R8"/>
      <c r="S8"/>
      <c r="T8"/>
      <c r="U8"/>
      <c r="V8"/>
      <c r="W8"/>
      <c r="X8"/>
    </row>
    <row r="9" spans="1:24" ht="18" customHeight="1" thickBot="1" x14ac:dyDescent="0.3">
      <c r="A9" s="7" t="s">
        <v>30</v>
      </c>
      <c r="B9" s="91" t="s">
        <v>31</v>
      </c>
      <c r="C9" s="127" t="s">
        <v>99</v>
      </c>
      <c r="D9" s="127"/>
      <c r="E9" s="127"/>
      <c r="F9" s="127"/>
      <c r="G9" s="128"/>
      <c r="H9" s="6"/>
      <c r="I9" s="6"/>
      <c r="J9" s="6"/>
      <c r="K9" s="6"/>
      <c r="L9" s="6"/>
      <c r="M9" s="6"/>
      <c r="N9" s="6"/>
      <c r="O9" s="6"/>
      <c r="P9" s="6"/>
      <c r="Q9" s="6"/>
      <c r="R9" s="6"/>
      <c r="S9" s="6"/>
      <c r="T9" s="6"/>
      <c r="U9" s="6"/>
      <c r="V9" s="6"/>
      <c r="W9" s="6"/>
      <c r="X9" s="6"/>
    </row>
    <row r="10" spans="1:24" ht="18.75" customHeight="1" thickBot="1" x14ac:dyDescent="0.3">
      <c r="A10" s="7"/>
      <c r="B10" s="92" t="s">
        <v>32</v>
      </c>
      <c r="C10" s="127" t="s">
        <v>100</v>
      </c>
      <c r="D10" s="127"/>
      <c r="E10" s="127"/>
      <c r="F10" s="127"/>
      <c r="G10" s="128"/>
      <c r="H10" s="6"/>
      <c r="I10" s="6"/>
      <c r="J10" s="6"/>
      <c r="K10" s="6"/>
      <c r="L10" s="6"/>
      <c r="M10" s="6"/>
      <c r="N10" s="6"/>
      <c r="O10" s="6"/>
      <c r="P10" s="6"/>
      <c r="Q10" s="6"/>
      <c r="R10" s="6"/>
      <c r="S10" s="6"/>
      <c r="T10" s="6"/>
      <c r="U10" s="6"/>
      <c r="V10" s="6"/>
      <c r="W10" s="6"/>
      <c r="X10" s="6"/>
    </row>
    <row r="11" spans="1:24" ht="18.75" customHeight="1" thickBot="1" x14ac:dyDescent="0.3">
      <c r="A11" s="7" t="s">
        <v>30</v>
      </c>
      <c r="B11" s="92" t="s">
        <v>33</v>
      </c>
      <c r="C11" s="127" t="s">
        <v>101</v>
      </c>
      <c r="D11" s="127"/>
      <c r="E11" s="127"/>
      <c r="F11" s="127"/>
      <c r="G11" s="128"/>
      <c r="H11" s="6"/>
      <c r="I11" s="6"/>
      <c r="J11" s="6"/>
      <c r="K11" s="6"/>
      <c r="L11" s="6"/>
      <c r="M11" s="6"/>
      <c r="N11" s="6"/>
      <c r="O11" s="6"/>
      <c r="P11" s="6"/>
      <c r="Q11" s="6"/>
      <c r="R11" s="6"/>
      <c r="S11" s="6"/>
      <c r="T11" s="6"/>
      <c r="U11" s="6"/>
      <c r="V11" s="6"/>
      <c r="W11" s="6"/>
      <c r="X11" s="6"/>
    </row>
    <row r="12" spans="1:24" ht="18.75" customHeight="1" thickBot="1" x14ac:dyDescent="0.3">
      <c r="A12" s="7"/>
      <c r="B12" s="93" t="s">
        <v>34</v>
      </c>
      <c r="C12" s="226">
        <v>45425</v>
      </c>
      <c r="D12" s="127"/>
      <c r="E12" s="127"/>
      <c r="F12" s="127"/>
      <c r="G12" s="128"/>
      <c r="H12" s="6"/>
      <c r="I12" s="6"/>
      <c r="J12" s="6"/>
      <c r="K12" s="6"/>
      <c r="L12" s="6"/>
      <c r="M12" s="6"/>
      <c r="N12" s="6"/>
      <c r="O12" s="6"/>
      <c r="P12" s="6"/>
      <c r="Q12" s="6"/>
      <c r="R12" s="6"/>
      <c r="S12" s="6"/>
      <c r="T12" s="6"/>
      <c r="U12" s="6"/>
      <c r="V12" s="6"/>
      <c r="W12" s="6"/>
      <c r="X12" s="6"/>
    </row>
    <row r="13" spans="1:24" ht="18.75" customHeight="1" thickBot="1" x14ac:dyDescent="0.3">
      <c r="A13" s="7" t="s">
        <v>30</v>
      </c>
      <c r="B13" s="7"/>
      <c r="D13" s="6"/>
      <c r="E13" s="6"/>
      <c r="F13" s="6"/>
      <c r="G13" s="6"/>
      <c r="H13" s="6"/>
      <c r="I13" s="6"/>
      <c r="J13" s="6"/>
      <c r="K13" s="6"/>
      <c r="L13" s="6"/>
      <c r="M13" s="6"/>
      <c r="N13" s="6"/>
      <c r="O13" s="6"/>
      <c r="P13" s="6"/>
      <c r="Q13" s="6"/>
      <c r="R13" s="6"/>
      <c r="S13" s="6"/>
      <c r="T13" s="6"/>
      <c r="U13" s="6"/>
      <c r="V13" s="6"/>
      <c r="W13" s="6"/>
      <c r="X13" s="6"/>
    </row>
    <row r="14" spans="1:24" ht="18.75" customHeight="1" thickBot="1" x14ac:dyDescent="0.3">
      <c r="A14" s="7"/>
      <c r="B14" s="190" t="s">
        <v>35</v>
      </c>
      <c r="C14" s="191"/>
      <c r="D14" s="162">
        <f>+Y34+D25</f>
        <v>25328826.38500857</v>
      </c>
      <c r="E14" s="163"/>
      <c r="F14" s="163"/>
      <c r="G14" s="164"/>
      <c r="H14" s="6"/>
      <c r="I14" s="6"/>
      <c r="J14" s="6"/>
      <c r="K14" s="6"/>
      <c r="L14" s="6"/>
      <c r="M14" s="6"/>
      <c r="N14" s="6"/>
      <c r="O14" s="6"/>
      <c r="P14" s="6"/>
      <c r="Q14" s="6"/>
      <c r="R14" s="6"/>
      <c r="S14" s="6"/>
      <c r="T14" s="6"/>
      <c r="U14" s="6"/>
      <c r="V14" s="6"/>
      <c r="W14" s="6"/>
      <c r="X14" s="6"/>
    </row>
    <row r="15" spans="1:24" ht="18.75" customHeight="1" x14ac:dyDescent="0.25">
      <c r="A15" s="7" t="s">
        <v>30</v>
      </c>
      <c r="B15" s="7"/>
      <c r="C15" s="6" t="s">
        <v>30</v>
      </c>
      <c r="D15" s="6"/>
      <c r="E15" s="6"/>
      <c r="F15" s="6"/>
      <c r="G15" s="6"/>
      <c r="H15" s="6"/>
      <c r="I15" s="6"/>
      <c r="J15" s="6"/>
      <c r="K15" s="6"/>
      <c r="L15" s="6"/>
      <c r="M15" s="6"/>
      <c r="N15" s="6"/>
      <c r="O15" s="6"/>
      <c r="P15" s="6"/>
      <c r="Q15" s="6"/>
      <c r="R15" s="6"/>
      <c r="S15" s="6"/>
      <c r="T15" s="6"/>
      <c r="U15" s="6"/>
      <c r="V15" s="6"/>
      <c r="W15" s="6"/>
      <c r="X15" s="6"/>
    </row>
    <row r="16" spans="1:24" s="8" customFormat="1" ht="18.75" customHeight="1" x14ac:dyDescent="0.25">
      <c r="A16" s="41"/>
      <c r="B16" s="37" t="s">
        <v>36</v>
      </c>
      <c r="C16" s="42"/>
      <c r="D16" s="42"/>
      <c r="E16" s="42"/>
      <c r="F16" s="42"/>
      <c r="G16" s="42"/>
      <c r="H16" s="42"/>
      <c r="I16" s="42"/>
      <c r="J16" s="42"/>
      <c r="K16" s="42"/>
      <c r="L16" s="42"/>
      <c r="M16" s="42"/>
      <c r="N16" s="42"/>
      <c r="O16" s="42"/>
      <c r="P16" s="42"/>
      <c r="Q16" s="42"/>
      <c r="R16" s="42"/>
      <c r="S16" s="42"/>
      <c r="T16" s="42"/>
      <c r="U16" s="42"/>
      <c r="V16" s="42"/>
      <c r="W16" s="42"/>
      <c r="X16" s="42"/>
    </row>
    <row r="17" spans="1:28" s="8" customFormat="1" ht="18.75" customHeight="1" thickBot="1" x14ac:dyDescent="0.3">
      <c r="A17" s="41"/>
      <c r="B17" s="77" t="s">
        <v>37</v>
      </c>
      <c r="C17" s="42"/>
      <c r="D17" s="42"/>
      <c r="E17" s="42"/>
      <c r="F17" s="42"/>
      <c r="G17" s="42"/>
      <c r="H17" s="42"/>
      <c r="I17" s="42"/>
      <c r="J17" s="42"/>
      <c r="K17" s="42"/>
      <c r="L17" s="42"/>
      <c r="M17" s="42"/>
      <c r="N17" s="42"/>
      <c r="O17" s="42"/>
      <c r="P17" s="42"/>
      <c r="Q17" s="42"/>
      <c r="R17" s="42"/>
      <c r="S17" s="42"/>
      <c r="T17" s="42"/>
      <c r="U17" s="42"/>
      <c r="V17" s="42"/>
      <c r="W17" s="42"/>
      <c r="X17" s="42"/>
    </row>
    <row r="18" spans="1:28" s="8" customFormat="1" ht="18.75" customHeight="1" thickBot="1" x14ac:dyDescent="0.3">
      <c r="A18" s="41"/>
      <c r="B18" s="129" t="s">
        <v>38</v>
      </c>
      <c r="C18" s="130"/>
      <c r="D18" s="131"/>
      <c r="E18" s="42"/>
      <c r="F18" s="42"/>
      <c r="G18" s="42"/>
      <c r="H18" s="42"/>
      <c r="I18" s="42"/>
      <c r="J18" s="42"/>
      <c r="K18" s="42"/>
      <c r="L18" s="42"/>
      <c r="M18" s="42"/>
      <c r="N18" s="42"/>
      <c r="O18" s="42"/>
      <c r="P18" s="42"/>
      <c r="Q18" s="42"/>
      <c r="R18" s="42"/>
      <c r="S18" s="42"/>
      <c r="T18" s="42"/>
      <c r="U18" s="42"/>
      <c r="V18" s="42"/>
      <c r="W18" s="42"/>
      <c r="X18" s="42"/>
    </row>
    <row r="19" spans="1:28" s="8" customFormat="1" ht="24.75" customHeight="1" thickBot="1" x14ac:dyDescent="0.3">
      <c r="A19" s="41"/>
      <c r="B19" s="43"/>
      <c r="C19" s="43" t="s">
        <v>39</v>
      </c>
      <c r="D19" s="44" t="s">
        <v>40</v>
      </c>
      <c r="E19" s="42"/>
      <c r="F19" s="42"/>
      <c r="G19" s="42"/>
      <c r="H19" s="42"/>
      <c r="I19" s="42"/>
      <c r="J19" s="42"/>
      <c r="K19" s="42"/>
      <c r="L19" s="42"/>
      <c r="M19" s="42"/>
      <c r="N19" s="42"/>
      <c r="O19" s="42"/>
      <c r="P19" s="42"/>
      <c r="Q19" s="42"/>
      <c r="R19" s="42"/>
      <c r="S19" s="42"/>
      <c r="T19" s="42"/>
      <c r="U19" s="42"/>
      <c r="V19" s="42"/>
      <c r="W19" s="42"/>
      <c r="X19" s="42"/>
    </row>
    <row r="20" spans="1:28" s="8" customFormat="1" ht="18.75" customHeight="1" thickBot="1" x14ac:dyDescent="0.3">
      <c r="A20" s="41"/>
      <c r="B20" s="45" t="s">
        <v>41</v>
      </c>
      <c r="C20" s="109">
        <v>170625</v>
      </c>
      <c r="D20" s="96">
        <f>+C20*$C$56</f>
        <v>170625</v>
      </c>
      <c r="E20" s="42"/>
      <c r="F20" s="42"/>
      <c r="G20" s="42"/>
      <c r="H20" s="42"/>
      <c r="I20" s="42"/>
      <c r="J20" s="42"/>
      <c r="K20" s="42"/>
      <c r="L20" s="42"/>
      <c r="M20" s="42"/>
      <c r="N20" s="42"/>
      <c r="O20" s="42"/>
      <c r="P20" s="42"/>
      <c r="Q20" s="42"/>
      <c r="R20" s="42"/>
      <c r="S20" s="42"/>
      <c r="T20" s="42"/>
      <c r="U20" s="42"/>
      <c r="V20" s="42"/>
      <c r="W20" s="42"/>
      <c r="X20" s="42"/>
    </row>
    <row r="21" spans="1:28" s="8" customFormat="1" ht="18.75" customHeight="1" thickTop="1" thickBot="1" x14ac:dyDescent="0.3">
      <c r="A21" s="41"/>
      <c r="B21" s="46" t="s">
        <v>42</v>
      </c>
      <c r="C21" s="110">
        <v>739375</v>
      </c>
      <c r="D21" s="96">
        <f>+C21*$C$56</f>
        <v>739375</v>
      </c>
      <c r="E21" s="42"/>
      <c r="F21" s="42"/>
      <c r="G21" s="42"/>
      <c r="H21" s="42"/>
      <c r="I21" s="42"/>
      <c r="J21" s="42"/>
      <c r="K21" s="42"/>
      <c r="L21" s="42"/>
      <c r="M21" s="42"/>
      <c r="N21" s="42"/>
      <c r="O21" s="42"/>
      <c r="P21" s="42"/>
      <c r="Q21" s="42"/>
      <c r="R21" s="42"/>
      <c r="S21" s="42"/>
      <c r="T21" s="42"/>
      <c r="U21" s="42"/>
      <c r="V21" s="42"/>
      <c r="W21" s="42"/>
      <c r="X21" s="42"/>
    </row>
    <row r="22" spans="1:28" s="8" customFormat="1" ht="18.75" customHeight="1" thickTop="1" thickBot="1" x14ac:dyDescent="0.3">
      <c r="A22" s="41"/>
      <c r="B22" s="47" t="s">
        <v>43</v>
      </c>
      <c r="C22" s="110">
        <v>170625</v>
      </c>
      <c r="D22" s="96">
        <f>+C22*$C$56</f>
        <v>170625</v>
      </c>
      <c r="E22" s="42"/>
      <c r="F22" s="42"/>
      <c r="G22" s="42"/>
      <c r="H22" s="42"/>
      <c r="I22" s="42"/>
      <c r="J22" s="42"/>
      <c r="K22" s="42"/>
      <c r="L22" s="42"/>
      <c r="M22" s="42"/>
      <c r="N22" s="42"/>
      <c r="O22" s="42"/>
      <c r="P22" s="42"/>
      <c r="Q22" s="42"/>
      <c r="R22" s="42"/>
      <c r="S22" s="42"/>
      <c r="T22" s="42"/>
      <c r="U22" s="42"/>
      <c r="V22" s="42"/>
      <c r="W22" s="42"/>
      <c r="X22" s="42"/>
    </row>
    <row r="23" spans="1:28" s="8" customFormat="1" ht="18.75" customHeight="1" thickTop="1" thickBot="1" x14ac:dyDescent="0.3">
      <c r="A23" s="41"/>
      <c r="B23" s="47" t="s">
        <v>44</v>
      </c>
      <c r="C23" s="110">
        <v>22750</v>
      </c>
      <c r="D23" s="96">
        <f>+C23*$C$56</f>
        <v>22750</v>
      </c>
      <c r="E23" s="42"/>
      <c r="F23" s="42"/>
      <c r="G23" s="42"/>
      <c r="H23" s="42"/>
      <c r="I23" s="42"/>
      <c r="J23" s="42"/>
      <c r="K23" s="42"/>
      <c r="L23" s="42"/>
      <c r="M23" s="42"/>
      <c r="N23" s="42"/>
      <c r="O23" s="42"/>
      <c r="P23" s="42"/>
      <c r="Q23" s="42"/>
      <c r="R23" s="42"/>
      <c r="S23" s="42"/>
      <c r="T23" s="42"/>
      <c r="U23" s="42"/>
      <c r="V23" s="42"/>
      <c r="W23" s="42"/>
      <c r="X23" s="42"/>
    </row>
    <row r="24" spans="1:28" s="8" customFormat="1" ht="18.75" customHeight="1" thickTop="1" thickBot="1" x14ac:dyDescent="0.3">
      <c r="A24" s="41"/>
      <c r="B24" s="47" t="s">
        <v>45</v>
      </c>
      <c r="C24" s="110">
        <v>34125</v>
      </c>
      <c r="D24" s="96">
        <f>+C24*$C$56</f>
        <v>34125</v>
      </c>
      <c r="E24" s="42"/>
      <c r="F24" s="42"/>
      <c r="G24" s="42"/>
      <c r="H24" s="42"/>
      <c r="I24" s="42"/>
      <c r="J24" s="42"/>
      <c r="K24" s="42"/>
      <c r="L24" s="42"/>
      <c r="M24" s="42"/>
      <c r="N24" s="42"/>
      <c r="O24" s="42"/>
      <c r="P24" s="42"/>
      <c r="Q24" s="42"/>
      <c r="R24" s="42"/>
      <c r="S24" s="42"/>
      <c r="T24" s="42"/>
      <c r="U24" s="42"/>
      <c r="V24" s="42"/>
      <c r="W24" s="42"/>
      <c r="X24" s="42"/>
    </row>
    <row r="25" spans="1:28" s="8" customFormat="1" ht="18.75" customHeight="1" thickTop="1" thickBot="1" x14ac:dyDescent="0.3">
      <c r="A25" s="41"/>
      <c r="B25" s="132" t="s">
        <v>46</v>
      </c>
      <c r="C25" s="133"/>
      <c r="D25" s="48">
        <f>SUM(D20:D24)</f>
        <v>1137500</v>
      </c>
      <c r="E25" s="42"/>
      <c r="F25" s="42"/>
      <c r="G25" s="42"/>
      <c r="H25" s="42"/>
      <c r="I25" s="42"/>
      <c r="J25" s="42"/>
      <c r="K25" s="42"/>
      <c r="L25" s="42"/>
      <c r="M25" s="42"/>
      <c r="N25" s="42"/>
      <c r="O25" s="42"/>
      <c r="P25" s="42"/>
      <c r="Q25" s="42"/>
      <c r="R25" s="42"/>
      <c r="S25" s="42"/>
      <c r="T25" s="42"/>
      <c r="U25" s="42"/>
      <c r="V25" s="42"/>
      <c r="W25" s="42"/>
      <c r="X25" s="42"/>
    </row>
    <row r="26" spans="1:28" s="8" customFormat="1" ht="18.75" customHeight="1" x14ac:dyDescent="0.25">
      <c r="A26" s="41"/>
      <c r="B26" s="41"/>
      <c r="C26" s="42"/>
      <c r="D26" s="42"/>
      <c r="E26" s="42"/>
      <c r="F26" s="42"/>
      <c r="G26" s="42"/>
      <c r="H26" s="42"/>
      <c r="I26" s="42"/>
      <c r="J26" s="42"/>
      <c r="K26" s="42"/>
      <c r="L26" s="42"/>
      <c r="M26" s="42"/>
      <c r="N26" s="42"/>
      <c r="O26" s="42"/>
      <c r="P26" s="42"/>
      <c r="Q26" s="42"/>
      <c r="R26" s="42"/>
      <c r="S26" s="42"/>
      <c r="T26" s="42"/>
      <c r="U26" s="42"/>
      <c r="V26" s="42"/>
      <c r="W26" s="42"/>
      <c r="X26" s="42"/>
    </row>
    <row r="27" spans="1:28" s="8" customFormat="1" ht="11.25" customHeight="1" thickBot="1" x14ac:dyDescent="0.3">
      <c r="A27" s="41"/>
      <c r="B27" s="37" t="s">
        <v>47</v>
      </c>
      <c r="C27" s="42"/>
      <c r="D27" s="42"/>
      <c r="E27" s="42"/>
      <c r="F27" s="42"/>
      <c r="G27" s="42"/>
      <c r="H27" s="42"/>
      <c r="I27" s="42"/>
      <c r="J27" s="42"/>
      <c r="K27" s="42"/>
      <c r="L27" s="42"/>
      <c r="M27" s="42"/>
      <c r="N27" s="42"/>
      <c r="O27" s="42"/>
      <c r="P27" s="42"/>
      <c r="Q27" s="42"/>
      <c r="R27" s="42"/>
      <c r="S27" s="42"/>
      <c r="T27" s="42"/>
      <c r="U27" s="42"/>
      <c r="V27" s="42"/>
      <c r="W27" s="42"/>
      <c r="X27" s="42"/>
    </row>
    <row r="28" spans="1:28" s="8" customFormat="1" ht="27" customHeight="1" thickBot="1" x14ac:dyDescent="0.3">
      <c r="A28" s="41"/>
      <c r="B28" s="184" t="s">
        <v>48</v>
      </c>
      <c r="C28" s="158"/>
      <c r="D28" s="158"/>
      <c r="E28" s="136" t="s">
        <v>49</v>
      </c>
      <c r="F28" s="137"/>
      <c r="G28" s="138" t="s">
        <v>50</v>
      </c>
      <c r="H28" s="139"/>
      <c r="I28" s="138" t="s">
        <v>51</v>
      </c>
      <c r="J28" s="139"/>
      <c r="K28" s="138" t="s">
        <v>52</v>
      </c>
      <c r="L28" s="139"/>
      <c r="M28" s="138" t="s">
        <v>53</v>
      </c>
      <c r="N28" s="139"/>
      <c r="O28" s="138" t="s">
        <v>54</v>
      </c>
      <c r="P28" s="139"/>
      <c r="Q28" s="138" t="s">
        <v>55</v>
      </c>
      <c r="R28" s="139"/>
      <c r="S28" s="138" t="s">
        <v>56</v>
      </c>
      <c r="T28" s="139"/>
      <c r="U28" s="138" t="s">
        <v>57</v>
      </c>
      <c r="V28" s="139"/>
      <c r="W28" s="138" t="s">
        <v>58</v>
      </c>
      <c r="X28" s="158"/>
      <c r="Y28" s="159" t="s">
        <v>59</v>
      </c>
      <c r="Z28" s="148"/>
      <c r="AA28" s="147" t="s">
        <v>60</v>
      </c>
      <c r="AB28" s="148"/>
    </row>
    <row r="29" spans="1:28" s="8" customFormat="1" ht="66.75" customHeight="1" thickBot="1" x14ac:dyDescent="0.3">
      <c r="A29" s="41"/>
      <c r="B29" s="185"/>
      <c r="C29" s="149"/>
      <c r="D29" s="149"/>
      <c r="E29" s="49" t="s">
        <v>61</v>
      </c>
      <c r="F29" s="50" t="s">
        <v>62</v>
      </c>
      <c r="G29" s="49" t="s">
        <v>61</v>
      </c>
      <c r="H29" s="50" t="s">
        <v>62</v>
      </c>
      <c r="I29" s="49" t="s">
        <v>61</v>
      </c>
      <c r="J29" s="50" t="s">
        <v>62</v>
      </c>
      <c r="K29" s="49" t="s">
        <v>61</v>
      </c>
      <c r="L29" s="50" t="s">
        <v>62</v>
      </c>
      <c r="M29" s="49" t="s">
        <v>61</v>
      </c>
      <c r="N29" s="50" t="s">
        <v>62</v>
      </c>
      <c r="O29" s="49" t="s">
        <v>61</v>
      </c>
      <c r="P29" s="50" t="s">
        <v>62</v>
      </c>
      <c r="Q29" s="49" t="s">
        <v>61</v>
      </c>
      <c r="R29" s="50" t="s">
        <v>62</v>
      </c>
      <c r="S29" s="49" t="s">
        <v>61</v>
      </c>
      <c r="T29" s="50" t="s">
        <v>62</v>
      </c>
      <c r="U29" s="49" t="s">
        <v>61</v>
      </c>
      <c r="V29" s="50" t="s">
        <v>62</v>
      </c>
      <c r="W29" s="49" t="s">
        <v>61</v>
      </c>
      <c r="X29" s="51" t="s">
        <v>62</v>
      </c>
      <c r="Y29" s="160"/>
      <c r="Z29" s="161"/>
      <c r="AA29" s="149"/>
      <c r="AB29" s="150"/>
    </row>
    <row r="30" spans="1:28" s="8" customFormat="1" ht="18.75" customHeight="1" x14ac:dyDescent="0.25">
      <c r="A30" s="41"/>
      <c r="B30" s="186" t="s">
        <v>63</v>
      </c>
      <c r="C30" s="187"/>
      <c r="D30" s="187"/>
      <c r="E30" s="52"/>
      <c r="F30" s="53"/>
      <c r="G30" s="54"/>
      <c r="H30" s="55"/>
      <c r="I30" s="54"/>
      <c r="J30" s="55"/>
      <c r="K30" s="54"/>
      <c r="L30" s="55"/>
      <c r="M30" s="54"/>
      <c r="N30" s="56"/>
      <c r="O30" s="57"/>
      <c r="P30" s="58"/>
      <c r="Q30" s="56"/>
      <c r="R30" s="56"/>
      <c r="S30" s="54"/>
      <c r="T30" s="55"/>
      <c r="U30" s="56"/>
      <c r="V30" s="56"/>
      <c r="W30" s="57"/>
      <c r="X30" s="58"/>
      <c r="Y30" s="59"/>
      <c r="Z30" s="108"/>
      <c r="AA30" s="60"/>
      <c r="AB30" s="61"/>
    </row>
    <row r="31" spans="1:28" s="8" customFormat="1" ht="107.25" customHeight="1" x14ac:dyDescent="0.25">
      <c r="A31" s="41"/>
      <c r="B31" s="188" t="s">
        <v>64</v>
      </c>
      <c r="C31" s="189"/>
      <c r="D31" s="189"/>
      <c r="E31" s="52"/>
      <c r="F31" s="53"/>
      <c r="G31" s="52"/>
      <c r="H31" s="53"/>
      <c r="I31" s="52"/>
      <c r="J31" s="53"/>
      <c r="K31" s="52"/>
      <c r="L31" s="53"/>
      <c r="M31" s="52"/>
      <c r="N31" s="108"/>
      <c r="O31" s="62"/>
      <c r="P31" s="63"/>
      <c r="Q31" s="108"/>
      <c r="R31" s="108"/>
      <c r="S31" s="52"/>
      <c r="T31" s="53"/>
      <c r="U31" s="108"/>
      <c r="V31" s="108"/>
      <c r="W31" s="62"/>
      <c r="X31" s="63"/>
      <c r="Y31" s="59"/>
      <c r="Z31" s="108"/>
      <c r="AA31" s="60"/>
      <c r="AB31" s="61"/>
    </row>
    <row r="32" spans="1:28" s="8" customFormat="1" ht="18.75" customHeight="1" x14ac:dyDescent="0.25">
      <c r="A32" s="41"/>
      <c r="B32" s="180" t="s">
        <v>65</v>
      </c>
      <c r="C32" s="181"/>
      <c r="D32" s="181"/>
      <c r="E32" s="64">
        <v>188422.10345658331</v>
      </c>
      <c r="F32" s="65">
        <f>E32*C56</f>
        <v>188422.10345658331</v>
      </c>
      <c r="G32" s="64">
        <v>187265.51349047697</v>
      </c>
      <c r="H32" s="65">
        <f>G32*C56</f>
        <v>187265.51349047697</v>
      </c>
      <c r="I32" s="64">
        <v>184254.2990484692</v>
      </c>
      <c r="J32" s="65">
        <f>I32*C56</f>
        <v>184254.2990484692</v>
      </c>
      <c r="K32" s="64">
        <v>189462.58788656184</v>
      </c>
      <c r="L32" s="65">
        <f>K32*C56</f>
        <v>189462.58788656184</v>
      </c>
      <c r="M32" s="64">
        <v>194802.57788882495</v>
      </c>
      <c r="N32" s="66">
        <f>M32*C56</f>
        <v>194802.57788882495</v>
      </c>
      <c r="O32" s="67">
        <v>200302.67404358147</v>
      </c>
      <c r="P32" s="68">
        <f>O32*C56</f>
        <v>200302.67404358147</v>
      </c>
      <c r="Q32" s="69">
        <v>205967.78095198155</v>
      </c>
      <c r="R32" s="66">
        <f>Q32*C56</f>
        <v>205967.78095198155</v>
      </c>
      <c r="S32" s="64">
        <v>211803.01480500025</v>
      </c>
      <c r="T32" s="65">
        <f>S32*C56</f>
        <v>211803.01480500025</v>
      </c>
      <c r="U32" s="64">
        <v>217813.22150487281</v>
      </c>
      <c r="V32" s="66">
        <f>U32*C56</f>
        <v>217813.22150487281</v>
      </c>
      <c r="W32" s="67">
        <v>235850.09234102836</v>
      </c>
      <c r="X32" s="68">
        <f>W32*C56</f>
        <v>235850.09234102836</v>
      </c>
      <c r="Y32" s="70"/>
      <c r="Z32" s="108"/>
      <c r="AA32" s="60"/>
      <c r="AB32" s="61"/>
    </row>
    <row r="33" spans="1:28" s="8" customFormat="1" ht="18.75" customHeight="1" thickBot="1" x14ac:dyDescent="0.3">
      <c r="A33" s="41"/>
      <c r="B33" s="182"/>
      <c r="C33" s="183"/>
      <c r="D33" s="183"/>
      <c r="E33" s="71">
        <v>12</v>
      </c>
      <c r="F33" s="104" t="s">
        <v>66</v>
      </c>
      <c r="G33" s="71">
        <v>12</v>
      </c>
      <c r="H33" s="104" t="s">
        <v>66</v>
      </c>
      <c r="I33" s="71">
        <v>12</v>
      </c>
      <c r="J33" s="104" t="s">
        <v>66</v>
      </c>
      <c r="K33" s="71">
        <v>12</v>
      </c>
      <c r="L33" s="104" t="s">
        <v>66</v>
      </c>
      <c r="M33" s="71">
        <v>12</v>
      </c>
      <c r="N33" s="105" t="s">
        <v>66</v>
      </c>
      <c r="O33" s="73">
        <v>12</v>
      </c>
      <c r="P33" s="106" t="s">
        <v>66</v>
      </c>
      <c r="Q33" s="74">
        <v>12</v>
      </c>
      <c r="R33" s="105" t="s">
        <v>66</v>
      </c>
      <c r="S33" s="71">
        <v>12</v>
      </c>
      <c r="T33" s="105" t="s">
        <v>66</v>
      </c>
      <c r="U33" s="71">
        <v>12</v>
      </c>
      <c r="V33" s="105" t="s">
        <v>66</v>
      </c>
      <c r="W33" s="73">
        <v>12</v>
      </c>
      <c r="X33" s="106" t="s">
        <v>66</v>
      </c>
      <c r="Y33" s="74"/>
      <c r="Z33" s="72"/>
      <c r="AA33" s="60"/>
      <c r="AB33" s="61"/>
    </row>
    <row r="34" spans="1:28" s="8" customFormat="1" ht="18.75" customHeight="1" thickBot="1" x14ac:dyDescent="0.3">
      <c r="A34" s="41"/>
      <c r="B34" s="134" t="s">
        <v>67</v>
      </c>
      <c r="C34" s="135"/>
      <c r="D34" s="135"/>
      <c r="E34" s="38">
        <f>F32*E33</f>
        <v>2261065.2414789996</v>
      </c>
      <c r="F34" s="39"/>
      <c r="G34" s="38">
        <f>H32*G33</f>
        <v>2247186.1618857235</v>
      </c>
      <c r="H34" s="39"/>
      <c r="I34" s="38">
        <f>J32*I33</f>
        <v>2211051.5885816305</v>
      </c>
      <c r="J34" s="39"/>
      <c r="K34" s="38">
        <f>L32*K33</f>
        <v>2273551.054638742</v>
      </c>
      <c r="L34" s="39"/>
      <c r="M34" s="151">
        <f>N32*M33</f>
        <v>2337630.9346658993</v>
      </c>
      <c r="N34" s="152"/>
      <c r="O34" s="153">
        <f>P32*O33</f>
        <v>2403632.0885229777</v>
      </c>
      <c r="P34" s="154"/>
      <c r="Q34" s="151">
        <f>R32*Q33</f>
        <v>2471613.3714237786</v>
      </c>
      <c r="R34" s="152"/>
      <c r="S34" s="151">
        <f>T32*S33</f>
        <v>2541636.1776600028</v>
      </c>
      <c r="T34" s="152"/>
      <c r="U34" s="151">
        <f>V32*U33</f>
        <v>2613758.6580584738</v>
      </c>
      <c r="V34" s="152"/>
      <c r="W34" s="153">
        <f>X32*W33</f>
        <v>2830201.1080923402</v>
      </c>
      <c r="X34" s="154"/>
      <c r="Y34" s="151">
        <f>SUM(E34:W34)</f>
        <v>24191326.38500857</v>
      </c>
      <c r="Z34" s="155"/>
      <c r="AA34" s="156">
        <f>Y34/10</f>
        <v>2419132.6385008572</v>
      </c>
      <c r="AB34" s="157"/>
    </row>
    <row r="35" spans="1:28" s="8" customFormat="1" ht="18.75" customHeight="1" thickBot="1" x14ac:dyDescent="0.3">
      <c r="A35" s="41"/>
      <c r="B35" s="195"/>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7"/>
    </row>
    <row r="36" spans="1:28" s="8" customFormat="1" ht="18.75" customHeight="1" x14ac:dyDescent="0.25">
      <c r="A36" s="41"/>
      <c r="B36" s="41"/>
      <c r="C36" s="42"/>
      <c r="D36" s="42"/>
      <c r="E36" s="42"/>
      <c r="F36" s="42"/>
      <c r="G36" s="42"/>
      <c r="H36" s="42"/>
      <c r="I36" s="42"/>
      <c r="J36" s="42"/>
      <c r="K36" s="42"/>
      <c r="L36" s="42"/>
      <c r="M36" s="42"/>
      <c r="N36" s="42"/>
      <c r="O36" s="42"/>
      <c r="P36" s="42"/>
      <c r="Q36" s="42"/>
      <c r="R36" s="42"/>
      <c r="S36" s="42"/>
      <c r="T36" s="42"/>
      <c r="U36" s="42"/>
      <c r="V36" s="42"/>
      <c r="W36" s="42"/>
      <c r="X36" s="42"/>
    </row>
    <row r="37" spans="1:28" s="8" customFormat="1" ht="18.75" customHeight="1" x14ac:dyDescent="0.25">
      <c r="A37" s="41"/>
      <c r="B37" s="37" t="s">
        <v>68</v>
      </c>
      <c r="C37" s="42"/>
      <c r="D37" s="42"/>
      <c r="E37" s="42"/>
      <c r="F37" s="42"/>
      <c r="G37" s="42"/>
      <c r="H37" s="42"/>
      <c r="I37" s="42"/>
      <c r="J37" s="42"/>
      <c r="K37" s="42"/>
      <c r="L37" s="42"/>
      <c r="M37" s="42"/>
      <c r="N37" s="42"/>
      <c r="O37" s="42"/>
      <c r="P37" s="42"/>
      <c r="Q37" s="42"/>
      <c r="R37" s="42"/>
      <c r="S37" s="42"/>
      <c r="T37" s="42"/>
      <c r="U37" s="42"/>
      <c r="V37" s="42"/>
      <c r="W37" s="42"/>
      <c r="X37" s="42"/>
    </row>
    <row r="38" spans="1:28" s="8" customFormat="1" ht="128.25" customHeight="1" thickBot="1" x14ac:dyDescent="0.3">
      <c r="A38" s="41"/>
      <c r="B38" s="194" t="s">
        <v>69</v>
      </c>
      <c r="C38" s="194"/>
      <c r="D38" s="194"/>
      <c r="E38" s="42"/>
      <c r="F38" s="42"/>
      <c r="G38" s="42"/>
      <c r="H38" s="42"/>
      <c r="I38" s="42"/>
      <c r="J38" s="42"/>
      <c r="K38" s="42"/>
      <c r="L38" s="42"/>
      <c r="M38" s="42"/>
      <c r="N38" s="42"/>
      <c r="O38" s="42"/>
      <c r="P38" s="42"/>
      <c r="Q38" s="42"/>
      <c r="R38" s="42"/>
      <c r="S38" s="42"/>
      <c r="T38" s="42"/>
      <c r="U38" s="42"/>
      <c r="V38" s="42"/>
      <c r="W38" s="42"/>
      <c r="X38" s="42"/>
    </row>
    <row r="39" spans="1:28" s="8" customFormat="1" ht="15.75" x14ac:dyDescent="0.25">
      <c r="A39" s="75" t="s">
        <v>70</v>
      </c>
      <c r="B39" s="198" t="s">
        <v>71</v>
      </c>
      <c r="C39" s="199"/>
      <c r="D39" s="200"/>
      <c r="E39" s="141" t="s">
        <v>49</v>
      </c>
      <c r="F39" s="142"/>
      <c r="G39" s="141" t="s">
        <v>50</v>
      </c>
      <c r="H39" s="142"/>
      <c r="I39" s="141" t="s">
        <v>51</v>
      </c>
      <c r="J39" s="142"/>
      <c r="K39" s="177" t="s">
        <v>52</v>
      </c>
      <c r="L39" s="177"/>
      <c r="M39" s="177" t="s">
        <v>53</v>
      </c>
      <c r="N39" s="177"/>
      <c r="O39" s="177" t="s">
        <v>54</v>
      </c>
      <c r="P39" s="177"/>
      <c r="Q39" s="177" t="s">
        <v>55</v>
      </c>
      <c r="R39" s="177"/>
      <c r="S39" s="177" t="s">
        <v>56</v>
      </c>
      <c r="T39" s="177"/>
      <c r="U39" s="177" t="s">
        <v>57</v>
      </c>
      <c r="V39" s="141"/>
      <c r="W39" s="192" t="s">
        <v>58</v>
      </c>
      <c r="X39" s="193"/>
      <c r="Y39" s="178" t="s">
        <v>72</v>
      </c>
    </row>
    <row r="40" spans="1:28" s="77" customFormat="1" ht="35.25" customHeight="1" x14ac:dyDescent="0.25">
      <c r="A40" s="140"/>
      <c r="B40" s="95" t="s">
        <v>73</v>
      </c>
      <c r="C40" s="201" t="s">
        <v>74</v>
      </c>
      <c r="D40" s="202"/>
      <c r="E40" s="94" t="s">
        <v>75</v>
      </c>
      <c r="F40" s="76" t="s">
        <v>62</v>
      </c>
      <c r="G40" s="94" t="s">
        <v>75</v>
      </c>
      <c r="H40" s="76" t="s">
        <v>62</v>
      </c>
      <c r="I40" s="94" t="s">
        <v>75</v>
      </c>
      <c r="J40" s="76" t="s">
        <v>62</v>
      </c>
      <c r="K40" s="94" t="s">
        <v>75</v>
      </c>
      <c r="L40" s="76" t="s">
        <v>62</v>
      </c>
      <c r="M40" s="94" t="s">
        <v>75</v>
      </c>
      <c r="N40" s="76" t="s">
        <v>62</v>
      </c>
      <c r="O40" s="94" t="s">
        <v>75</v>
      </c>
      <c r="P40" s="76" t="s">
        <v>62</v>
      </c>
      <c r="Q40" s="94" t="s">
        <v>75</v>
      </c>
      <c r="R40" s="76" t="s">
        <v>62</v>
      </c>
      <c r="S40" s="94" t="s">
        <v>75</v>
      </c>
      <c r="T40" s="76" t="s">
        <v>62</v>
      </c>
      <c r="U40" s="94" t="s">
        <v>75</v>
      </c>
      <c r="V40" s="76" t="s">
        <v>62</v>
      </c>
      <c r="W40" s="99" t="s">
        <v>75</v>
      </c>
      <c r="X40" s="100" t="s">
        <v>62</v>
      </c>
      <c r="Y40" s="179"/>
    </row>
    <row r="41" spans="1:28" s="8" customFormat="1" ht="35.25" customHeight="1" x14ac:dyDescent="0.25">
      <c r="A41" s="140"/>
      <c r="B41" s="101" t="s">
        <v>76</v>
      </c>
      <c r="C41" s="203" t="s">
        <v>77</v>
      </c>
      <c r="D41" s="204"/>
      <c r="E41" s="111">
        <v>136</v>
      </c>
      <c r="F41" s="88">
        <f>MAX(ROUND(E41*$C$56,2),0)</f>
        <v>136</v>
      </c>
      <c r="G41" s="112">
        <v>136</v>
      </c>
      <c r="H41" s="88">
        <f>MAX(ROUND(G41*$C$56,2),0)</f>
        <v>136</v>
      </c>
      <c r="I41" s="112">
        <v>136</v>
      </c>
      <c r="J41" s="88">
        <f>MAX(ROUND(I41*$C$56,2),0)</f>
        <v>136</v>
      </c>
      <c r="K41" s="112">
        <v>136</v>
      </c>
      <c r="L41" s="88">
        <f>MAX(ROUND(K41*$C$56,2),0)</f>
        <v>136</v>
      </c>
      <c r="M41" s="112">
        <v>136</v>
      </c>
      <c r="N41" s="88">
        <f>MAX(ROUND(M41*$C$56,2),0)</f>
        <v>136</v>
      </c>
      <c r="O41" s="112">
        <v>136</v>
      </c>
      <c r="P41" s="88">
        <f>MAX(ROUND(O41*$C$56,2),0)</f>
        <v>136</v>
      </c>
      <c r="Q41" s="112">
        <v>136</v>
      </c>
      <c r="R41" s="88">
        <f>MAX(ROUND(Q41*$C$56,2),0)</f>
        <v>136</v>
      </c>
      <c r="S41" s="112">
        <v>136</v>
      </c>
      <c r="T41" s="88">
        <f>MAX(ROUND(S41*$C$56,2),0)</f>
        <v>136</v>
      </c>
      <c r="U41" s="112">
        <v>136</v>
      </c>
      <c r="V41" s="88">
        <f>MAX(ROUND(U41*$C$56,2),0)</f>
        <v>136</v>
      </c>
      <c r="W41" s="112">
        <v>136</v>
      </c>
      <c r="X41" s="88">
        <f>MAX(ROUND(W41*$C$56,2),0)</f>
        <v>136</v>
      </c>
      <c r="Y41" s="89">
        <f>(F41+H41+J41+L41+N41+P41+R41+T41+V41+X41)/10</f>
        <v>136</v>
      </c>
    </row>
    <row r="42" spans="1:28" s="8" customFormat="1" ht="56.25" customHeight="1" x14ac:dyDescent="0.25">
      <c r="A42" s="140"/>
      <c r="B42" s="102" t="s">
        <v>78</v>
      </c>
      <c r="C42" s="143" t="s">
        <v>79</v>
      </c>
      <c r="D42" s="144"/>
      <c r="E42" s="111">
        <v>136</v>
      </c>
      <c r="F42" s="88">
        <f>MAX(ROUND(E42*$C$56,2),0)</f>
        <v>136</v>
      </c>
      <c r="G42" s="112">
        <v>136</v>
      </c>
      <c r="H42" s="88">
        <f>MAX(ROUND(G42*$C$56,2),0)</f>
        <v>136</v>
      </c>
      <c r="I42" s="112">
        <v>136</v>
      </c>
      <c r="J42" s="88">
        <f>MAX(ROUND(I42*$C$56,2),0)</f>
        <v>136</v>
      </c>
      <c r="K42" s="112">
        <v>136</v>
      </c>
      <c r="L42" s="88">
        <f>MAX(ROUND(K42*$C$56,2),0)</f>
        <v>136</v>
      </c>
      <c r="M42" s="112">
        <v>136</v>
      </c>
      <c r="N42" s="88">
        <f>MAX(ROUND(M42*$C$56,2),0)</f>
        <v>136</v>
      </c>
      <c r="O42" s="112">
        <v>136</v>
      </c>
      <c r="P42" s="88">
        <f>MAX(ROUND(O42*$C$56,2),0)</f>
        <v>136</v>
      </c>
      <c r="Q42" s="112">
        <v>136</v>
      </c>
      <c r="R42" s="88">
        <f>MAX(ROUND(Q42*$C$56,2),0)</f>
        <v>136</v>
      </c>
      <c r="S42" s="112">
        <v>136</v>
      </c>
      <c r="T42" s="88">
        <f>MAX(ROUND(S42*$C$56,2),0)</f>
        <v>136</v>
      </c>
      <c r="U42" s="112">
        <v>136</v>
      </c>
      <c r="V42" s="88">
        <f>MAX(ROUND(U42*$C$56,2),0)</f>
        <v>136</v>
      </c>
      <c r="W42" s="112">
        <v>136</v>
      </c>
      <c r="X42" s="88">
        <f>MAX(ROUND(W42*$C$56,2),0)</f>
        <v>136</v>
      </c>
      <c r="Y42" s="89">
        <f t="shared" ref="Y42:Y45" si="0">(F42+H42+J42+L42+N42+P42+R42+T42+V42+X42)/10</f>
        <v>136</v>
      </c>
    </row>
    <row r="43" spans="1:28" s="8" customFormat="1" ht="41.25" customHeight="1" x14ac:dyDescent="0.25">
      <c r="A43" s="140"/>
      <c r="B43" s="102" t="s">
        <v>80</v>
      </c>
      <c r="C43" s="143" t="s">
        <v>81</v>
      </c>
      <c r="D43" s="144"/>
      <c r="E43" s="111">
        <v>136</v>
      </c>
      <c r="F43" s="88">
        <f>MAX(ROUND(E43*$C$56,2),0)</f>
        <v>136</v>
      </c>
      <c r="G43" s="112">
        <v>136</v>
      </c>
      <c r="H43" s="88">
        <f>MAX(ROUND(G43*$C$56,2),0)</f>
        <v>136</v>
      </c>
      <c r="I43" s="112">
        <v>136</v>
      </c>
      <c r="J43" s="88">
        <f>MAX(ROUND(I43*$C$56,2),0)</f>
        <v>136</v>
      </c>
      <c r="K43" s="112">
        <v>136</v>
      </c>
      <c r="L43" s="88">
        <f>MAX(ROUND(K43*$C$56,2),0)</f>
        <v>136</v>
      </c>
      <c r="M43" s="112">
        <v>136</v>
      </c>
      <c r="N43" s="88">
        <f>MAX(ROUND(M43*$C$56,2),0)</f>
        <v>136</v>
      </c>
      <c r="O43" s="112">
        <v>136</v>
      </c>
      <c r="P43" s="88">
        <f>MAX(ROUND(O43*$C$56,2),0)</f>
        <v>136</v>
      </c>
      <c r="Q43" s="112">
        <v>136</v>
      </c>
      <c r="R43" s="88">
        <f>MAX(ROUND(Q43*$C$56,2),0)</f>
        <v>136</v>
      </c>
      <c r="S43" s="112">
        <v>136</v>
      </c>
      <c r="T43" s="88">
        <f>MAX(ROUND(S43*$C$56,2),0)</f>
        <v>136</v>
      </c>
      <c r="U43" s="112">
        <v>136</v>
      </c>
      <c r="V43" s="88">
        <f>MAX(ROUND(U43*$C$56,2),0)</f>
        <v>136</v>
      </c>
      <c r="W43" s="112">
        <v>136</v>
      </c>
      <c r="X43" s="88">
        <f>MAX(ROUND(W43*$C$56,2),0)</f>
        <v>136</v>
      </c>
      <c r="Y43" s="89">
        <f t="shared" si="0"/>
        <v>136</v>
      </c>
    </row>
    <row r="44" spans="1:28" s="8" customFormat="1" ht="40.5" customHeight="1" x14ac:dyDescent="0.25">
      <c r="A44" s="140"/>
      <c r="B44" s="102" t="s">
        <v>82</v>
      </c>
      <c r="C44" s="143" t="s">
        <v>83</v>
      </c>
      <c r="D44" s="144"/>
      <c r="E44" s="111">
        <v>136</v>
      </c>
      <c r="F44" s="88">
        <f>MAX(ROUND(E44*$C$56,2),0)</f>
        <v>136</v>
      </c>
      <c r="G44" s="112">
        <v>136</v>
      </c>
      <c r="H44" s="88">
        <f>MAX(ROUND(G44*$C$56,2),0)</f>
        <v>136</v>
      </c>
      <c r="I44" s="112">
        <v>136</v>
      </c>
      <c r="J44" s="88">
        <f>MAX(ROUND(I44*$C$56,2),0)</f>
        <v>136</v>
      </c>
      <c r="K44" s="112">
        <v>136</v>
      </c>
      <c r="L44" s="88">
        <f>MAX(ROUND(K44*$C$56,2),0)</f>
        <v>136</v>
      </c>
      <c r="M44" s="112">
        <v>136</v>
      </c>
      <c r="N44" s="88">
        <f>MAX(ROUND(M44*$C$56,2),0)</f>
        <v>136</v>
      </c>
      <c r="O44" s="112">
        <v>136</v>
      </c>
      <c r="P44" s="88">
        <f>MAX(ROUND(O44*$C$56,2),0)</f>
        <v>136</v>
      </c>
      <c r="Q44" s="112">
        <v>136</v>
      </c>
      <c r="R44" s="88">
        <f>MAX(ROUND(Q44*$C$56,2),0)</f>
        <v>136</v>
      </c>
      <c r="S44" s="112">
        <v>136</v>
      </c>
      <c r="T44" s="88">
        <f>MAX(ROUND(S44*$C$56,2),0)</f>
        <v>136</v>
      </c>
      <c r="U44" s="112">
        <v>136</v>
      </c>
      <c r="V44" s="88">
        <f>MAX(ROUND(U44*$C$56,2),0)</f>
        <v>136</v>
      </c>
      <c r="W44" s="112">
        <v>136</v>
      </c>
      <c r="X44" s="88">
        <f>MAX(ROUND(W44*$C$56,2),0)</f>
        <v>136</v>
      </c>
      <c r="Y44" s="89">
        <f t="shared" si="0"/>
        <v>136</v>
      </c>
    </row>
    <row r="45" spans="1:28" s="8" customFormat="1" ht="44.25" customHeight="1" x14ac:dyDescent="0.25">
      <c r="A45" s="140"/>
      <c r="B45" s="103" t="s">
        <v>84</v>
      </c>
      <c r="C45" s="145" t="s">
        <v>85</v>
      </c>
      <c r="D45" s="146"/>
      <c r="E45" s="111">
        <v>136</v>
      </c>
      <c r="F45" s="88">
        <f>MAX(ROUND(E45*$C$56,2),0)</f>
        <v>136</v>
      </c>
      <c r="G45" s="112">
        <v>136</v>
      </c>
      <c r="H45" s="88">
        <f>MAX(ROUND(G45*$C$56,2),0)</f>
        <v>136</v>
      </c>
      <c r="I45" s="112">
        <v>136</v>
      </c>
      <c r="J45" s="88">
        <f>MAX(ROUND(I45*$C$56,2),0)</f>
        <v>136</v>
      </c>
      <c r="K45" s="112">
        <v>136</v>
      </c>
      <c r="L45" s="88">
        <f>MAX(ROUND(K45*$C$56,2),0)</f>
        <v>136</v>
      </c>
      <c r="M45" s="112">
        <v>136</v>
      </c>
      <c r="N45" s="88">
        <f>MAX(ROUND(M45*$C$56,2),0)</f>
        <v>136</v>
      </c>
      <c r="O45" s="112">
        <v>136</v>
      </c>
      <c r="P45" s="88">
        <f>MAX(ROUND(O45*$C$56,2),0)</f>
        <v>136</v>
      </c>
      <c r="Q45" s="112">
        <v>136</v>
      </c>
      <c r="R45" s="88">
        <f>MAX(ROUND(Q45*$C$56,2),0)</f>
        <v>136</v>
      </c>
      <c r="S45" s="112">
        <v>136</v>
      </c>
      <c r="T45" s="88">
        <f>MAX(ROUND(S45*$C$56,2),0)</f>
        <v>136</v>
      </c>
      <c r="U45" s="112">
        <v>136</v>
      </c>
      <c r="V45" s="88">
        <f>MAX(ROUND(U45*$C$56,2),0)</f>
        <v>136</v>
      </c>
      <c r="W45" s="112">
        <v>136</v>
      </c>
      <c r="X45" s="88">
        <f>MAX(ROUND(W45*$C$56,2),0)</f>
        <v>136</v>
      </c>
      <c r="Y45" s="89">
        <f t="shared" si="0"/>
        <v>136</v>
      </c>
    </row>
    <row r="46" spans="1:28" s="8" customFormat="1" ht="15" customHeight="1" x14ac:dyDescent="0.25">
      <c r="A46" s="40"/>
      <c r="B46" s="165" t="s">
        <v>86</v>
      </c>
      <c r="C46" s="166"/>
      <c r="D46" s="166"/>
      <c r="E46" s="167"/>
      <c r="F46" s="167"/>
      <c r="G46" s="167"/>
      <c r="H46" s="167"/>
      <c r="I46" s="167"/>
      <c r="J46" s="167"/>
      <c r="K46" s="167"/>
      <c r="L46" s="167"/>
      <c r="M46" s="167"/>
      <c r="N46" s="167"/>
      <c r="O46" s="167"/>
      <c r="P46" s="167"/>
      <c r="Q46" s="167"/>
      <c r="R46" s="167"/>
      <c r="S46" s="167"/>
      <c r="T46" s="167"/>
      <c r="U46" s="167"/>
      <c r="V46" s="167"/>
      <c r="W46" s="167"/>
      <c r="X46" s="168"/>
      <c r="Y46" s="175">
        <f>SUM(Y41:Y45)</f>
        <v>680</v>
      </c>
    </row>
    <row r="47" spans="1:28" s="8" customFormat="1" ht="15" customHeight="1" thickBot="1" x14ac:dyDescent="0.3">
      <c r="A47" s="40"/>
      <c r="B47" s="169"/>
      <c r="C47" s="170"/>
      <c r="D47" s="170"/>
      <c r="E47" s="170"/>
      <c r="F47" s="170"/>
      <c r="G47" s="170"/>
      <c r="H47" s="170"/>
      <c r="I47" s="170"/>
      <c r="J47" s="170"/>
      <c r="K47" s="170"/>
      <c r="L47" s="170"/>
      <c r="M47" s="170"/>
      <c r="N47" s="170"/>
      <c r="O47" s="170"/>
      <c r="P47" s="170"/>
      <c r="Q47" s="170"/>
      <c r="R47" s="170"/>
      <c r="S47" s="170"/>
      <c r="T47" s="170"/>
      <c r="U47" s="170"/>
      <c r="V47" s="170"/>
      <c r="W47" s="170"/>
      <c r="X47" s="171"/>
      <c r="Y47" s="176"/>
    </row>
    <row r="48" spans="1:28" s="8" customFormat="1" ht="16.5" thickBot="1" x14ac:dyDescent="0.3">
      <c r="B48" s="172"/>
      <c r="C48" s="173"/>
      <c r="D48" s="173"/>
      <c r="E48" s="173"/>
      <c r="F48" s="173"/>
      <c r="G48" s="173"/>
      <c r="H48" s="173"/>
      <c r="I48" s="173"/>
      <c r="J48" s="173"/>
      <c r="K48" s="173"/>
      <c r="L48" s="173"/>
      <c r="M48" s="173"/>
      <c r="N48" s="173"/>
      <c r="O48" s="173"/>
      <c r="P48" s="173"/>
      <c r="Q48" s="173"/>
      <c r="R48" s="173"/>
      <c r="S48" s="173"/>
      <c r="T48" s="173"/>
      <c r="U48" s="173"/>
      <c r="V48" s="173"/>
      <c r="W48" s="173"/>
      <c r="X48" s="173"/>
      <c r="Y48" s="174"/>
    </row>
    <row r="49" spans="1:24" s="8" customFormat="1" ht="15.75" x14ac:dyDescent="0.25">
      <c r="A49" s="78"/>
      <c r="B49" s="79"/>
      <c r="C49" s="79"/>
      <c r="D49" s="79"/>
      <c r="O49" s="78"/>
      <c r="P49" s="78"/>
      <c r="Q49" s="78"/>
      <c r="R49" s="78"/>
      <c r="S49" s="78"/>
      <c r="T49" s="78"/>
      <c r="U49" s="78"/>
      <c r="V49" s="78"/>
      <c r="W49" s="78"/>
      <c r="X49" s="78"/>
    </row>
    <row r="50" spans="1:24" s="8" customFormat="1" ht="15.75" x14ac:dyDescent="0.25">
      <c r="B50" s="87" t="s">
        <v>87</v>
      </c>
      <c r="C50" s="85"/>
      <c r="D50" s="86"/>
    </row>
    <row r="51" spans="1:24" s="8" customFormat="1" ht="15.75" x14ac:dyDescent="0.25">
      <c r="A51" s="78"/>
      <c r="B51" s="80" t="s">
        <v>88</v>
      </c>
      <c r="C51" s="81"/>
      <c r="D51" s="79"/>
      <c r="O51" s="78"/>
      <c r="P51" s="78"/>
      <c r="Q51" s="78"/>
      <c r="R51" s="78"/>
      <c r="S51" s="78"/>
      <c r="T51" s="78"/>
      <c r="U51" s="78"/>
      <c r="V51" s="78"/>
      <c r="W51" s="78"/>
      <c r="X51" s="78"/>
    </row>
    <row r="52" spans="1:24" s="8" customFormat="1" ht="15.75" x14ac:dyDescent="0.25">
      <c r="A52" s="78"/>
      <c r="B52" s="82" t="s">
        <v>89</v>
      </c>
      <c r="C52" s="83">
        <v>0</v>
      </c>
      <c r="D52" s="79"/>
      <c r="O52" s="78"/>
      <c r="P52" s="78"/>
      <c r="Q52" s="78"/>
      <c r="R52" s="78"/>
      <c r="S52" s="78"/>
      <c r="T52" s="78"/>
      <c r="U52" s="78"/>
      <c r="V52" s="78"/>
      <c r="W52" s="78"/>
      <c r="X52" s="78"/>
    </row>
    <row r="53" spans="1:24" s="8" customFormat="1" ht="15.75" x14ac:dyDescent="0.25">
      <c r="A53" s="78"/>
      <c r="B53" s="82" t="s">
        <v>90</v>
      </c>
      <c r="C53" s="83">
        <v>0</v>
      </c>
      <c r="D53" s="79"/>
      <c r="O53" s="78"/>
      <c r="P53" s="78"/>
      <c r="Q53" s="78"/>
      <c r="R53" s="78"/>
      <c r="S53" s="78"/>
      <c r="T53" s="78"/>
      <c r="U53" s="78"/>
      <c r="V53" s="78"/>
      <c r="W53" s="78"/>
      <c r="X53" s="78"/>
    </row>
    <row r="54" spans="1:24" s="8" customFormat="1" ht="15.75" x14ac:dyDescent="0.25">
      <c r="A54" s="78"/>
      <c r="B54" s="82" t="s">
        <v>91</v>
      </c>
      <c r="C54" s="84">
        <f>C53-C52</f>
        <v>0</v>
      </c>
      <c r="D54" s="79"/>
      <c r="O54" s="78"/>
      <c r="P54" s="78"/>
      <c r="Q54" s="78"/>
      <c r="R54" s="78"/>
      <c r="S54" s="78"/>
      <c r="T54" s="78"/>
      <c r="U54" s="78"/>
      <c r="V54" s="78"/>
      <c r="W54" s="78"/>
      <c r="X54" s="78"/>
    </row>
    <row r="55" spans="1:24" s="8" customFormat="1" ht="15.75" x14ac:dyDescent="0.25">
      <c r="A55" s="78"/>
      <c r="B55" s="82" t="s">
        <v>92</v>
      </c>
      <c r="C55" s="84">
        <f>IFERROR(C54/C52,0)</f>
        <v>0</v>
      </c>
      <c r="D55" s="79"/>
      <c r="O55" s="78"/>
      <c r="P55" s="78"/>
      <c r="Q55" s="78"/>
      <c r="R55" s="78"/>
      <c r="S55" s="78"/>
      <c r="T55" s="78"/>
      <c r="U55" s="78"/>
      <c r="V55" s="78"/>
      <c r="W55" s="78"/>
      <c r="X55" s="78"/>
    </row>
    <row r="56" spans="1:24" s="8" customFormat="1" ht="15.75" x14ac:dyDescent="0.25">
      <c r="A56" s="78"/>
      <c r="B56" s="82" t="s">
        <v>93</v>
      </c>
      <c r="C56" s="84">
        <f>C55+1</f>
        <v>1</v>
      </c>
      <c r="D56" s="79"/>
      <c r="O56" s="78"/>
      <c r="P56" s="78"/>
      <c r="Q56" s="78"/>
      <c r="R56" s="78"/>
      <c r="S56" s="78"/>
      <c r="T56" s="78"/>
      <c r="U56" s="78"/>
      <c r="V56" s="78"/>
      <c r="W56" s="78"/>
      <c r="X56" s="78"/>
    </row>
    <row r="57" spans="1:24" x14ac:dyDescent="0.25">
      <c r="I57"/>
      <c r="J57"/>
      <c r="K57"/>
      <c r="L57"/>
      <c r="M57"/>
      <c r="N57"/>
    </row>
    <row r="58" spans="1:24" x14ac:dyDescent="0.25">
      <c r="I58"/>
      <c r="J58"/>
      <c r="K58"/>
      <c r="L58"/>
      <c r="M58"/>
      <c r="N58"/>
    </row>
    <row r="59" spans="1:24" x14ac:dyDescent="0.25">
      <c r="I59"/>
      <c r="J59"/>
      <c r="K59"/>
      <c r="L59"/>
      <c r="M59"/>
      <c r="N59"/>
    </row>
    <row r="60" spans="1:24" x14ac:dyDescent="0.25">
      <c r="I60"/>
      <c r="J60"/>
      <c r="K60"/>
      <c r="L60"/>
      <c r="M60"/>
      <c r="N60"/>
    </row>
    <row r="61" spans="1:24" x14ac:dyDescent="0.25">
      <c r="I61"/>
      <c r="J61"/>
      <c r="K61"/>
      <c r="L61"/>
      <c r="M61"/>
      <c r="N61"/>
    </row>
    <row r="62" spans="1:24" x14ac:dyDescent="0.25">
      <c r="I62"/>
      <c r="J62"/>
      <c r="K62"/>
      <c r="L62"/>
      <c r="M62"/>
      <c r="N62"/>
    </row>
    <row r="63" spans="1:24" x14ac:dyDescent="0.25">
      <c r="I63"/>
      <c r="J63"/>
      <c r="K63"/>
      <c r="L63"/>
      <c r="M63"/>
      <c r="N63"/>
    </row>
    <row r="64" spans="1:24" x14ac:dyDescent="0.25">
      <c r="I64"/>
      <c r="J64"/>
      <c r="K64"/>
      <c r="L64"/>
      <c r="M64"/>
      <c r="N64"/>
    </row>
    <row r="65" spans="9:14" x14ac:dyDescent="0.25">
      <c r="I65"/>
      <c r="J65"/>
      <c r="K65"/>
      <c r="L65"/>
      <c r="M65"/>
      <c r="N65"/>
    </row>
    <row r="66" spans="9:14" x14ac:dyDescent="0.25">
      <c r="I66"/>
      <c r="J66"/>
      <c r="K66"/>
      <c r="L66"/>
      <c r="M66"/>
      <c r="N66"/>
    </row>
    <row r="67" spans="9:14" x14ac:dyDescent="0.25">
      <c r="I67"/>
      <c r="J67"/>
      <c r="K67"/>
      <c r="L67"/>
      <c r="M67"/>
      <c r="N67"/>
    </row>
    <row r="68" spans="9:14" x14ac:dyDescent="0.25">
      <c r="I68"/>
      <c r="J68"/>
      <c r="K68"/>
      <c r="L68"/>
      <c r="M68"/>
      <c r="N68"/>
    </row>
    <row r="69" spans="9:14" x14ac:dyDescent="0.25">
      <c r="I69"/>
      <c r="J69"/>
      <c r="K69"/>
      <c r="L69"/>
      <c r="M69"/>
      <c r="N69"/>
    </row>
    <row r="70" spans="9:14" x14ac:dyDescent="0.25">
      <c r="I70"/>
      <c r="J70"/>
      <c r="K70"/>
      <c r="L70"/>
      <c r="M70"/>
      <c r="N70"/>
    </row>
    <row r="71" spans="9:14" x14ac:dyDescent="0.25">
      <c r="I71"/>
      <c r="J71"/>
      <c r="K71"/>
      <c r="L71"/>
      <c r="M71"/>
      <c r="N71"/>
    </row>
    <row r="72" spans="9:14" x14ac:dyDescent="0.25">
      <c r="I72"/>
      <c r="J72"/>
      <c r="K72"/>
      <c r="L72"/>
      <c r="M72"/>
      <c r="N72"/>
    </row>
    <row r="73" spans="9:14" x14ac:dyDescent="0.25">
      <c r="I73"/>
      <c r="J73"/>
      <c r="K73"/>
      <c r="L73"/>
      <c r="M73"/>
      <c r="N73"/>
    </row>
    <row r="74" spans="9:14" x14ac:dyDescent="0.25">
      <c r="I74"/>
      <c r="J74"/>
      <c r="K74"/>
      <c r="L74"/>
      <c r="M74"/>
      <c r="N74"/>
    </row>
    <row r="75" spans="9:14" x14ac:dyDescent="0.25">
      <c r="I75"/>
      <c r="J75"/>
      <c r="K75"/>
      <c r="L75"/>
      <c r="M75"/>
      <c r="N75"/>
    </row>
    <row r="76" spans="9:14" x14ac:dyDescent="0.25">
      <c r="I76"/>
      <c r="J76"/>
      <c r="K76"/>
      <c r="L76"/>
      <c r="M76"/>
      <c r="N76"/>
    </row>
    <row r="77" spans="9:14" x14ac:dyDescent="0.25">
      <c r="I77"/>
      <c r="J77"/>
      <c r="K77"/>
      <c r="L77"/>
      <c r="M77"/>
      <c r="N77"/>
    </row>
    <row r="78" spans="9:14" x14ac:dyDescent="0.25">
      <c r="I78"/>
      <c r="J78"/>
      <c r="K78"/>
      <c r="L78"/>
      <c r="M78"/>
      <c r="N78"/>
    </row>
    <row r="79" spans="9:14" x14ac:dyDescent="0.25">
      <c r="I79"/>
      <c r="J79"/>
      <c r="K79"/>
      <c r="L79"/>
      <c r="M79"/>
      <c r="N79"/>
    </row>
    <row r="80" spans="9:14" x14ac:dyDescent="0.25">
      <c r="I80"/>
      <c r="J80"/>
      <c r="K80"/>
      <c r="L80"/>
      <c r="M80"/>
      <c r="N80"/>
    </row>
    <row r="81" spans="9:14" x14ac:dyDescent="0.25">
      <c r="I81"/>
      <c r="J81"/>
      <c r="K81"/>
      <c r="L81"/>
      <c r="M81"/>
      <c r="N81"/>
    </row>
    <row r="82" spans="9:14" x14ac:dyDescent="0.25">
      <c r="I82"/>
      <c r="J82"/>
      <c r="K82"/>
      <c r="L82"/>
      <c r="M82"/>
      <c r="N82"/>
    </row>
    <row r="83" spans="9:14" x14ac:dyDescent="0.25">
      <c r="I83"/>
      <c r="J83"/>
      <c r="K83"/>
      <c r="L83"/>
      <c r="M83"/>
      <c r="N83"/>
    </row>
    <row r="84" spans="9:14" x14ac:dyDescent="0.25">
      <c r="I84"/>
      <c r="J84"/>
      <c r="K84"/>
      <c r="L84"/>
      <c r="M84"/>
      <c r="N84"/>
    </row>
    <row r="85" spans="9:14" x14ac:dyDescent="0.25">
      <c r="I85"/>
      <c r="J85"/>
      <c r="K85"/>
      <c r="L85"/>
      <c r="M85"/>
      <c r="N85"/>
    </row>
    <row r="86" spans="9:14" x14ac:dyDescent="0.25">
      <c r="I86"/>
      <c r="J86"/>
      <c r="K86"/>
      <c r="L86"/>
      <c r="M86"/>
      <c r="N86"/>
    </row>
    <row r="87" spans="9:14" x14ac:dyDescent="0.25">
      <c r="I87"/>
      <c r="J87"/>
      <c r="K87"/>
      <c r="L87"/>
      <c r="M87"/>
      <c r="N87"/>
    </row>
    <row r="88" spans="9:14" x14ac:dyDescent="0.25">
      <c r="I88"/>
      <c r="J88"/>
      <c r="K88"/>
      <c r="L88"/>
      <c r="M88"/>
      <c r="N88"/>
    </row>
    <row r="89" spans="9:14" x14ac:dyDescent="0.25">
      <c r="I89"/>
      <c r="J89"/>
      <c r="K89"/>
      <c r="L89"/>
      <c r="M89"/>
      <c r="N89"/>
    </row>
    <row r="90" spans="9:14" x14ac:dyDescent="0.25">
      <c r="I90"/>
      <c r="J90"/>
      <c r="K90"/>
      <c r="L90"/>
      <c r="M90"/>
      <c r="N90"/>
    </row>
    <row r="91" spans="9:14" x14ac:dyDescent="0.25">
      <c r="I91"/>
      <c r="J91"/>
      <c r="K91"/>
      <c r="L91"/>
      <c r="M91"/>
      <c r="N91"/>
    </row>
    <row r="92" spans="9:14" x14ac:dyDescent="0.25">
      <c r="I92"/>
      <c r="J92"/>
      <c r="K92"/>
      <c r="L92"/>
      <c r="M92"/>
      <c r="N92"/>
    </row>
    <row r="93" spans="9:14" x14ac:dyDescent="0.25">
      <c r="I93"/>
      <c r="J93"/>
      <c r="K93"/>
      <c r="L93"/>
      <c r="M93"/>
      <c r="N93"/>
    </row>
    <row r="94" spans="9:14" x14ac:dyDescent="0.25">
      <c r="I94"/>
      <c r="J94"/>
      <c r="K94"/>
      <c r="L94"/>
      <c r="M94"/>
      <c r="N94"/>
    </row>
    <row r="95" spans="9:14" x14ac:dyDescent="0.25">
      <c r="I95"/>
      <c r="J95"/>
      <c r="K95"/>
      <c r="L95"/>
      <c r="M95"/>
      <c r="N95"/>
    </row>
    <row r="96" spans="9:14" x14ac:dyDescent="0.25">
      <c r="I96"/>
      <c r="J96"/>
      <c r="K96"/>
      <c r="L96"/>
      <c r="M96"/>
      <c r="N96"/>
    </row>
    <row r="97" spans="9:14" x14ac:dyDescent="0.25">
      <c r="I97"/>
      <c r="J97"/>
      <c r="K97"/>
      <c r="L97"/>
      <c r="M97"/>
      <c r="N97"/>
    </row>
    <row r="98" spans="9:14" x14ac:dyDescent="0.25">
      <c r="I98"/>
      <c r="J98"/>
      <c r="K98"/>
      <c r="L98"/>
      <c r="M98"/>
      <c r="N98"/>
    </row>
    <row r="99" spans="9:14" x14ac:dyDescent="0.25">
      <c r="I99"/>
      <c r="J99"/>
      <c r="K99"/>
      <c r="L99"/>
      <c r="M99"/>
      <c r="N99"/>
    </row>
    <row r="100" spans="9:14" x14ac:dyDescent="0.25">
      <c r="I100"/>
      <c r="J100"/>
      <c r="K100"/>
      <c r="L100"/>
      <c r="M100"/>
      <c r="N100"/>
    </row>
    <row r="101" spans="9:14" x14ac:dyDescent="0.25">
      <c r="I101"/>
      <c r="J101"/>
      <c r="K101"/>
      <c r="L101"/>
      <c r="M101"/>
      <c r="N101"/>
    </row>
    <row r="102" spans="9:14" x14ac:dyDescent="0.25">
      <c r="I102"/>
      <c r="J102"/>
      <c r="K102"/>
      <c r="L102"/>
      <c r="M102"/>
      <c r="N102"/>
    </row>
    <row r="103" spans="9:14" x14ac:dyDescent="0.25">
      <c r="I103"/>
      <c r="J103"/>
      <c r="K103"/>
      <c r="L103"/>
      <c r="M103"/>
      <c r="N103"/>
    </row>
    <row r="104" spans="9:14" x14ac:dyDescent="0.25">
      <c r="I104"/>
      <c r="J104"/>
      <c r="K104"/>
      <c r="L104"/>
      <c r="M104"/>
      <c r="N104"/>
    </row>
    <row r="105" spans="9:14" x14ac:dyDescent="0.25">
      <c r="I105"/>
      <c r="J105"/>
      <c r="K105"/>
      <c r="L105"/>
      <c r="M105"/>
      <c r="N105"/>
    </row>
    <row r="106" spans="9:14" x14ac:dyDescent="0.25">
      <c r="I106"/>
      <c r="J106"/>
      <c r="K106"/>
      <c r="L106"/>
      <c r="M106"/>
      <c r="N106"/>
    </row>
    <row r="107" spans="9:14" x14ac:dyDescent="0.25">
      <c r="I107"/>
      <c r="J107"/>
      <c r="K107"/>
      <c r="L107"/>
      <c r="M107"/>
      <c r="N107"/>
    </row>
    <row r="108" spans="9:14" x14ac:dyDescent="0.25">
      <c r="I108"/>
      <c r="J108"/>
      <c r="K108"/>
      <c r="L108"/>
      <c r="M108"/>
      <c r="N108"/>
    </row>
    <row r="109" spans="9:14" x14ac:dyDescent="0.25">
      <c r="I109"/>
      <c r="J109"/>
      <c r="K109"/>
      <c r="L109"/>
      <c r="M109"/>
      <c r="N109"/>
    </row>
    <row r="110" spans="9:14" x14ac:dyDescent="0.25">
      <c r="I110"/>
      <c r="J110"/>
      <c r="K110"/>
      <c r="L110"/>
      <c r="M110"/>
      <c r="N110"/>
    </row>
    <row r="111" spans="9:14" x14ac:dyDescent="0.25">
      <c r="I111"/>
      <c r="J111"/>
      <c r="K111"/>
      <c r="L111"/>
      <c r="M111"/>
      <c r="N111"/>
    </row>
    <row r="112" spans="9:14" x14ac:dyDescent="0.25">
      <c r="I112"/>
      <c r="J112"/>
      <c r="K112"/>
      <c r="L112"/>
      <c r="M112"/>
      <c r="N112"/>
    </row>
    <row r="113" spans="9:14" x14ac:dyDescent="0.25">
      <c r="I113"/>
      <c r="J113"/>
      <c r="K113"/>
      <c r="L113"/>
      <c r="M113"/>
      <c r="N113"/>
    </row>
    <row r="114" spans="9:14" x14ac:dyDescent="0.25">
      <c r="I114"/>
      <c r="J114"/>
      <c r="K114"/>
      <c r="L114"/>
      <c r="M114"/>
      <c r="N114"/>
    </row>
    <row r="115" spans="9:14" x14ac:dyDescent="0.25">
      <c r="I115"/>
      <c r="J115"/>
      <c r="K115"/>
      <c r="L115"/>
      <c r="M115"/>
      <c r="N115"/>
    </row>
    <row r="116" spans="9:14" x14ac:dyDescent="0.25">
      <c r="I116"/>
      <c r="J116"/>
      <c r="K116"/>
      <c r="L116"/>
      <c r="M116"/>
      <c r="N116"/>
    </row>
    <row r="117" spans="9:14" x14ac:dyDescent="0.25">
      <c r="I117"/>
      <c r="J117"/>
      <c r="K117"/>
      <c r="L117"/>
      <c r="M117"/>
      <c r="N117"/>
    </row>
    <row r="118" spans="9:14" x14ac:dyDescent="0.25">
      <c r="I118"/>
      <c r="J118"/>
      <c r="K118"/>
      <c r="L118"/>
      <c r="M118"/>
      <c r="N118"/>
    </row>
    <row r="119" spans="9:14" x14ac:dyDescent="0.25">
      <c r="I119"/>
      <c r="J119"/>
      <c r="K119"/>
      <c r="L119"/>
      <c r="M119"/>
      <c r="N119"/>
    </row>
    <row r="120" spans="9:14" x14ac:dyDescent="0.25">
      <c r="I120"/>
      <c r="J120"/>
      <c r="K120"/>
      <c r="L120"/>
      <c r="M120"/>
      <c r="N120"/>
    </row>
    <row r="121" spans="9:14" x14ac:dyDescent="0.25">
      <c r="I121"/>
      <c r="J121"/>
      <c r="K121"/>
      <c r="L121"/>
      <c r="M121"/>
      <c r="N121"/>
    </row>
    <row r="122" spans="9:14" x14ac:dyDescent="0.25">
      <c r="I122"/>
      <c r="J122"/>
      <c r="K122"/>
      <c r="L122"/>
      <c r="M122"/>
      <c r="N122"/>
    </row>
    <row r="123" spans="9:14" x14ac:dyDescent="0.25">
      <c r="I123"/>
      <c r="J123"/>
      <c r="K123"/>
      <c r="L123"/>
      <c r="M123"/>
      <c r="N123"/>
    </row>
    <row r="124" spans="9:14" x14ac:dyDescent="0.25">
      <c r="I124"/>
      <c r="J124"/>
      <c r="K124"/>
      <c r="L124"/>
      <c r="M124"/>
      <c r="N124"/>
    </row>
    <row r="125" spans="9:14" x14ac:dyDescent="0.25">
      <c r="I125"/>
      <c r="J125"/>
      <c r="K125"/>
      <c r="L125"/>
      <c r="M125"/>
      <c r="N125"/>
    </row>
    <row r="126" spans="9:14" x14ac:dyDescent="0.25">
      <c r="I126"/>
      <c r="J126"/>
      <c r="K126"/>
      <c r="L126"/>
      <c r="M126"/>
      <c r="N126"/>
    </row>
    <row r="127" spans="9:14" x14ac:dyDescent="0.25">
      <c r="I127"/>
      <c r="J127"/>
      <c r="K127"/>
      <c r="L127"/>
      <c r="M127"/>
      <c r="N127"/>
    </row>
    <row r="128" spans="9:14" x14ac:dyDescent="0.25">
      <c r="I128"/>
      <c r="J128"/>
      <c r="K128"/>
      <c r="L128"/>
      <c r="M128"/>
      <c r="N128"/>
    </row>
    <row r="129" spans="9:14" x14ac:dyDescent="0.25">
      <c r="I129"/>
      <c r="J129"/>
      <c r="K129"/>
      <c r="L129"/>
      <c r="M129"/>
      <c r="N129"/>
    </row>
    <row r="130" spans="9:14" x14ac:dyDescent="0.25">
      <c r="I130"/>
      <c r="J130"/>
      <c r="K130"/>
      <c r="L130"/>
      <c r="M130"/>
      <c r="N130"/>
    </row>
    <row r="131" spans="9:14" x14ac:dyDescent="0.25">
      <c r="I131"/>
      <c r="J131"/>
      <c r="K131"/>
      <c r="L131"/>
      <c r="M131"/>
      <c r="N131"/>
    </row>
    <row r="132" spans="9:14" x14ac:dyDescent="0.25">
      <c r="I132"/>
      <c r="J132"/>
      <c r="K132"/>
      <c r="L132"/>
      <c r="M132"/>
      <c r="N132"/>
    </row>
    <row r="133" spans="9:14" x14ac:dyDescent="0.25">
      <c r="I133"/>
      <c r="J133"/>
      <c r="K133"/>
      <c r="L133"/>
      <c r="M133"/>
      <c r="N133"/>
    </row>
    <row r="134" spans="9:14" x14ac:dyDescent="0.25">
      <c r="I134"/>
      <c r="J134"/>
      <c r="K134"/>
      <c r="L134"/>
      <c r="M134"/>
      <c r="N134"/>
    </row>
    <row r="135" spans="9:14" x14ac:dyDescent="0.25">
      <c r="I135"/>
      <c r="J135"/>
      <c r="K135"/>
      <c r="L135"/>
      <c r="M135"/>
      <c r="N135"/>
    </row>
    <row r="136" spans="9:14" x14ac:dyDescent="0.25">
      <c r="I136"/>
      <c r="J136"/>
      <c r="K136"/>
      <c r="L136"/>
      <c r="M136"/>
      <c r="N136"/>
    </row>
    <row r="137" spans="9:14" x14ac:dyDescent="0.25">
      <c r="I137"/>
      <c r="J137"/>
      <c r="K137"/>
      <c r="L137"/>
      <c r="M137"/>
      <c r="N137"/>
    </row>
    <row r="138" spans="9:14" x14ac:dyDescent="0.25">
      <c r="I138"/>
      <c r="J138"/>
      <c r="K138"/>
      <c r="L138"/>
      <c r="M138"/>
      <c r="N138"/>
    </row>
    <row r="139" spans="9:14" x14ac:dyDescent="0.25">
      <c r="I139"/>
      <c r="J139"/>
      <c r="K139"/>
      <c r="L139"/>
      <c r="M139"/>
      <c r="N139"/>
    </row>
    <row r="140" spans="9:14" x14ac:dyDescent="0.25">
      <c r="I140"/>
      <c r="J140"/>
      <c r="K140"/>
      <c r="L140"/>
      <c r="M140"/>
      <c r="N140"/>
    </row>
    <row r="141" spans="9:14" x14ac:dyDescent="0.25">
      <c r="I141"/>
      <c r="J141"/>
      <c r="K141"/>
      <c r="L141"/>
      <c r="M141"/>
      <c r="N141"/>
    </row>
    <row r="142" spans="9:14" x14ac:dyDescent="0.25">
      <c r="I142"/>
      <c r="J142"/>
      <c r="K142"/>
      <c r="L142"/>
      <c r="M142"/>
      <c r="N142"/>
    </row>
    <row r="143" spans="9:14" x14ac:dyDescent="0.25">
      <c r="I143"/>
      <c r="J143"/>
      <c r="K143"/>
      <c r="L143"/>
      <c r="M143"/>
      <c r="N143"/>
    </row>
    <row r="144" spans="9:14" x14ac:dyDescent="0.25">
      <c r="I144"/>
      <c r="J144"/>
      <c r="K144"/>
      <c r="L144"/>
      <c r="M144"/>
      <c r="N144"/>
    </row>
    <row r="145" spans="9:14" x14ac:dyDescent="0.25">
      <c r="I145"/>
      <c r="J145"/>
      <c r="K145"/>
      <c r="L145"/>
      <c r="M145"/>
      <c r="N145"/>
    </row>
    <row r="146" spans="9:14" x14ac:dyDescent="0.25">
      <c r="I146"/>
      <c r="J146"/>
      <c r="K146"/>
      <c r="L146"/>
      <c r="M146"/>
      <c r="N146"/>
    </row>
    <row r="147" spans="9:14" x14ac:dyDescent="0.25">
      <c r="I147"/>
      <c r="J147"/>
      <c r="K147"/>
      <c r="L147"/>
      <c r="M147"/>
      <c r="N147"/>
    </row>
    <row r="148" spans="9:14" x14ac:dyDescent="0.25">
      <c r="I148"/>
      <c r="J148"/>
      <c r="K148"/>
      <c r="L148"/>
      <c r="M148"/>
      <c r="N148"/>
    </row>
    <row r="149" spans="9:14" x14ac:dyDescent="0.25">
      <c r="I149"/>
      <c r="J149"/>
      <c r="K149"/>
      <c r="L149"/>
      <c r="M149"/>
      <c r="N149"/>
    </row>
    <row r="150" spans="9:14" x14ac:dyDescent="0.25">
      <c r="I150"/>
      <c r="J150"/>
      <c r="K150"/>
      <c r="L150"/>
      <c r="M150"/>
      <c r="N150"/>
    </row>
    <row r="151" spans="9:14" x14ac:dyDescent="0.25">
      <c r="I151"/>
      <c r="J151"/>
      <c r="K151"/>
      <c r="L151"/>
      <c r="M151"/>
      <c r="N151"/>
    </row>
    <row r="152" spans="9:14" x14ac:dyDescent="0.25">
      <c r="I152"/>
      <c r="J152"/>
      <c r="K152"/>
      <c r="L152"/>
      <c r="M152"/>
      <c r="N152"/>
    </row>
    <row r="153" spans="9:14" x14ac:dyDescent="0.25">
      <c r="I153"/>
      <c r="J153"/>
      <c r="K153"/>
      <c r="L153"/>
      <c r="M153"/>
      <c r="N153"/>
    </row>
    <row r="154" spans="9:14" x14ac:dyDescent="0.25">
      <c r="I154"/>
      <c r="J154"/>
      <c r="K154"/>
      <c r="L154"/>
      <c r="M154"/>
      <c r="N154"/>
    </row>
    <row r="155" spans="9:14" x14ac:dyDescent="0.25">
      <c r="I155"/>
      <c r="J155"/>
      <c r="K155"/>
      <c r="L155"/>
      <c r="M155"/>
      <c r="N155"/>
    </row>
    <row r="156" spans="9:14" x14ac:dyDescent="0.25">
      <c r="I156"/>
      <c r="J156"/>
      <c r="K156"/>
      <c r="L156"/>
      <c r="M156"/>
      <c r="N156"/>
    </row>
    <row r="157" spans="9:14" x14ac:dyDescent="0.25">
      <c r="I157"/>
      <c r="J157"/>
      <c r="K157"/>
      <c r="L157"/>
      <c r="M157"/>
      <c r="N157"/>
    </row>
    <row r="158" spans="9:14" x14ac:dyDescent="0.25">
      <c r="I158"/>
      <c r="J158"/>
      <c r="K158"/>
      <c r="L158"/>
      <c r="M158"/>
      <c r="N158"/>
    </row>
    <row r="159" spans="9:14" x14ac:dyDescent="0.25">
      <c r="I159"/>
      <c r="J159"/>
      <c r="K159"/>
      <c r="L159"/>
      <c r="M159"/>
      <c r="N159"/>
    </row>
    <row r="160" spans="9:14" x14ac:dyDescent="0.25">
      <c r="I160"/>
      <c r="J160"/>
      <c r="K160"/>
      <c r="L160"/>
      <c r="M160"/>
      <c r="N160"/>
    </row>
    <row r="161" spans="9:14" x14ac:dyDescent="0.25">
      <c r="I161"/>
      <c r="J161"/>
      <c r="K161"/>
      <c r="L161"/>
      <c r="M161"/>
      <c r="N161"/>
    </row>
    <row r="162" spans="9:14" x14ac:dyDescent="0.25">
      <c r="I162"/>
      <c r="J162"/>
      <c r="K162"/>
      <c r="L162"/>
      <c r="M162"/>
      <c r="N162"/>
    </row>
    <row r="163" spans="9:14" x14ac:dyDescent="0.25">
      <c r="I163"/>
      <c r="J163"/>
      <c r="K163"/>
      <c r="L163"/>
      <c r="M163"/>
      <c r="N163"/>
    </row>
    <row r="164" spans="9:14" x14ac:dyDescent="0.25">
      <c r="I164"/>
      <c r="J164"/>
      <c r="K164"/>
      <c r="L164"/>
      <c r="M164"/>
      <c r="N164"/>
    </row>
    <row r="165" spans="9:14" x14ac:dyDescent="0.25">
      <c r="I165"/>
      <c r="J165"/>
      <c r="K165"/>
      <c r="L165"/>
      <c r="M165"/>
      <c r="N165"/>
    </row>
    <row r="166" spans="9:14" x14ac:dyDescent="0.25">
      <c r="I166"/>
      <c r="J166"/>
      <c r="K166"/>
      <c r="L166"/>
      <c r="M166"/>
      <c r="N166"/>
    </row>
    <row r="167" spans="9:14" x14ac:dyDescent="0.25">
      <c r="I167"/>
      <c r="J167"/>
      <c r="K167"/>
      <c r="L167"/>
      <c r="M167"/>
      <c r="N167"/>
    </row>
    <row r="168" spans="9:14" x14ac:dyDescent="0.25">
      <c r="I168"/>
      <c r="J168"/>
      <c r="K168"/>
      <c r="L168"/>
      <c r="M168"/>
      <c r="N168"/>
    </row>
    <row r="169" spans="9:14" x14ac:dyDescent="0.25">
      <c r="I169"/>
      <c r="J169"/>
      <c r="K169"/>
      <c r="L169"/>
      <c r="M169"/>
      <c r="N169"/>
    </row>
    <row r="170" spans="9:14" x14ac:dyDescent="0.25">
      <c r="I170"/>
      <c r="J170"/>
      <c r="K170"/>
      <c r="L170"/>
      <c r="M170"/>
      <c r="N170"/>
    </row>
    <row r="171" spans="9:14" x14ac:dyDescent="0.25">
      <c r="I171"/>
      <c r="J171"/>
      <c r="K171"/>
      <c r="L171"/>
      <c r="M171"/>
      <c r="N171"/>
    </row>
    <row r="172" spans="9:14" x14ac:dyDescent="0.25">
      <c r="I172"/>
      <c r="J172"/>
      <c r="K172"/>
      <c r="L172"/>
      <c r="M172"/>
      <c r="N172"/>
    </row>
    <row r="173" spans="9:14" x14ac:dyDescent="0.25">
      <c r="I173"/>
      <c r="J173"/>
      <c r="K173"/>
      <c r="L173"/>
      <c r="M173"/>
      <c r="N173"/>
    </row>
    <row r="174" spans="9:14" x14ac:dyDescent="0.25">
      <c r="I174"/>
      <c r="J174"/>
      <c r="K174"/>
      <c r="L174"/>
      <c r="M174"/>
      <c r="N174"/>
    </row>
    <row r="175" spans="9:14" x14ac:dyDescent="0.25">
      <c r="I175"/>
      <c r="J175"/>
      <c r="K175"/>
      <c r="L175"/>
      <c r="M175"/>
      <c r="N175"/>
    </row>
    <row r="176" spans="9:14" x14ac:dyDescent="0.25">
      <c r="I176"/>
      <c r="J176"/>
      <c r="K176"/>
      <c r="L176"/>
      <c r="M176"/>
      <c r="N176"/>
    </row>
    <row r="177" spans="9:14" x14ac:dyDescent="0.25">
      <c r="I177"/>
      <c r="J177"/>
      <c r="K177"/>
      <c r="L177"/>
      <c r="M177"/>
      <c r="N177"/>
    </row>
    <row r="178" spans="9:14" x14ac:dyDescent="0.25">
      <c r="I178"/>
      <c r="J178"/>
      <c r="K178"/>
      <c r="L178"/>
      <c r="M178"/>
      <c r="N178"/>
    </row>
    <row r="179" spans="9:14" x14ac:dyDescent="0.25">
      <c r="I179"/>
      <c r="J179"/>
      <c r="K179"/>
      <c r="L179"/>
      <c r="M179"/>
      <c r="N179"/>
    </row>
    <row r="180" spans="9:14" x14ac:dyDescent="0.25">
      <c r="I180"/>
      <c r="J180"/>
      <c r="K180"/>
      <c r="L180"/>
      <c r="M180"/>
      <c r="N180"/>
    </row>
    <row r="181" spans="9:14" x14ac:dyDescent="0.25">
      <c r="I181"/>
      <c r="J181"/>
      <c r="K181"/>
      <c r="L181"/>
      <c r="M181"/>
      <c r="N181"/>
    </row>
    <row r="182" spans="9:14" x14ac:dyDescent="0.25">
      <c r="I182"/>
      <c r="J182"/>
      <c r="K182"/>
      <c r="L182"/>
      <c r="M182"/>
      <c r="N182"/>
    </row>
    <row r="183" spans="9:14" x14ac:dyDescent="0.25">
      <c r="I183"/>
      <c r="J183"/>
      <c r="K183"/>
      <c r="L183"/>
      <c r="M183"/>
      <c r="N183"/>
    </row>
    <row r="184" spans="9:14" x14ac:dyDescent="0.25">
      <c r="I184"/>
      <c r="J184"/>
      <c r="K184"/>
      <c r="L184"/>
      <c r="M184"/>
      <c r="N184"/>
    </row>
    <row r="185" spans="9:14" x14ac:dyDescent="0.25">
      <c r="I185"/>
      <c r="J185"/>
      <c r="K185"/>
      <c r="L185"/>
      <c r="M185"/>
      <c r="N185"/>
    </row>
    <row r="186" spans="9:14" x14ac:dyDescent="0.25">
      <c r="I186"/>
      <c r="J186"/>
      <c r="K186"/>
      <c r="L186"/>
      <c r="M186"/>
      <c r="N186"/>
    </row>
    <row r="187" spans="9:14" x14ac:dyDescent="0.25">
      <c r="I187"/>
      <c r="J187"/>
      <c r="K187"/>
      <c r="L187"/>
      <c r="M187"/>
      <c r="N187"/>
    </row>
    <row r="188" spans="9:14" x14ac:dyDescent="0.25">
      <c r="I188"/>
      <c r="J188"/>
      <c r="K188"/>
      <c r="L188"/>
      <c r="M188"/>
      <c r="N188"/>
    </row>
    <row r="189" spans="9:14" x14ac:dyDescent="0.25">
      <c r="I189"/>
      <c r="J189"/>
      <c r="K189"/>
      <c r="L189"/>
      <c r="M189"/>
      <c r="N189"/>
    </row>
    <row r="190" spans="9:14" x14ac:dyDescent="0.25">
      <c r="I190"/>
      <c r="J190"/>
      <c r="K190"/>
      <c r="L190"/>
      <c r="M190"/>
      <c r="N190"/>
    </row>
    <row r="191" spans="9:14" x14ac:dyDescent="0.25">
      <c r="I191"/>
      <c r="J191"/>
      <c r="K191"/>
      <c r="L191"/>
      <c r="M191"/>
      <c r="N191"/>
    </row>
    <row r="192" spans="9:14" x14ac:dyDescent="0.25">
      <c r="I192"/>
      <c r="J192"/>
      <c r="K192"/>
      <c r="L192"/>
      <c r="M192"/>
      <c r="N192"/>
    </row>
    <row r="193" spans="9:14" x14ac:dyDescent="0.25">
      <c r="I193"/>
      <c r="J193"/>
      <c r="K193"/>
      <c r="L193"/>
      <c r="M193"/>
      <c r="N193"/>
    </row>
    <row r="194" spans="9:14" x14ac:dyDescent="0.25">
      <c r="I194"/>
      <c r="J194"/>
      <c r="K194"/>
      <c r="L194"/>
      <c r="M194"/>
      <c r="N194"/>
    </row>
    <row r="195" spans="9:14" x14ac:dyDescent="0.25">
      <c r="I195"/>
      <c r="J195"/>
      <c r="K195"/>
      <c r="L195"/>
      <c r="M195"/>
      <c r="N195"/>
    </row>
    <row r="196" spans="9:14" x14ac:dyDescent="0.25">
      <c r="I196"/>
      <c r="J196"/>
      <c r="K196"/>
      <c r="L196"/>
      <c r="M196"/>
      <c r="N196"/>
    </row>
    <row r="197" spans="9:14" x14ac:dyDescent="0.25">
      <c r="I197"/>
      <c r="J197"/>
      <c r="K197"/>
      <c r="L197"/>
      <c r="M197"/>
      <c r="N197"/>
    </row>
    <row r="198" spans="9:14" x14ac:dyDescent="0.25">
      <c r="I198"/>
      <c r="J198"/>
      <c r="K198"/>
      <c r="L198"/>
      <c r="M198"/>
      <c r="N198"/>
    </row>
    <row r="199" spans="9:14" x14ac:dyDescent="0.25">
      <c r="I199"/>
      <c r="J199"/>
      <c r="K199"/>
      <c r="L199"/>
      <c r="M199"/>
      <c r="N199"/>
    </row>
    <row r="200" spans="9:14" x14ac:dyDescent="0.25">
      <c r="I200"/>
      <c r="J200"/>
      <c r="K200"/>
      <c r="L200"/>
      <c r="M200"/>
      <c r="N200"/>
    </row>
    <row r="201" spans="9:14" x14ac:dyDescent="0.25">
      <c r="I201"/>
      <c r="J201"/>
      <c r="K201"/>
      <c r="L201"/>
      <c r="M201"/>
      <c r="N201"/>
    </row>
    <row r="202" spans="9:14" x14ac:dyDescent="0.25">
      <c r="I202"/>
      <c r="J202"/>
      <c r="K202"/>
      <c r="L202"/>
      <c r="M202"/>
      <c r="N202"/>
    </row>
    <row r="203" spans="9:14" x14ac:dyDescent="0.25">
      <c r="I203"/>
      <c r="J203"/>
      <c r="K203"/>
      <c r="L203"/>
      <c r="M203"/>
      <c r="N203"/>
    </row>
    <row r="204" spans="9:14" x14ac:dyDescent="0.25">
      <c r="I204"/>
      <c r="J204"/>
      <c r="K204"/>
      <c r="L204"/>
      <c r="M204"/>
      <c r="N204"/>
    </row>
    <row r="205" spans="9:14" x14ac:dyDescent="0.25">
      <c r="I205"/>
      <c r="J205"/>
      <c r="K205"/>
      <c r="L205"/>
      <c r="M205"/>
      <c r="N205"/>
    </row>
    <row r="206" spans="9:14" x14ac:dyDescent="0.25">
      <c r="I206"/>
      <c r="J206"/>
      <c r="K206"/>
      <c r="L206"/>
      <c r="M206"/>
      <c r="N206"/>
    </row>
    <row r="207" spans="9:14" x14ac:dyDescent="0.25">
      <c r="I207"/>
      <c r="J207"/>
      <c r="K207"/>
      <c r="L207"/>
      <c r="M207"/>
      <c r="N207"/>
    </row>
    <row r="208" spans="9:14" x14ac:dyDescent="0.25">
      <c r="I208"/>
      <c r="J208"/>
      <c r="K208"/>
      <c r="L208"/>
      <c r="M208"/>
      <c r="N208"/>
    </row>
    <row r="209" spans="9:14" x14ac:dyDescent="0.25">
      <c r="I209"/>
      <c r="J209"/>
      <c r="K209"/>
      <c r="L209"/>
      <c r="M209"/>
      <c r="N209"/>
    </row>
    <row r="210" spans="9:14" x14ac:dyDescent="0.25">
      <c r="I210"/>
      <c r="J210"/>
      <c r="K210"/>
      <c r="L210"/>
      <c r="M210"/>
      <c r="N210"/>
    </row>
    <row r="211" spans="9:14" x14ac:dyDescent="0.25">
      <c r="I211"/>
      <c r="J211"/>
      <c r="K211"/>
      <c r="L211"/>
      <c r="M211"/>
      <c r="N211"/>
    </row>
    <row r="212" spans="9:14" x14ac:dyDescent="0.25">
      <c r="I212"/>
      <c r="J212"/>
      <c r="K212"/>
      <c r="L212"/>
      <c r="M212"/>
      <c r="N212"/>
    </row>
    <row r="213" spans="9:14" x14ac:dyDescent="0.25">
      <c r="I213"/>
      <c r="J213"/>
      <c r="K213"/>
      <c r="L213"/>
      <c r="M213"/>
      <c r="N213"/>
    </row>
    <row r="214" spans="9:14" x14ac:dyDescent="0.25">
      <c r="I214"/>
      <c r="J214"/>
      <c r="K214"/>
      <c r="L214"/>
      <c r="M214"/>
      <c r="N214"/>
    </row>
  </sheetData>
  <sheetProtection algorithmName="SHA-512" hashValue="2RhDZ6O1CWedliR0iTAQfIrtF9Sh3dkqPl1ltE6hwrTCJSUVuN9Vv4L4ZF+GUAcQpLimZGFqOthBc+DsN+AtJg==" saltValue="SHMDuKWkN6A9zegegyl7DQ==" spinCount="100000" sheet="1" objects="1" scenarios="1"/>
  <mergeCells count="60">
    <mergeCell ref="B38:D38"/>
    <mergeCell ref="B35:AB35"/>
    <mergeCell ref="B39:D39"/>
    <mergeCell ref="C40:D40"/>
    <mergeCell ref="C41:D41"/>
    <mergeCell ref="G39:H39"/>
    <mergeCell ref="I39:J39"/>
    <mergeCell ref="K39:L39"/>
    <mergeCell ref="M39:N39"/>
    <mergeCell ref="O39:P39"/>
    <mergeCell ref="Q39:R39"/>
    <mergeCell ref="D14:G14"/>
    <mergeCell ref="B46:X47"/>
    <mergeCell ref="B48:Y48"/>
    <mergeCell ref="Y46:Y47"/>
    <mergeCell ref="S39:T39"/>
    <mergeCell ref="Y39:Y40"/>
    <mergeCell ref="I28:J28"/>
    <mergeCell ref="K28:L28"/>
    <mergeCell ref="B32:D32"/>
    <mergeCell ref="B33:D33"/>
    <mergeCell ref="B28:D29"/>
    <mergeCell ref="B30:D30"/>
    <mergeCell ref="B31:D31"/>
    <mergeCell ref="B14:C14"/>
    <mergeCell ref="U39:V39"/>
    <mergeCell ref="W39:X39"/>
    <mergeCell ref="AA28:AB29"/>
    <mergeCell ref="M34:N34"/>
    <mergeCell ref="O34:P34"/>
    <mergeCell ref="Q34:R34"/>
    <mergeCell ref="S34:T34"/>
    <mergeCell ref="U34:V34"/>
    <mergeCell ref="W34:X34"/>
    <mergeCell ref="Y34:Z34"/>
    <mergeCell ref="AA34:AB34"/>
    <mergeCell ref="O28:P28"/>
    <mergeCell ref="Q28:R28"/>
    <mergeCell ref="S28:T28"/>
    <mergeCell ref="U28:V28"/>
    <mergeCell ref="W28:X28"/>
    <mergeCell ref="Y28:Z29"/>
    <mergeCell ref="M28:N28"/>
    <mergeCell ref="A40:A45"/>
    <mergeCell ref="E39:F39"/>
    <mergeCell ref="C42:D42"/>
    <mergeCell ref="C43:D43"/>
    <mergeCell ref="C44:D44"/>
    <mergeCell ref="C45:D45"/>
    <mergeCell ref="B18:D18"/>
    <mergeCell ref="B25:C25"/>
    <mergeCell ref="B34:D34"/>
    <mergeCell ref="E28:F28"/>
    <mergeCell ref="G28:H28"/>
    <mergeCell ref="C12:G12"/>
    <mergeCell ref="B3:C3"/>
    <mergeCell ref="B6:C6"/>
    <mergeCell ref="C9:G9"/>
    <mergeCell ref="C10:G10"/>
    <mergeCell ref="C11:G11"/>
  </mergeCells>
  <dataValidations disablePrompts="1" count="1">
    <dataValidation type="list" allowBlank="1" showInputMessage="1" showErrorMessage="1" sqref="AB34" xr:uid="{A941AC62-FD35-4FE2-96E5-B0F7CC1C993A}">
      <formula1>"45000000,55000000,57000000,60000000"</formula1>
    </dataValidation>
  </dataValidations>
  <pageMargins left="0.7" right="0.7" top="0.75" bottom="0.75" header="0.3" footer="0.3"/>
  <pageSetup scale="1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3E20-0A96-49CA-9238-5763C8436D45}">
  <dimension ref="B1:D15"/>
  <sheetViews>
    <sheetView showGridLines="0" zoomScale="90" zoomScaleNormal="90" workbookViewId="0">
      <selection activeCell="I3" sqref="I3"/>
    </sheetView>
  </sheetViews>
  <sheetFormatPr defaultColWidth="8.85546875" defaultRowHeight="15" x14ac:dyDescent="0.25"/>
  <cols>
    <col min="1" max="1" width="3.42578125" customWidth="1"/>
    <col min="2" max="2" width="74" customWidth="1"/>
    <col min="4" max="4" width="4.140625" customWidth="1"/>
  </cols>
  <sheetData>
    <row r="1" spans="2:4" ht="72.75" customHeight="1" x14ac:dyDescent="0.25"/>
    <row r="2" spans="2:4" ht="18" x14ac:dyDescent="0.25">
      <c r="B2" s="123" t="s">
        <v>0</v>
      </c>
      <c r="C2" s="123"/>
    </row>
    <row r="3" spans="2:4" ht="18" x14ac:dyDescent="0.25">
      <c r="B3" s="123" t="s">
        <v>1</v>
      </c>
      <c r="C3" s="123"/>
    </row>
    <row r="4" spans="2:4" ht="18" x14ac:dyDescent="0.25">
      <c r="B4" s="107" t="s">
        <v>2</v>
      </c>
      <c r="C4" s="107"/>
    </row>
    <row r="5" spans="2:4" ht="18.75" x14ac:dyDescent="0.3">
      <c r="B5" s="113" t="s">
        <v>98</v>
      </c>
      <c r="C5" s="1"/>
    </row>
    <row r="6" spans="2:4" ht="18" x14ac:dyDescent="0.25">
      <c r="B6" s="123" t="s">
        <v>3</v>
      </c>
      <c r="C6" s="123"/>
    </row>
    <row r="7" spans="2:4" ht="18.75" x14ac:dyDescent="0.3">
      <c r="B7" s="114" t="s">
        <v>4</v>
      </c>
      <c r="C7" s="1"/>
    </row>
    <row r="9" spans="2:4" ht="15" customHeight="1" x14ac:dyDescent="0.25">
      <c r="B9" s="211" t="s">
        <v>94</v>
      </c>
      <c r="C9" s="212"/>
      <c r="D9" s="213"/>
    </row>
    <row r="10" spans="2:4" x14ac:dyDescent="0.25">
      <c r="B10" s="214"/>
      <c r="C10" s="215"/>
      <c r="D10" s="216"/>
    </row>
    <row r="11" spans="2:4" ht="15.75" thickBot="1" x14ac:dyDescent="0.3">
      <c r="B11" s="217"/>
      <c r="C11" s="218"/>
      <c r="D11" s="219"/>
    </row>
    <row r="12" spans="2:4" ht="93.75" customHeight="1" x14ac:dyDescent="0.25">
      <c r="B12" s="220" t="s">
        <v>95</v>
      </c>
      <c r="C12" s="221"/>
      <c r="D12" s="222"/>
    </row>
    <row r="13" spans="2:4" ht="111" customHeight="1" x14ac:dyDescent="0.25">
      <c r="B13" s="223" t="s">
        <v>96</v>
      </c>
      <c r="C13" s="224"/>
      <c r="D13" s="225"/>
    </row>
    <row r="14" spans="2:4" x14ac:dyDescent="0.25">
      <c r="B14" s="205" t="s">
        <v>97</v>
      </c>
      <c r="C14" s="206"/>
      <c r="D14" s="207"/>
    </row>
    <row r="15" spans="2:4" ht="153" customHeight="1" x14ac:dyDescent="0.25">
      <c r="B15" s="208"/>
      <c r="C15" s="209"/>
      <c r="D15" s="210"/>
    </row>
  </sheetData>
  <sheetProtection algorithmName="SHA-512" hashValue="/pSee8AGXUUnct2Z9DnUMZrhLzHMPxUPgmf/SLRKL66jxS0H08D94PuL1Q4/bYUBgeK37lh9kJSyfkI1nfvpJA==" saltValue="DL4jfO6ekKOVPu4YA3TLOw==" spinCount="100000" sheet="1" objects="1" scenarios="1"/>
  <mergeCells count="7">
    <mergeCell ref="B14:D15"/>
    <mergeCell ref="B2:C2"/>
    <mergeCell ref="B3:C3"/>
    <mergeCell ref="B6:C6"/>
    <mergeCell ref="B9:D11"/>
    <mergeCell ref="B12:D12"/>
    <mergeCell ref="B13:D13"/>
  </mergeCells>
  <pageMargins left="0.7" right="0.7" top="0.75" bottom="0.75" header="0.3" footer="0.3"/>
  <pageSetup scale="9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F78CF592CDC44C8E2D02AB2FD53C1B" ma:contentTypeVersion="4" ma:contentTypeDescription="Create a new document." ma:contentTypeScope="" ma:versionID="53cfa3cc99033ffd109776ea07d87d2b">
  <xsd:schema xmlns:xsd="http://www.w3.org/2001/XMLSchema" xmlns:xs="http://www.w3.org/2001/XMLSchema" xmlns:p="http://schemas.microsoft.com/office/2006/metadata/properties" xmlns:ns2="997ce7f1-2b65-4609-a8bd-ab64a50d739c" xmlns:ns3="23313b6c-8369-4ce1-8a3e-d4b6201589b2" targetNamespace="http://schemas.microsoft.com/office/2006/metadata/properties" ma:root="true" ma:fieldsID="c7c4a4904be373b4c3a8cdb6ca6cf7e1" ns2:_="" ns3:_="">
    <xsd:import namespace="997ce7f1-2b65-4609-a8bd-ab64a50d739c"/>
    <xsd:import namespace="23313b6c-8369-4ce1-8a3e-d4b6201589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ce7f1-2b65-4609-a8bd-ab64a50d7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313b6c-8369-4ce1-8a3e-d4b6201589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3313b6c-8369-4ce1-8a3e-d4b6201589b2">
      <UserInfo>
        <DisplayName>Puerto, Fernando</DisplayName>
        <AccountId>27</AccountId>
        <AccountType/>
      </UserInfo>
    </SharedWithUsers>
  </documentManagement>
</p:properties>
</file>

<file path=customXml/itemProps1.xml><?xml version="1.0" encoding="utf-8"?>
<ds:datastoreItem xmlns:ds="http://schemas.openxmlformats.org/officeDocument/2006/customXml" ds:itemID="{A52232C4-F12F-422E-A987-9014411FF0EE}">
  <ds:schemaRefs>
    <ds:schemaRef ds:uri="http://schemas.microsoft.com/sharepoint/v3/contenttype/forms"/>
  </ds:schemaRefs>
</ds:datastoreItem>
</file>

<file path=customXml/itemProps2.xml><?xml version="1.0" encoding="utf-8"?>
<ds:datastoreItem xmlns:ds="http://schemas.openxmlformats.org/officeDocument/2006/customXml" ds:itemID="{D0CD03EA-B001-411F-8E5D-14D4330D7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7ce7f1-2b65-4609-a8bd-ab64a50d739c"/>
    <ds:schemaRef ds:uri="23313b6c-8369-4ce1-8a3e-d4b620158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D17F18-D4D4-49D4-A5BF-D4BC442902B2}">
  <ds:schemaRefs>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23313b6c-8369-4ce1-8a3e-d4b6201589b2"/>
    <ds:schemaRef ds:uri="997ce7f1-2b65-4609-a8bd-ab64a50d739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Worksheet</vt:lpstr>
      <vt:lpstr>Scoring Formula</vt:lpstr>
      <vt:lpstr>Instructions!Print_Area</vt:lpstr>
      <vt:lpstr>'Scoring Formula'!Print_Area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LeClair, Ian</cp:lastModifiedBy>
  <cp:revision/>
  <dcterms:created xsi:type="dcterms:W3CDTF">2014-06-16T11:39:48Z</dcterms:created>
  <dcterms:modified xsi:type="dcterms:W3CDTF">2024-05-13T12:15:51Z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0x01010025F78CF592CDC44C8E2D02AB2FD53C1B</vt:lpwstr>
  </property>
  <property fmtid="{D5CDD505-2E9C-101B-9397-08002B2CF9AE}" pid="3" name="MSIP_Label_7a908667-6606-4ab9-9a82-38569501aa5d_Enabled">
    <vt:lpwstr>true</vt:lpwstr>
  </property>
  <property fmtid="{D5CDD505-2E9C-101B-9397-08002B2CF9AE}" pid="4" name="MSIP_Label_7a908667-6606-4ab9-9a82-38569501aa5d_SetDate">
    <vt:lpwstr>2023-08-22T18:21:30Z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cabd5ce9-7bde-4b5e-92e8-85b805ae5d92</vt:lpwstr>
  </property>
  <property fmtid="{D5CDD505-2E9C-101B-9397-08002B2CF9AE}" pid="9" name="MSIP_Label_7a908667-6606-4ab9-9a82-38569501aa5d_ContentBits">
    <vt:lpwstr>0</vt:lpwstr>
  </property>
</Properties>
</file>