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15853\OneDrive\Desktop\"/>
    </mc:Choice>
  </mc:AlternateContent>
  <bookViews>
    <workbookView xWindow="0" yWindow="0" windowWidth="29010" windowHeight="12360" tabRatio="936" firstSheet="28" activeTab="32"/>
  </bookViews>
  <sheets>
    <sheet name="Postage Meter Rental" sheetId="3" r:id="rId1"/>
    <sheet name="Mailing Systems, Ultra Low Vol" sheetId="1" r:id="rId2"/>
    <sheet name="Mailing Systems, Low Volume" sheetId="5" r:id="rId3"/>
    <sheet name="Mailing Systems, Medium Volume " sheetId="6" r:id="rId4"/>
    <sheet name="Mailing Systems, High Volume" sheetId="7" r:id="rId5"/>
    <sheet name="Mailing Systems, Production" sheetId="8" r:id="rId6"/>
    <sheet name="Integrated Postal Scales" sheetId="9" r:id="rId7"/>
    <sheet name="Letter Openers, Low Volume" sheetId="10" r:id="rId8"/>
    <sheet name="Letter Openers, High Volume " sheetId="11" r:id="rId9"/>
    <sheet name="Letter Folders, Low Volume" sheetId="12" r:id="rId10"/>
    <sheet name="Letter Folders, High Volume" sheetId="13" r:id="rId11"/>
    <sheet name="Inserters, Production" sheetId="15" r:id="rId12"/>
    <sheet name="Folder-Inserters, Low Volume" sheetId="14" r:id="rId13"/>
    <sheet name="Folder-Inserters, Medium Volume" sheetId="16" r:id="rId14"/>
    <sheet name="Folder-Inserters, High Volume" sheetId="17" r:id="rId15"/>
    <sheet name="Folder-Inserters, Production" sheetId="18" r:id="rId16"/>
    <sheet name="Envelope Mail Labeler, Low Volu" sheetId="19" r:id="rId17"/>
    <sheet name="Envelope Mail Labeler, Med Volu" sheetId="20" r:id="rId18"/>
    <sheet name="Envelope Mail Labeler, High Vol" sheetId="21" r:id="rId19"/>
    <sheet name="Envelope Mail Labeler, Producti" sheetId="22" r:id="rId20"/>
    <sheet name="Envelope Addressing System, Low" sheetId="23" r:id="rId21"/>
    <sheet name="Envelope Addressing System, Med" sheetId="25" r:id="rId22"/>
    <sheet name="Envelope Addressing System, Hi" sheetId="26" r:id="rId23"/>
    <sheet name="Envelope Addressing System, Pro" sheetId="27" r:id="rId24"/>
    <sheet name="Tabbers, Low Volume" sheetId="28" r:id="rId25"/>
    <sheet name="Tabbers, Medium Volume" sheetId="29" r:id="rId26"/>
    <sheet name="Tabbers, High Volume" sheetId="30" r:id="rId27"/>
    <sheet name="Tabbers, Production" sheetId="31" r:id="rId28"/>
    <sheet name="Check Imprinting-Endorsing" sheetId="32" r:id="rId29"/>
    <sheet name="Pressure Sealing, Production" sheetId="33" r:id="rId30"/>
    <sheet name="Bursting Equipment, Production" sheetId="34" r:id="rId31"/>
    <sheet name="Pre-sorting Equipment, Producti" sheetId="35" r:id="rId32"/>
    <sheet name="Extractors" sheetId="36" r:id="rId33"/>
    <sheet name="Mailing Furniture (general)" sheetId="37" r:id="rId34"/>
    <sheet name="Software, License and Subscript" sheetId="38" r:id="rId35"/>
    <sheet name="Additional Services" sheetId="24" r:id="rId3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3" i="36" l="1"/>
  <c r="C54" i="36"/>
  <c r="C52" i="36" l="1"/>
  <c r="C51" i="36"/>
  <c r="C50" i="36"/>
  <c r="C35" i="37"/>
  <c r="C48" i="36"/>
  <c r="C46" i="36"/>
  <c r="C44" i="36"/>
  <c r="C47" i="35"/>
  <c r="E47" i="35" s="1"/>
  <c r="E45" i="35"/>
  <c r="C45" i="35"/>
  <c r="E43" i="35"/>
  <c r="C49" i="35" s="1"/>
  <c r="C43" i="35"/>
  <c r="C43" i="34"/>
  <c r="E43" i="34" s="1"/>
  <c r="E41" i="34"/>
  <c r="C41" i="34"/>
  <c r="E39" i="34"/>
  <c r="C45" i="34" s="1"/>
  <c r="C39" i="34"/>
  <c r="C41" i="33"/>
  <c r="E41" i="33" s="1"/>
  <c r="E39" i="33"/>
  <c r="C39" i="33"/>
  <c r="E37" i="33"/>
  <c r="C37" i="33"/>
  <c r="E43" i="32"/>
  <c r="C43" i="32"/>
  <c r="E41" i="32"/>
  <c r="C41" i="32"/>
  <c r="E39" i="32"/>
  <c r="C45" i="32" s="1"/>
  <c r="C39" i="32"/>
  <c r="C41" i="31"/>
  <c r="E41" i="31" s="1"/>
  <c r="E39" i="31"/>
  <c r="C39" i="31"/>
  <c r="E37" i="31"/>
  <c r="C37" i="31"/>
  <c r="E43" i="30"/>
  <c r="C43" i="30"/>
  <c r="E41" i="30"/>
  <c r="C41" i="30"/>
  <c r="E39" i="30"/>
  <c r="C45" i="30" s="1"/>
  <c r="C39" i="30"/>
  <c r="E41" i="29"/>
  <c r="C41" i="29"/>
  <c r="E39" i="29"/>
  <c r="C39" i="29"/>
  <c r="E37" i="29"/>
  <c r="C43" i="29" s="1"/>
  <c r="C37" i="29"/>
  <c r="C43" i="33" l="1"/>
  <c r="C43" i="31"/>
  <c r="C41" i="28"/>
  <c r="E41" i="28" s="1"/>
  <c r="E39" i="28"/>
  <c r="C39" i="28"/>
  <c r="E37" i="28"/>
  <c r="C43" i="28" s="1"/>
  <c r="C37" i="28"/>
  <c r="C41" i="27"/>
  <c r="E41" i="27" s="1"/>
  <c r="E39" i="27"/>
  <c r="C39" i="27"/>
  <c r="E37" i="27"/>
  <c r="C43" i="27" s="1"/>
  <c r="C37" i="27"/>
  <c r="C41" i="26"/>
  <c r="E41" i="26" s="1"/>
  <c r="E39" i="26"/>
  <c r="C39" i="26"/>
  <c r="E37" i="26"/>
  <c r="C37" i="26"/>
  <c r="C41" i="25"/>
  <c r="E41" i="25" s="1"/>
  <c r="E39" i="25"/>
  <c r="C39" i="25"/>
  <c r="E37" i="25"/>
  <c r="C37" i="25"/>
  <c r="C43" i="26" l="1"/>
  <c r="C43" i="25"/>
  <c r="C43" i="23"/>
  <c r="E43" i="23" s="1"/>
  <c r="E41" i="23"/>
  <c r="C41" i="23"/>
  <c r="E39" i="23"/>
  <c r="C39" i="23"/>
  <c r="C45" i="22"/>
  <c r="E45" i="22" s="1"/>
  <c r="C47" i="22" s="1"/>
  <c r="E43" i="22"/>
  <c r="C43" i="22"/>
  <c r="E41" i="22"/>
  <c r="C41" i="22"/>
  <c r="C45" i="21"/>
  <c r="E45" i="21" s="1"/>
  <c r="E43" i="21"/>
  <c r="C43" i="21"/>
  <c r="E41" i="21"/>
  <c r="C47" i="21" s="1"/>
  <c r="C41" i="21"/>
  <c r="C43" i="20"/>
  <c r="E43" i="20" s="1"/>
  <c r="E41" i="20"/>
  <c r="C41" i="20"/>
  <c r="E39" i="20"/>
  <c r="C45" i="20" s="1"/>
  <c r="C39" i="20"/>
  <c r="C41" i="19"/>
  <c r="E41" i="19" s="1"/>
  <c r="E39" i="19"/>
  <c r="C39" i="19"/>
  <c r="E37" i="19"/>
  <c r="C37" i="19"/>
  <c r="C45" i="18"/>
  <c r="E45" i="18" s="1"/>
  <c r="E43" i="18"/>
  <c r="C43" i="18"/>
  <c r="E41" i="18"/>
  <c r="C41" i="18"/>
  <c r="C41" i="17"/>
  <c r="E41" i="17" s="1"/>
  <c r="E39" i="17"/>
  <c r="C39" i="17"/>
  <c r="E37" i="17"/>
  <c r="C43" i="17" s="1"/>
  <c r="C37" i="17"/>
  <c r="C43" i="16"/>
  <c r="E43" i="16" s="1"/>
  <c r="E41" i="16"/>
  <c r="C41" i="16"/>
  <c r="E39" i="16"/>
  <c r="C45" i="16" s="1"/>
  <c r="C39" i="16"/>
  <c r="C47" i="14"/>
  <c r="E47" i="14" s="1"/>
  <c r="E45" i="14"/>
  <c r="C45" i="14"/>
  <c r="E43" i="14"/>
  <c r="C43" i="14"/>
  <c r="C41" i="15"/>
  <c r="E41" i="15" s="1"/>
  <c r="E39" i="15"/>
  <c r="C43" i="15" s="1"/>
  <c r="C39" i="15"/>
  <c r="E37" i="15"/>
  <c r="C37" i="15"/>
  <c r="C39" i="13"/>
  <c r="E39" i="13" s="1"/>
  <c r="E37" i="13"/>
  <c r="C37" i="13"/>
  <c r="E35" i="13"/>
  <c r="C41" i="13" s="1"/>
  <c r="C35" i="13"/>
  <c r="C39" i="12"/>
  <c r="E39" i="12" s="1"/>
  <c r="E37" i="12"/>
  <c r="C37" i="12"/>
  <c r="E35" i="12"/>
  <c r="C35" i="12"/>
  <c r="C43" i="11"/>
  <c r="E43" i="11" s="1"/>
  <c r="E41" i="11"/>
  <c r="C41" i="11"/>
  <c r="E39" i="11"/>
  <c r="C45" i="11" s="1"/>
  <c r="C39" i="11"/>
  <c r="C45" i="23" l="1"/>
  <c r="C43" i="19"/>
  <c r="C47" i="18"/>
  <c r="C49" i="14"/>
  <c r="C41" i="12"/>
  <c r="C41" i="10"/>
  <c r="E41" i="10" s="1"/>
  <c r="E39" i="10"/>
  <c r="C39" i="10"/>
  <c r="E37" i="10"/>
  <c r="C37" i="10"/>
  <c r="C53" i="9"/>
  <c r="C51" i="9"/>
  <c r="E51" i="9" s="1"/>
  <c r="E49" i="9"/>
  <c r="C49" i="9"/>
  <c r="E47" i="9"/>
  <c r="C47" i="9"/>
  <c r="C41" i="9"/>
  <c r="E41" i="9" s="1"/>
  <c r="E39" i="9"/>
  <c r="C39" i="9"/>
  <c r="E37" i="9"/>
  <c r="C37" i="9"/>
  <c r="E45" i="8"/>
  <c r="C45" i="8"/>
  <c r="E43" i="8"/>
  <c r="C43" i="8"/>
  <c r="E41" i="8"/>
  <c r="C47" i="8" s="1"/>
  <c r="C41" i="8"/>
  <c r="C45" i="7"/>
  <c r="E45" i="7" s="1"/>
  <c r="C47" i="7" s="1"/>
  <c r="E43" i="7"/>
  <c r="C43" i="7"/>
  <c r="E41" i="7"/>
  <c r="C41" i="7"/>
  <c r="C45" i="6"/>
  <c r="E45" i="6" s="1"/>
  <c r="E43" i="6"/>
  <c r="C43" i="6"/>
  <c r="E41" i="6"/>
  <c r="C47" i="6" s="1"/>
  <c r="C41" i="6"/>
  <c r="C41" i="5"/>
  <c r="E41" i="5" s="1"/>
  <c r="E39" i="5"/>
  <c r="C39" i="5"/>
  <c r="E37" i="5"/>
  <c r="C37" i="5"/>
  <c r="C27" i="3"/>
  <c r="C43" i="10" l="1"/>
  <c r="C43" i="5"/>
  <c r="E39" i="1"/>
  <c r="E37" i="1"/>
  <c r="C39" i="1"/>
  <c r="C37" i="1"/>
  <c r="C41" i="1" l="1"/>
  <c r="E41" i="1" l="1"/>
  <c r="C43" i="1" s="1"/>
</calcChain>
</file>

<file path=xl/sharedStrings.xml><?xml version="1.0" encoding="utf-8"?>
<sst xmlns="http://schemas.openxmlformats.org/spreadsheetml/2006/main" count="1701" uniqueCount="288">
  <si>
    <r>
      <rPr>
        <b/>
        <sz val="12"/>
        <rFont val="Calibri"/>
        <family val="2"/>
        <scheme val="minor"/>
      </rPr>
      <t>VIEWING NOTE:</t>
    </r>
    <r>
      <rPr>
        <sz val="12"/>
        <rFont val="Calibri"/>
        <family val="2"/>
        <scheme val="minor"/>
      </rPr>
      <t xml:space="preserve"> Due to the width and height of the worksheets in this document and the available screen space of your monitor, you may need to scroll either across or up-and-down, or both, to view all available columns and rows. </t>
    </r>
  </si>
  <si>
    <t>The State of Arizona State Procurement Office in conjunction with NASPO ValuePoint</t>
  </si>
  <si>
    <t>Arizona Solicitation Number BPM003137/NASPO ValuePoint Master Agreement for Mailing Equipment, Supplies and Maintenance</t>
  </si>
  <si>
    <t xml:space="preserve"> </t>
  </si>
  <si>
    <t>Manufacturer</t>
  </si>
  <si>
    <t>Model or Part #</t>
  </si>
  <si>
    <t>Price per UOM</t>
  </si>
  <si>
    <t>UOM</t>
  </si>
  <si>
    <t>EACH</t>
  </si>
  <si>
    <t>Mailing Systems, Ultra Low Volume  (Reference Part 3.19)</t>
  </si>
  <si>
    <t>4 HOURS</t>
  </si>
  <si>
    <t>2 HOURS</t>
  </si>
  <si>
    <t xml:space="preserve">Maintenance  </t>
  </si>
  <si>
    <t>Offerors Response</t>
  </si>
  <si>
    <t xml:space="preserve">Mailing Systems, Ultra Low Volume (Reference Part 3.19) </t>
  </si>
  <si>
    <t>Pricing Scenario</t>
  </si>
  <si>
    <r>
      <t>All scenario pricing shall correlate to the Category pricing section above. Please note that pricing must be provided for all items in the scenario.</t>
    </r>
    <r>
      <rPr>
        <b/>
        <sz val="12"/>
        <color rgb="FFFFFF00"/>
        <rFont val="Calibri"/>
        <family val="2"/>
        <scheme val="minor"/>
      </rPr>
      <t xml:space="preserve"> </t>
    </r>
    <r>
      <rPr>
        <b/>
        <sz val="12"/>
        <rFont val="Calibri"/>
        <family val="2"/>
        <scheme val="minor"/>
      </rPr>
      <t>If the price of an item in the scenario is included in the pricing of another item, in the same scenario, you must indicate this in the field provided for the pricing of the item you are not providing a separate price. Please only provide pricing for the requested items. No additional points will be given if the product you provide pricing for exceeds the requested specifications.</t>
    </r>
  </si>
  <si>
    <t>1 Replacement manufacturer's approved ink cartridge</t>
  </si>
  <si>
    <t>Percentage (%) Discount from MSRP off full service maintenance contracts</t>
  </si>
  <si>
    <t xml:space="preserve">Percentage (%) Discount from MSRP off Associated Mailing Furniture </t>
  </si>
  <si>
    <t>Percentage (%) Discount from MSRP off Supplies and Consumables (does not include paper)</t>
  </si>
  <si>
    <t>Percentage (%) Discount from MSRP off Associated Accessories</t>
  </si>
  <si>
    <t>Hourly rate for Time and Materials - regular business hours</t>
  </si>
  <si>
    <t>Hourly rate for Time and Materials - outside business hours, weekends, and holidays</t>
  </si>
  <si>
    <t>Percentage (%) discount off Parts for Time and Materials maintenance</t>
  </si>
  <si>
    <t>Percent (%) Discount from MSRP off Base Category Equipment</t>
  </si>
  <si>
    <r>
      <t xml:space="preserve">All products offered for this category of equipment shall meet or exceed the listed specifications with this Solicitation Scope of Work.
</t>
    </r>
    <r>
      <rPr>
        <b/>
        <sz val="12"/>
        <rFont val="Calibri"/>
        <family val="2"/>
        <scheme val="minor"/>
      </rPr>
      <t>NO VOLUME OR TERM DISCOUNTS INCLUDED</t>
    </r>
  </si>
  <si>
    <t>If end user is utilizing Time and Materials Maintenance</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</si>
  <si>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manual feed, ability to meter and date envelopes, handle mail envelopes from 3½” x 5” to 12” x 15”, interface with postage scales, include locking key or security feature, ability to imprint postage from $0.01 to $99.99, have replaceable ink cartridges, and have a wet or dry tape system for oversize packages</t>
    </r>
  </si>
  <si>
    <t xml:space="preserve"> YEAR</t>
  </si>
  <si>
    <t>12 Month Annual Maintenance/Service Contract</t>
  </si>
  <si>
    <t>Required</t>
  </si>
  <si>
    <t>Optional</t>
  </si>
  <si>
    <t>Instructions</t>
  </si>
  <si>
    <t>You MUST complete both the Category Pricing and correlating Pricing Scenario for all items you wish to be considered for award.</t>
  </si>
  <si>
    <t>Category Pricing</t>
  </si>
  <si>
    <t>$50 of Parts for Time and Materials maintenance with applied Percentage (%) discount indicated above</t>
  </si>
  <si>
    <t>Labor - 4 Regular Business Hours (Monday through Friday, 8am to 5pm) at rate indicated above</t>
  </si>
  <si>
    <t>Labor - 2 Outside Regular Business Hours (Monday through Friday,Before 8am, After 5pm, Weekends and Holidays) at rate indicated above</t>
  </si>
  <si>
    <t>Parts Total After Discount</t>
  </si>
  <si>
    <t>Total Scenario Pricing</t>
  </si>
  <si>
    <t xml:space="preserve">Postage Meter Rental (Reference Part 3.19) </t>
  </si>
  <si>
    <t>Maintenance  Included in Rental Price</t>
  </si>
  <si>
    <t>Required Rental Rates</t>
  </si>
  <si>
    <t>36 Months</t>
  </si>
  <si>
    <t>Monthly</t>
  </si>
  <si>
    <t>Postage Meter Rental  (Reference Part 3.19)</t>
  </si>
  <si>
    <t>Monthly Pricing for 12 monthly Agreement</t>
  </si>
  <si>
    <t xml:space="preserve">Mailing Systems, Low Volume (Reference Part 3.19) </t>
  </si>
  <si>
    <t>1 Postage scale, up to 50 lbs</t>
  </si>
  <si>
    <r>
      <rPr>
        <b/>
        <sz val="11"/>
        <color theme="1"/>
        <rFont val="Calibri"/>
        <family val="2"/>
        <scheme val="minor"/>
      </rPr>
      <t>Base Category Equipment</t>
    </r>
    <r>
      <rPr>
        <sz val="11"/>
        <color theme="1"/>
        <rFont val="Calibri"/>
        <family val="2"/>
        <scheme val="minor"/>
      </rPr>
      <t>, Digital postage meter must have display that provides date, piece-count, postage used, and postage unused, must be refillable by phone and/or electronically that may be placed on a master account or paid by a purchase card, must imprint postage from $0.01 to $99.99, no administrative fees for postage meter refills, rental renewal available annually, no automatic renewals shall be allowed on this contract, and no penalties for early rental termination.</t>
    </r>
  </si>
  <si>
    <t xml:space="preserve">Mailing Systems, Medium Volume (Reference Part 3.19) </t>
  </si>
  <si>
    <t>Mailing Systems, Low Volume  (Reference Part 3.19)</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</si>
  <si>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minimum feed speed of 30 pieces/minute, must meter, date, and seal envelopes, handles standard mail envelopes from 3½” x 5” to 12” x 15”, interfaces with postage scales, must include locking key or security feature, must imprint postage from $0.01 to $99.99, must have replaceable ink cartridge, and must have wet or dry tape system for oversize packages</t>
    </r>
  </si>
  <si>
    <t>Mailing Systems, Medium Volume  (Reference Part 3.19)</t>
  </si>
  <si>
    <r>
      <rPr>
        <b/>
        <sz val="11"/>
        <color theme="1"/>
        <rFont val="Calibri"/>
        <family val="2"/>
        <scheme val="minor"/>
      </rPr>
      <t>Base Category Equipment</t>
    </r>
    <r>
      <rPr>
        <sz val="11"/>
        <color theme="1"/>
        <rFont val="Calibri"/>
        <family val="2"/>
        <scheme val="minor"/>
      </rPr>
      <t>, must include Digital or IBI (Information Based Indicia) Operation to conform with all USPS® requirements, minimum feed speed of 45 pieces/minute, must meter, date, and seal envelopes, handles letter mail and large envelopes up to 3/8” thick and 7-1/2” wide, interfaces with postage scales up to 100 lbs., includes tape dispenser for parcel, must imprint postage from $0.01 to $99.99, must include locking key or security feature, must have replaceable ink cartridge, to include water reservoir with water level indicator, and must have sealed and non-sealed modes</t>
    </r>
  </si>
  <si>
    <t>1 Postal scale, up to 100 lbs</t>
  </si>
  <si>
    <t>1 Bar code scanner</t>
  </si>
  <si>
    <t>1 Extended stacker option</t>
  </si>
  <si>
    <t xml:space="preserve">Mailing Systems, High Volume (Reference Part 3.19) </t>
  </si>
  <si>
    <t>Mailing Systems, High Volume  (Reference Part 3.19)</t>
  </si>
  <si>
    <t xml:space="preserve">Mailing Systems, Production (Reference Part 3.19) </t>
  </si>
  <si>
    <t>Mailing Systems, Production  (Reference Part 3.19)</t>
  </si>
  <si>
    <r>
      <rPr>
        <b/>
        <sz val="11"/>
        <color theme="1"/>
        <rFont val="Calibri"/>
        <family val="2"/>
        <scheme val="minor"/>
      </rPr>
      <t>Base Category Equipment</t>
    </r>
    <r>
      <rPr>
        <sz val="11"/>
        <color theme="1"/>
        <rFont val="Calibri"/>
        <family val="2"/>
        <scheme val="minor"/>
      </rPr>
      <t xml:space="preserve">, must include Digital or IBI (Information Based Indicia) Operation to conform with all USPS® requirements, minimum feed speed of 200 pieces/minute, must meter, date, and seal envelopes, handles letter mail and large envelopes from 3”x 5” to 13” x 13”, interfaces with postage scales up to 100lbs, includes Tape Dispenser for parcel, must imprint postage from $0.01 to $99.99, must include locking key or security feature, must have replaceable ink cartridge, to include water reservoir with water level indicator, and must have sealed and non-sealed modes
</t>
    </r>
  </si>
  <si>
    <r>
      <rPr>
        <b/>
        <sz val="11"/>
        <color theme="1"/>
        <rFont val="Calibri"/>
        <family val="2"/>
        <scheme val="minor"/>
      </rPr>
      <t>Base Category Equipment</t>
    </r>
    <r>
      <rPr>
        <sz val="11"/>
        <color theme="1"/>
        <rFont val="Calibri"/>
        <family val="2"/>
        <scheme val="minor"/>
      </rPr>
      <t xml:space="preserve">, must include Digital or IBI (Information Based Indicia) Operation to conform with all USPS® requirements, minimum feed speed of 300+ pieces/minute, must meter, date, and seal envelopes, handles letter mail and large envelopes from 3”x 5” to 13” x 13”, interfaces with postage scales up to 100 lbs, includes Tape Dispenser for parcel, must imprint postage from $0.01 to $99.99, must include locking key or security feature, must have replaceable ink cartridge, to include water reservoir with water level indicator, and must have sealed and non-sealed modes
</t>
    </r>
  </si>
  <si>
    <t xml:space="preserve">Integrated Postal Scales (Reference Part 3.19) </t>
  </si>
  <si>
    <t>Integrated Postal Scales  (Reference Part 3.19)</t>
  </si>
  <si>
    <r>
      <rPr>
        <b/>
        <sz val="11"/>
        <color theme="1"/>
        <rFont val="Calibri"/>
        <family val="2"/>
        <scheme val="minor"/>
      </rPr>
      <t>Base Category Equipment</t>
    </r>
    <r>
      <rPr>
        <sz val="11"/>
        <color theme="1"/>
        <rFont val="Calibri"/>
        <family val="2"/>
        <scheme val="minor"/>
      </rPr>
      <t xml:space="preserve">, must be capable of interfacing with postage meter, includes variety of rates including: Standard, First Class, Priority Mail, Certified Mail, Return Receipt Registered, C.O.D., Insured, Registered, Bulk Rates, etc, includes keyboard graphics, operator prompts and menu selections, special carrier rates, capable of weighing to a 32nd of an oz., displaying in increments of 0.5 oz, must electronically set postage meter by the touch of one button, and must include postal rate changes at no additional cost throughout the lease or maintenance contract
</t>
    </r>
  </si>
  <si>
    <r>
      <rPr>
        <b/>
        <sz val="11"/>
        <color theme="1"/>
        <rFont val="Calibri"/>
        <family val="2"/>
        <scheme val="minor"/>
      </rPr>
      <t>1 - 50 lbs and under scale</t>
    </r>
    <r>
      <rPr>
        <sz val="11"/>
        <color theme="1"/>
        <rFont val="Calibri"/>
        <family val="2"/>
        <scheme val="minor"/>
      </rPr>
      <t xml:space="preserve">, Weigh and calculate postage up to 50 lbs, interfaces with Postage Meter, provides a variety of rates including: Standard, First Class, Priority Mail, Certified Mail, Return Receipt Registered, C.O.D., Insured, Registered, Bulk Rates, etc., keyboard graphics, operator prompts and menu selections, menu prompted, includes special carrier rates, and sets postage meter with one touch button
</t>
    </r>
  </si>
  <si>
    <r>
      <rPr>
        <b/>
        <sz val="11"/>
        <color theme="1"/>
        <rFont val="Calibri"/>
        <family val="2"/>
        <scheme val="minor"/>
      </rPr>
      <t>10 - 100 lbs scale</t>
    </r>
    <r>
      <rPr>
        <sz val="11"/>
        <color theme="1"/>
        <rFont val="Calibri"/>
        <family val="2"/>
        <scheme val="minor"/>
      </rPr>
      <t xml:space="preserve">, Weigh and calculate postage up to 10 lbs - 100 lbs, interfaces with Postage Meter, provides a variety of rates including: Standard, First Class, Priority Mail, Certified Mail, Return Receipt Registered, C.O.D., Insured, Registered, Bulk Rates, etc., keyboard graphics, operator prompts and menu selections, menu prompted, includes special carrier rates, and sets postage meter with one touch button
</t>
    </r>
  </si>
  <si>
    <t xml:space="preserve">Letter Openers, Low Volume (Reference Part 3.19) </t>
  </si>
  <si>
    <t>Letter Openers, Low Volume  (Reference Part 3.19)</t>
  </si>
  <si>
    <r>
      <rPr>
        <b/>
        <sz val="11"/>
        <color theme="1"/>
        <rFont val="Calibri"/>
        <family val="2"/>
        <scheme val="minor"/>
      </rPr>
      <t>Base Category Equipment</t>
    </r>
    <r>
      <rPr>
        <sz val="11"/>
        <color theme="1"/>
        <rFont val="Calibri"/>
        <family val="2"/>
        <scheme val="minor"/>
      </rPr>
      <t xml:space="preserve">, Includes feeder and stacker, variable trim control, processing speed up to 10,000 pieces per hour minimum, self-sharpening trim blade adjusts to allow for narrow or wide cut, and includes tray that collects 80 #10 opened envelopes and trimmings
</t>
    </r>
  </si>
  <si>
    <t>1 Catcher Tray, up to 80 #10 envelopes</t>
  </si>
  <si>
    <t xml:space="preserve">Letter Openers, High Volume (Reference Part 3.19) </t>
  </si>
  <si>
    <t>Letter Openers, High Volume  (Reference Part 3.19)</t>
  </si>
  <si>
    <r>
      <rPr>
        <b/>
        <sz val="11"/>
        <color theme="1"/>
        <rFont val="Calibri"/>
        <family val="2"/>
        <scheme val="minor"/>
      </rPr>
      <t>Base Category Equipment</t>
    </r>
    <r>
      <rPr>
        <sz val="11"/>
        <color theme="1"/>
        <rFont val="Calibri"/>
        <family val="2"/>
        <scheme val="minor"/>
      </rPr>
      <t xml:space="preserve">, Includes feeder and stacker, variable trim control, processing speed up to 20,000 pieces per hour minimum, self-sharpening trim blade adjusts to allow for narrow or wide cut, and includes tray that collects 150 opened envelopes and trimmings
</t>
    </r>
  </si>
  <si>
    <t>1 Feeder with the capacity of 150 envelopes</t>
  </si>
  <si>
    <t xml:space="preserve">Letter Folders, Low Volume (Reference Part 3.19) </t>
  </si>
  <si>
    <t>Letter Folders, Low Volume  (Reference Part 3.19)</t>
  </si>
  <si>
    <t>Letter Folders, High Volume  (Reference Part 3.19)</t>
  </si>
  <si>
    <t xml:space="preserve">Letter Folders, High Volume (Reference Part 3.19) </t>
  </si>
  <si>
    <r>
      <rPr>
        <b/>
        <sz val="11"/>
        <color theme="1"/>
        <rFont val="Calibri"/>
        <family val="2"/>
        <scheme val="minor"/>
      </rPr>
      <t>Base Category Equipment</t>
    </r>
    <r>
      <rPr>
        <sz val="11"/>
        <color theme="1"/>
        <rFont val="Calibri"/>
        <family val="2"/>
        <scheme val="minor"/>
      </rPr>
      <t xml:space="preserve">, Must be automatic, fold more than 20,000 sheets per hour minimum, complete standard or custom folds, handle, at a minimum, paper from 3-1/8” x 4” x 12” x 18”, and be able to process multiple folds
</t>
    </r>
  </si>
  <si>
    <r>
      <rPr>
        <b/>
        <sz val="11"/>
        <color theme="1"/>
        <rFont val="Calibri"/>
        <family val="2"/>
        <scheme val="minor"/>
      </rPr>
      <t>Base Category Equipment</t>
    </r>
    <r>
      <rPr>
        <sz val="11"/>
        <color theme="1"/>
        <rFont val="Calibri"/>
        <family val="2"/>
        <scheme val="minor"/>
      </rPr>
      <t xml:space="preserve">, Must be automatic, fold up to 10,000 sheets per hour minimum, complete standard or custom folds, and handle, at a minimum, paper from 3-1/8” x 4” x 9-1/2” x 14”
</t>
    </r>
  </si>
  <si>
    <t xml:space="preserve">Inserters, Production (Reference Part 3.19) </t>
  </si>
  <si>
    <t>Inserters, Production  (Reference Part 3.19)</t>
  </si>
  <si>
    <r>
      <rPr>
        <b/>
        <sz val="11"/>
        <color theme="1"/>
        <rFont val="Calibri"/>
        <family val="2"/>
        <scheme val="minor"/>
      </rPr>
      <t>Base Category Equipment</t>
    </r>
    <r>
      <rPr>
        <sz val="11"/>
        <color theme="1"/>
        <rFont val="Calibri"/>
        <family val="2"/>
        <scheme val="minor"/>
      </rPr>
      <t xml:space="preserve">, Processes up to 5,500 sheets per hour minimum, feeds, collates, folds, and, inserts material into envelopes, and jobs can be pre-programmed
</t>
    </r>
  </si>
  <si>
    <t>1 Horizontal belt stacker</t>
  </si>
  <si>
    <t xml:space="preserve">Folder-Inserters, Low Volume (Reference Part 3.19) </t>
  </si>
  <si>
    <t>Folder-Inserters, Low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</si>
  <si>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1,500 sheets per hour minimum, feeds, collates, folds, and, inserts material into envelopes, and jobs can be pre-programmed
</t>
    </r>
  </si>
  <si>
    <t>1 Folder</t>
  </si>
  <si>
    <t>1 Sheet feeder</t>
  </si>
  <si>
    <t>1 Insert feeder 3.2" x 5" to 6" x 9" with ability to load while machine is running</t>
  </si>
  <si>
    <t>1 Stacker</t>
  </si>
  <si>
    <t xml:space="preserve">Folder-Inserters, Medium Volume (Reference Part 3.19) </t>
  </si>
  <si>
    <t>Folder-Inserters, Medium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</si>
  <si>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1,501 - 4,999 sheets per hour minimum, feeds, collates, folds, and, inserts material into envelopes, and jobs can be pre-programmed
</t>
    </r>
  </si>
  <si>
    <t>1 Extended letter stacker</t>
  </si>
  <si>
    <t xml:space="preserve">Folder-Inserters, High Volume (Reference Part 3.19) </t>
  </si>
  <si>
    <t>Folder-Inserters, High Volume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</si>
  <si>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up to 5,000 - 9,999 sheets per hour minimum, feeds, collates, folds, and, inserts material into envelopes, and jobs can be pre-programmed
</t>
    </r>
  </si>
  <si>
    <t>1 High capacity sheet feeder</t>
  </si>
  <si>
    <t xml:space="preserve">Folder-Inserters, Production (Reference Part 3.19) </t>
  </si>
  <si>
    <t>Folder-Inserters, Production  (Reference Part 3.19)</t>
  </si>
  <si>
    <r>
      <rPr>
        <b/>
        <sz val="11"/>
        <color theme="1"/>
        <rFont val="Calibri"/>
        <family val="2"/>
        <scheme val="minor"/>
      </rPr>
      <t>Base Category Equipment</t>
    </r>
    <r>
      <rPr>
        <sz val="11"/>
        <color theme="1"/>
        <rFont val="Calibri"/>
        <family val="2"/>
        <scheme val="minor"/>
      </rPr>
      <t xml:space="preserve">, Automatic, completes standard or custom folds, handles paper from 3-1/8” x 4” x 9-1/2” x 14”, processes over 10,000 sheets per hour minimum, feeds, collates, folds, and, inserts material into envelopes, and jobs can be pre-programmed
</t>
    </r>
  </si>
  <si>
    <t>1 High Capacity Sheet Feeder</t>
  </si>
  <si>
    <t>Envelope Mail Labeler, Low Volume  (Reference Part 3.19)</t>
  </si>
  <si>
    <t xml:space="preserve">Envelope Mail Labeler, Low Volume (Reference Part 3.19) </t>
  </si>
  <si>
    <r>
      <rPr>
        <b/>
        <sz val="11"/>
        <color theme="1"/>
        <rFont val="Calibri"/>
        <family val="2"/>
        <scheme val="minor"/>
      </rPr>
      <t>Base Category Equipment</t>
    </r>
    <r>
      <rPr>
        <sz val="11"/>
        <color theme="1"/>
        <rFont val="Calibri"/>
        <family val="2"/>
        <scheme val="minor"/>
      </rPr>
      <t xml:space="preserve">, Label speed: up to 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</si>
  <si>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Catcher Tray</t>
  </si>
  <si>
    <t>1 Catcher tray</t>
  </si>
  <si>
    <t xml:space="preserve">Envelope Mail Labeler, Medium Volume (Reference Part 3.19) </t>
  </si>
  <si>
    <t>Envelope Mail Labeler, Medium Volume  (Reference Part 3.19)</t>
  </si>
  <si>
    <r>
      <rPr>
        <b/>
        <sz val="11"/>
        <color theme="1"/>
        <rFont val="Calibri"/>
        <family val="2"/>
        <scheme val="minor"/>
      </rPr>
      <t>Base Category Equipment</t>
    </r>
    <r>
      <rPr>
        <sz val="11"/>
        <color theme="1"/>
        <rFont val="Calibri"/>
        <family val="2"/>
        <scheme val="minor"/>
      </rPr>
      <t xml:space="preserve">, Label speed: up to 10,000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</si>
  <si>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Label roll kit</t>
  </si>
  <si>
    <t xml:space="preserve">Envelope Mail Labeler, High Volume (Reference Part 3.19) </t>
  </si>
  <si>
    <t>Envelope Mail Labeler, High Volume  (Reference Part 3.19)</t>
  </si>
  <si>
    <r>
      <rPr>
        <b/>
        <sz val="11"/>
        <color theme="1"/>
        <rFont val="Calibri"/>
        <family val="2"/>
        <scheme val="minor"/>
      </rPr>
      <t>Base Category Equipment</t>
    </r>
    <r>
      <rPr>
        <sz val="11"/>
        <color theme="1"/>
        <rFont val="Calibri"/>
        <family val="2"/>
        <scheme val="minor"/>
      </rPr>
      <t xml:space="preserve">, Label speed: up to 15,000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</si>
  <si>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1 Extended stacker</t>
  </si>
  <si>
    <t>1 Insert feeder</t>
  </si>
  <si>
    <t xml:space="preserve">Envelope Mail Labeler, Production (Reference Part 3.19) </t>
  </si>
  <si>
    <t>Envelope Mail Labeler, Production  (Reference Part 3.19)</t>
  </si>
  <si>
    <r>
      <rPr>
        <b/>
        <sz val="11"/>
        <color theme="1"/>
        <rFont val="Calibri"/>
        <family val="2"/>
        <scheme val="minor"/>
      </rPr>
      <t>Base Category Equipment</t>
    </r>
    <r>
      <rPr>
        <sz val="11"/>
        <color theme="1"/>
        <rFont val="Calibri"/>
        <family val="2"/>
        <scheme val="minor"/>
      </rPr>
      <t xml:space="preserve">, Label speed: up to 25,000 # 10 envelopes per hour, applies permanent (peel off) labels ranging in size from 1” to 4” high and maximum backing strip of 6”, adjustable label positioning from side-to-side and top-to-bottom of document, motor driven take-up reel for label backing and control for adjusting for different types of labels and backing, and includes digital counter
</t>
    </r>
  </si>
  <si>
    <t xml:space="preserve">Envelope Addressing System, Ink Jet, Low Volume (Reference Part 3.19) </t>
  </si>
  <si>
    <t>Envelope Addressing System, Ink Jet, Low Volume  (Reference Part 3.19)</t>
  </si>
  <si>
    <r>
      <rPr>
        <b/>
        <sz val="11"/>
        <color theme="1"/>
        <rFont val="Calibri"/>
        <family val="2"/>
        <scheme val="minor"/>
      </rPr>
      <t>Base Category Equipment</t>
    </r>
    <r>
      <rPr>
        <sz val="11"/>
        <color theme="1"/>
        <rFont val="Calibri"/>
        <family val="2"/>
        <scheme val="minor"/>
      </rPr>
      <t xml:space="preserve">, Label Speed: up to 2,500 # 10 envelopes per hour, applies address information directly to envelopes, adjustable printing positioning from side-to-side and top-to-bottom of document, adjustable print resolution, scalable fonts, interface with Windows based software, and includes digital counter
</t>
    </r>
  </si>
  <si>
    <t>1 Case - standard address labels</t>
  </si>
  <si>
    <t>1 Extended feed catcher</t>
  </si>
  <si>
    <t>You MUST complete the Category Pricing for all categories you wish to be considered for award.</t>
  </si>
  <si>
    <t>Additional Training (Reference 3.4.1)</t>
  </si>
  <si>
    <t>Upon the mutual agreement of both parties, additional training outside of initial installation will be at the participating entity’s expense. Contractor will be responsible for the cost of all travel, lodging and food; no charges will be passed on to the Participating Entity</t>
  </si>
  <si>
    <t>Percent (%) Discount from MSRP/Catalog</t>
  </si>
  <si>
    <t>Design, Production Only (Reference 3.4.1)</t>
  </si>
  <si>
    <t>Billable only for Production equipment, total hours/days with total fee will be agreed to in writing from both parties before any work will begin, all other design work is included in the cost of the mailing equipment</t>
  </si>
  <si>
    <t>Hourly rate</t>
  </si>
  <si>
    <t>Daily rate</t>
  </si>
  <si>
    <t>Assembly/Installation, Production Only (Reference 3.4.1)</t>
  </si>
  <si>
    <t>Billable only for Production equipment, total hours/days with total fee will be agreed to in writing from both parties before any work will begin, all other installation work is included in the cost of the mailing equipment</t>
  </si>
  <si>
    <t>Equipment Relocations Services (Reference 3.4.1)</t>
  </si>
  <si>
    <t>Equipment Relocation Services include: dismantling, packing, transporting and re-installing equipment at the Client Agency’s request, no additional charges shall be incurred for fuel or tolls, awarded contractors may charge for device moves, such charges must be in the format listed below according to the distance from the original placement</t>
  </si>
  <si>
    <t>Zone 1 - 100 Yards or less; or within the same building - No charge allowed</t>
  </si>
  <si>
    <t>Zone 2 - Between Zone 1 and 50 miles - Flat fee</t>
  </si>
  <si>
    <t>Zone 3 - Outside of Zone 2 - Per mile fee</t>
  </si>
  <si>
    <t>Equipment Leasing (Reference 3.15)</t>
  </si>
  <si>
    <t>Equipment Rental (Reference 3.16)</t>
  </si>
  <si>
    <t>Participating Entities may enter into lease agreements for the products covered in the Master Agreement. Responders who wish to participate in lease agreements with these individual states/entities must submit copies of all of their lease agreements with their response to this RFP</t>
  </si>
  <si>
    <t>Individual Participating States and Participating Entities may enter into rental agreements for the products covered in the Master Agreements resulting from the RFP, if they have the legal authority to enter into these types of agreements. Responders who wish to participate in rental agreements with these individual Participating Entities must submit copies of all of their pertinent rental agreements with their responses to this RFP</t>
  </si>
  <si>
    <t xml:space="preserve">Envelope Addressing System, Ink Jet, Medium Volume (Reference Part 3.19) </t>
  </si>
  <si>
    <t>Envelope Addressing System, Ink Jet, Medium Volume  (Reference Part 3.19)</t>
  </si>
  <si>
    <r>
      <rPr>
        <b/>
        <sz val="11"/>
        <color theme="1"/>
        <rFont val="Calibri"/>
        <family val="2"/>
        <scheme val="minor"/>
      </rPr>
      <t>Base Category Equipment</t>
    </r>
    <r>
      <rPr>
        <sz val="11"/>
        <color theme="1"/>
        <rFont val="Calibri"/>
        <family val="2"/>
        <scheme val="minor"/>
      </rPr>
      <t xml:space="preserve">, Label Speed: up to5,000 # 10 envelopes per hour, applies address information directly to envelopes, adjustable printing positioning from side-to-side and top-to-bottom of document, adjustable print resolution, scalable fonts, interface with Windows based software, and includes digital counter
</t>
    </r>
  </si>
  <si>
    <t xml:space="preserve">Envelope Addressing System, Ink Jet, High Volume (Reference Part 3.19) </t>
  </si>
  <si>
    <t>Envelope Addressing System, Ink Jet, High Volume  (Reference Part 3.19)</t>
  </si>
  <si>
    <r>
      <rPr>
        <b/>
        <sz val="11"/>
        <color theme="1"/>
        <rFont val="Calibri"/>
        <family val="2"/>
        <scheme val="minor"/>
      </rPr>
      <t>Base Category Equipment</t>
    </r>
    <r>
      <rPr>
        <sz val="11"/>
        <color theme="1"/>
        <rFont val="Calibri"/>
        <family val="2"/>
        <scheme val="minor"/>
      </rPr>
      <t xml:space="preserve">, Label Speed: up to 24,999 # 10 envelopes per hour, applies address information directly to envelopes, adjustable printing positioning from side-to-side and top-to-bottom of document, adjustable print resolution, multiple print heads, movable print heads, print USPS Bar Codes scalable fonts, interface with Windows based software, and includes digital counter
</t>
    </r>
  </si>
  <si>
    <t xml:space="preserve">Envelope Addressing System, Ink Jet, Production (Reference Part 3.19) </t>
  </si>
  <si>
    <t>Envelope Addressing System, Ink Jet, Production  (Reference Part 3.19)</t>
  </si>
  <si>
    <t xml:space="preserve">Tabbers, Low Volume (Reference Part 3.19) </t>
  </si>
  <si>
    <t>Tabbers, Low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</si>
  <si>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up to 15,000/Hr, multiple tabbing options (paper, clear translucent with or without perforation etc.), easy programming and set up, automatic size adjusting (accepts various tab sizes), and accepts various types and sizes of media
</t>
    </r>
  </si>
  <si>
    <t>1 Box of translucent tabs</t>
  </si>
  <si>
    <t xml:space="preserve">Tabbers, Medium Volume (Reference Part 3.19) </t>
  </si>
  <si>
    <t>Tabbers, Medium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</si>
  <si>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from 15,001 - 22,000/Hr, multiple tabbing options (paper, clear translucent with or without perforation etc.), easy programming and set up, automatic size adjusting (accepts various tab sizes), and accepts various types and sizes of media
</t>
    </r>
  </si>
  <si>
    <t xml:space="preserve">Tabbers, High Volume (Reference Part 3.19) </t>
  </si>
  <si>
    <t>Tabbers, High Volume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</si>
  <si>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greater than 22,001/Hr – 50,000/Hr, multiple tabbing options (paper, clear translucent with or without perforation etc.), easy programming and set up, automatic size adjusting (accepts various tab sizes), and accepts various types and sizes of media
</t>
    </r>
  </si>
  <si>
    <t>1 Optional Stamp Kit</t>
  </si>
  <si>
    <t xml:space="preserve">Tabbers, Production (Reference Part 3.19) </t>
  </si>
  <si>
    <t>Tabbers, Production  (Reference Part 3.19)</t>
  </si>
  <si>
    <r>
      <rPr>
        <b/>
        <sz val="11"/>
        <color theme="1"/>
        <rFont val="Calibri"/>
        <family val="2"/>
        <scheme val="minor"/>
      </rPr>
      <t>Base Category Equipment</t>
    </r>
    <r>
      <rPr>
        <sz val="11"/>
        <color theme="1"/>
        <rFont val="Calibri"/>
        <family val="2"/>
        <scheme val="minor"/>
      </rPr>
      <t xml:space="preserve">, Complies with all USPS® regulations, single-tab speeds greater than 50,000/Hr, multiple tabbing options (paper, clear translucent with or without perforation etc.), easy programming and set up, automatic size adjusting (accepts various tab sizes), and accepts various types and sizes of media
</t>
    </r>
  </si>
  <si>
    <t>1 Case of paper tabs</t>
  </si>
  <si>
    <t xml:space="preserve">Check Imprinting/Endorsing (Reference Part 3.19) </t>
  </si>
  <si>
    <t>Check Imprinting/Endorsing  (Reference Part 3.19)</t>
  </si>
  <si>
    <r>
      <rPr>
        <b/>
        <sz val="11"/>
        <color theme="1"/>
        <rFont val="Calibri"/>
        <family val="2"/>
        <scheme val="minor"/>
      </rPr>
      <t>Base Category Equipment</t>
    </r>
    <r>
      <rPr>
        <sz val="11"/>
        <color theme="1"/>
        <rFont val="Calibri"/>
        <family val="2"/>
        <scheme val="minor"/>
      </rPr>
      <t xml:space="preserve">, Minimum monthly volume of 25,000, utilize both cut sheet and continuous style documents, able to provide a variety of options with regards to signatures, date stamps, seals and logos on various locations on the document, counters that can be reset and non-reset for audit purposes, and offers both tri-color and ultraviolet ink roll options
</t>
    </r>
  </si>
  <si>
    <t>1 Case tri-color ink refill</t>
  </si>
  <si>
    <t>1 Case ultraviolet ink refill</t>
  </si>
  <si>
    <t xml:space="preserve">Pressure Sealing, Production (Reference Part 3.19) </t>
  </si>
  <si>
    <t>Pressure Sealing, Production  (Reference Part 3.19)</t>
  </si>
  <si>
    <r>
      <rPr>
        <b/>
        <sz val="11"/>
        <color theme="1"/>
        <rFont val="Calibri"/>
        <family val="2"/>
        <scheme val="minor"/>
      </rPr>
      <t>Base Category Equipment</t>
    </r>
    <r>
      <rPr>
        <sz val="11"/>
        <color theme="1"/>
        <rFont val="Calibri"/>
        <family val="2"/>
        <scheme val="minor"/>
      </rPr>
      <t xml:space="preserve">, Creates a single piece mailer from a full range of stock or custom forms, creates a single piece mailer with a continuous seal formed to assure security and confidentiality, must be able to detect when “double documents” are processed, must be able to detect document jams during production, and shall have emergency shut off/safety device
</t>
    </r>
  </si>
  <si>
    <t xml:space="preserve">Bursting Equipment, Production (Reference Part 3.19) </t>
  </si>
  <si>
    <t>Bursting Equipment, Production  (Reference Part 3.19)</t>
  </si>
  <si>
    <r>
      <rPr>
        <b/>
        <sz val="11"/>
        <color theme="1"/>
        <rFont val="Calibri"/>
        <family val="2"/>
        <scheme val="minor"/>
      </rPr>
      <t>Base Category Equipment</t>
    </r>
    <r>
      <rPr>
        <sz val="11"/>
        <color theme="1"/>
        <rFont val="Calibri"/>
        <family val="2"/>
        <scheme val="minor"/>
      </rPr>
      <t xml:space="preserve">, Able to burst cut sheet, able to burst at the perforation, stack sequentially and continuous multipart documents, burst at the horizontal perforations, and burst various locations of perforations
</t>
    </r>
  </si>
  <si>
    <t>1 Feeder catcher</t>
  </si>
  <si>
    <t xml:space="preserve">Pre-sorting Equipment, Production (Reference Part 3.19) </t>
  </si>
  <si>
    <t>Pre-sorting Equipment, Production (Reference Part 3.19)</t>
  </si>
  <si>
    <r>
      <rPr>
        <b/>
        <sz val="11"/>
        <color theme="1"/>
        <rFont val="Calibri"/>
        <family val="2"/>
        <scheme val="minor"/>
      </rPr>
      <t>Base Category Equipment</t>
    </r>
    <r>
      <rPr>
        <sz val="11"/>
        <color theme="1"/>
        <rFont val="Calibri"/>
        <family val="2"/>
        <scheme val="minor"/>
      </rPr>
      <t xml:space="preserve">, Minimum monthly volume of 100,000, ability to sort various sizes of envelopes, flats and packages, multiple stations, various rates of speed, and ability to process the entire range of USPS
</t>
    </r>
  </si>
  <si>
    <t>1 Tray label printer</t>
  </si>
  <si>
    <t>1 Empty tray supply system</t>
  </si>
  <si>
    <t>1 Double detection system</t>
  </si>
  <si>
    <t>1 Large volume stacker</t>
  </si>
  <si>
    <t>1 Inserter</t>
  </si>
  <si>
    <t xml:space="preserve">Extractors (Reference Part 3.19) </t>
  </si>
  <si>
    <t>Extractors (Reference Part 3.19)</t>
  </si>
  <si>
    <t>1 Staging area for opened mail</t>
  </si>
  <si>
    <t>1 Vertical feeder</t>
  </si>
  <si>
    <t xml:space="preserve">Mailing Furniture (general) (Reference Part 3.19) </t>
  </si>
  <si>
    <t>Mailing Furniture (general) (Reference Part 3.19)</t>
  </si>
  <si>
    <r>
      <rPr>
        <b/>
        <sz val="11"/>
        <color theme="1"/>
        <rFont val="Calibri"/>
        <family val="2"/>
        <scheme val="minor"/>
      </rPr>
      <t>Base Category Equipment</t>
    </r>
    <r>
      <rPr>
        <sz val="11"/>
        <color theme="1"/>
        <rFont val="Calibri"/>
        <family val="2"/>
        <scheme val="minor"/>
      </rPr>
      <t xml:space="preserve">, Mailroom furniture shall not be specific to a piece of equipment or a category/group, mailroom free standing mail sorter tables, case works, mail carts etc. must be constructed of wood, steel or plastic bases with steel, laminate or wood tops that can support the dialing use and weight of mailroom activity
</t>
    </r>
  </si>
  <si>
    <t>1 metal mail sorter (cabinet) with 40-50 pockets, free-standing, 12" depth, and vertically adjustable shelves in 1/2" increments</t>
  </si>
  <si>
    <t xml:space="preserve">Software, License and Subscription (Reference Part 3.19) </t>
  </si>
  <si>
    <t>Software, License and Subscription (Reference Part 3.19)</t>
  </si>
  <si>
    <r>
      <rPr>
        <b/>
        <sz val="11"/>
        <color theme="1"/>
        <rFont val="Calibri"/>
        <family val="2"/>
        <scheme val="minor"/>
      </rPr>
      <t>Base Category Requirements</t>
    </r>
    <r>
      <rPr>
        <sz val="11"/>
        <color theme="1"/>
        <rFont val="Calibri"/>
        <family val="2"/>
        <scheme val="minor"/>
      </rPr>
      <t xml:space="preserve">,Commercial off-the-shelf (COTS) and customized mailroom related software utilized by mailing equipment (e.g. tracking software or accounting software) and purchased/leased on either a monthly or annual basis. All software must be specifically utilized only for mailing equipment operations. Includes licensing, software maintenance, technical support and updates. All installations will be performed by the Contracted Supplier and updates shall be performed by Contracted Supplier or user.
</t>
    </r>
  </si>
  <si>
    <t>Provide a separate price list for all software to be made available under the Master Price Agreement.  Include Stock Keeping Unit (SKU), Suggested Manufacturer Retail Price (MSRP), Percent Discount off MSRP Pricing and an associated software description.</t>
  </si>
  <si>
    <r>
      <rPr>
        <b/>
        <sz val="11"/>
        <color theme="1"/>
        <rFont val="Calibri"/>
        <family val="2"/>
        <scheme val="minor"/>
      </rPr>
      <t>Base Category Equipment</t>
    </r>
    <r>
      <rPr>
        <sz val="11"/>
        <color theme="1"/>
        <rFont val="Calibri"/>
        <family val="2"/>
        <scheme val="minor"/>
      </rPr>
      <t xml:space="preserve">, Label Speed: over 25,000 # 10 envelopes per hour, applies address information directly to envelopes, adjustable printing positioning from side-to-side and top-to-bottom of document, adjustable print resolution, multiple print heads, movable print heads, print USPS Bar Codes scalable fonts, interface with Windows based software, and includes digital counter
</t>
    </r>
  </si>
  <si>
    <t>OPEX</t>
  </si>
  <si>
    <t>Model 72 Top Slicing Cutter</t>
  </si>
  <si>
    <t>Model 72 Milling Cutter Only, Office Version</t>
  </si>
  <si>
    <t>Model 72 Milling Cutter Only</t>
  </si>
  <si>
    <t>EACH, Pre-tax</t>
  </si>
  <si>
    <t>Included with base machine</t>
  </si>
  <si>
    <t xml:space="preserve"> Per Machine, Per Year
(pre-tax)</t>
  </si>
  <si>
    <t>Not applicable to OPEX</t>
  </si>
  <si>
    <t>N/A</t>
  </si>
  <si>
    <t>Model 72, Milling Cutter Total Scenario Pricing</t>
  </si>
  <si>
    <t>Model 72, Milling Cutter Total Office Version Total Scenario Pricing</t>
  </si>
  <si>
    <t>Model 72, Slicing Top Cutter Total Scenario Pricing</t>
  </si>
  <si>
    <r>
      <rPr>
        <b/>
        <sz val="11"/>
        <color theme="1"/>
        <rFont val="Calibri"/>
        <family val="2"/>
        <scheme val="minor"/>
      </rPr>
      <t>Envelope Catcher</t>
    </r>
    <r>
      <rPr>
        <sz val="11"/>
        <color theme="1"/>
        <rFont val="Calibri"/>
        <family val="2"/>
        <scheme val="minor"/>
      </rPr>
      <t xml:space="preserve">
</t>
    </r>
  </si>
  <si>
    <r>
      <rPr>
        <b/>
        <sz val="11"/>
        <color theme="1"/>
        <rFont val="Calibri"/>
        <family val="2"/>
        <scheme val="minor"/>
      </rPr>
      <t>Additional Bin Rack</t>
    </r>
    <r>
      <rPr>
        <sz val="11"/>
        <color theme="1"/>
        <rFont val="Calibri"/>
        <family val="2"/>
        <scheme val="minor"/>
      </rPr>
      <t xml:space="preserve">
</t>
    </r>
  </si>
  <si>
    <r>
      <rPr>
        <b/>
        <sz val="11"/>
        <color theme="1"/>
        <rFont val="Calibri"/>
        <family val="2"/>
        <scheme val="minor"/>
      </rPr>
      <t>Additional Clear Bins</t>
    </r>
    <r>
      <rPr>
        <sz val="11"/>
        <color theme="1"/>
        <rFont val="Calibri"/>
        <family val="2"/>
        <scheme val="minor"/>
      </rPr>
      <t xml:space="preserve">
</t>
    </r>
  </si>
  <si>
    <r>
      <rPr>
        <b/>
        <sz val="11"/>
        <color theme="1"/>
        <rFont val="Calibri"/>
        <family val="2"/>
        <scheme val="minor"/>
      </rPr>
      <t>Drop Sort Filler Plate (Full Length)</t>
    </r>
    <r>
      <rPr>
        <sz val="11"/>
        <color theme="1"/>
        <rFont val="Calibri"/>
        <family val="2"/>
        <scheme val="minor"/>
      </rPr>
      <t xml:space="preserve">
</t>
    </r>
  </si>
  <si>
    <r>
      <rPr>
        <b/>
        <sz val="11"/>
        <color theme="1"/>
        <rFont val="Calibri"/>
        <family val="2"/>
        <scheme val="minor"/>
      </rPr>
      <t>Drop Sort Filler Plate (Single, Fills 1 Large Sort Bin</t>
    </r>
    <r>
      <rPr>
        <sz val="11"/>
        <color theme="1"/>
        <rFont val="Calibri"/>
        <family val="2"/>
        <scheme val="minor"/>
      </rPr>
      <t xml:space="preserve">
</t>
    </r>
  </si>
  <si>
    <r>
      <rPr>
        <b/>
        <sz val="11"/>
        <color theme="1"/>
        <rFont val="Calibri"/>
        <family val="2"/>
        <scheme val="minor"/>
      </rPr>
      <t>Ergonomic Chair, Small</t>
    </r>
    <r>
      <rPr>
        <sz val="11"/>
        <color theme="1"/>
        <rFont val="Calibri"/>
        <family val="2"/>
        <scheme val="minor"/>
      </rPr>
      <t xml:space="preserve">
</t>
    </r>
  </si>
  <si>
    <r>
      <rPr>
        <b/>
        <sz val="11"/>
        <color theme="1"/>
        <rFont val="Calibri"/>
        <family val="2"/>
        <scheme val="minor"/>
      </rPr>
      <t>Ergonomic Chair, Large</t>
    </r>
    <r>
      <rPr>
        <sz val="11"/>
        <color theme="1"/>
        <rFont val="Calibri"/>
        <family val="2"/>
        <scheme val="minor"/>
      </rPr>
      <t xml:space="preserve">
</t>
    </r>
  </si>
  <si>
    <r>
      <rPr>
        <b/>
        <sz val="11"/>
        <color theme="1"/>
        <rFont val="Calibri"/>
        <family val="2"/>
        <scheme val="minor"/>
      </rPr>
      <t>Dust Cover for Model 72</t>
    </r>
    <r>
      <rPr>
        <sz val="11"/>
        <color theme="1"/>
        <rFont val="Calibri"/>
        <family val="2"/>
        <scheme val="minor"/>
      </rPr>
      <t xml:space="preserve">
</t>
    </r>
  </si>
  <si>
    <r>
      <rPr>
        <b/>
        <sz val="11"/>
        <color theme="1"/>
        <rFont val="Calibri"/>
        <family val="2"/>
        <scheme val="minor"/>
      </rPr>
      <t>Mail Caddy (Wood Construction)</t>
    </r>
    <r>
      <rPr>
        <sz val="11"/>
        <color theme="1"/>
        <rFont val="Calibri"/>
        <family val="2"/>
        <scheme val="minor"/>
      </rPr>
      <t xml:space="preserve">
</t>
    </r>
  </si>
  <si>
    <t>MRSP Unit Price</t>
  </si>
  <si>
    <t>Extractor Associated Additional Accessories (Options)</t>
  </si>
  <si>
    <r>
      <t xml:space="preserve">NASPO Price
</t>
    </r>
    <r>
      <rPr>
        <b/>
        <sz val="10"/>
        <color theme="1"/>
        <rFont val="Calibri"/>
        <family val="2"/>
        <scheme val="minor"/>
      </rPr>
      <t>(MRSP Unit Price with 5% off)</t>
    </r>
  </si>
  <si>
    <r>
      <rPr>
        <b/>
        <sz val="11"/>
        <color theme="1"/>
        <rFont val="Calibri"/>
        <family val="2"/>
        <scheme val="minor"/>
      </rPr>
      <t>*Base Category Equipment</t>
    </r>
    <r>
      <rPr>
        <sz val="11"/>
        <color theme="1"/>
        <rFont val="Calibri"/>
        <family val="2"/>
        <scheme val="minor"/>
      </rPr>
      <t xml:space="preserve">, Processes up to 3000 pieces per hour, one, 2wo, or three sided opening, includes counting and monitoring system that counts pieces processed, and capable of processing various sizes of intermixed mail up to and including #11 envelopes, heights to 5-1/4”
</t>
    </r>
  </si>
  <si>
    <t>**Labor - 4 Regular Business Hours (Monday through Friday, 8am to 5pm) at rate indicated above</t>
  </si>
  <si>
    <t>**Labor - 2 Outside Regular Business Hours (Monday through Friday,Before 8am, After 5pm, Weekends and Holidays) at rate indicated above</t>
  </si>
  <si>
    <t>**$50 of Parts for Time and Materials maintenance with applied Percentage (%) discount indicated above</t>
  </si>
  <si>
    <t>Extractor Associated Consummable Purchases</t>
  </si>
  <si>
    <t>If end user is utilizing Time and Materials Maintenance**</t>
  </si>
  <si>
    <t>10% off base machines
5% off optional hardware and software</t>
  </si>
  <si>
    <r>
      <t xml:space="preserve">10%
</t>
    </r>
    <r>
      <rPr>
        <sz val="11"/>
        <color rgb="FF00B0F0"/>
        <rFont val="Calibri"/>
        <family val="2"/>
        <scheme val="minor"/>
      </rPr>
      <t>5%</t>
    </r>
  </si>
  <si>
    <r>
      <t xml:space="preserve">12 Month Annual Maintenance/Service Contract </t>
    </r>
    <r>
      <rPr>
        <sz val="11"/>
        <color rgb="FF00B0F0"/>
        <rFont val="Calibri"/>
        <family val="2"/>
        <scheme val="minor"/>
      </rPr>
      <t>- for Model 72</t>
    </r>
    <r>
      <rPr>
        <sz val="11"/>
        <color theme="1"/>
        <rFont val="Calibri"/>
        <family val="2"/>
        <scheme val="minor"/>
      </rPr>
      <t xml:space="preserve">
Pricing based on annual on-call maintenance service Monday through Friday, 7AM - 3PM, site local time, excluding OPEX holidays. Pricing unit is based on prepayment annually in advance and is pre-tax.</t>
    </r>
  </si>
  <si>
    <r>
      <t xml:space="preserve">** OPEX is NOT offering a time and materials option as a service option for the Model 72 extractor product, </t>
    </r>
    <r>
      <rPr>
        <b/>
        <sz val="11"/>
        <color rgb="FF00B0F0"/>
        <rFont val="Calibri"/>
        <family val="2"/>
        <scheme val="minor"/>
      </rPr>
      <t>Falcon+ scanner, or FalconV+ scanner</t>
    </r>
    <r>
      <rPr>
        <b/>
        <sz val="11"/>
        <color theme="4"/>
        <rFont val="Calibri"/>
        <family val="2"/>
        <scheme val="minor"/>
      </rPr>
      <t>. For reference, OPEX also did not offer time and material option as a service option for the Model 72 extractor product under the now expired WSCA Contract# ADSPO11-00000411 or the soon to expire NASPO Contract ADSPO16-169896.</t>
    </r>
  </si>
  <si>
    <t>Falcon+ Scanner</t>
  </si>
  <si>
    <t>FalconV+ Scanner</t>
  </si>
  <si>
    <t>Falcon+ Scenario Pricing</t>
  </si>
  <si>
    <t>FalconV+ Scenario Pricing</t>
  </si>
  <si>
    <r>
      <rPr>
        <b/>
        <sz val="11"/>
        <color theme="4"/>
        <rFont val="Calibri"/>
        <family val="2"/>
        <scheme val="minor"/>
      </rPr>
      <t xml:space="preserve">* The purchase price of the Model 72 base machine </t>
    </r>
    <r>
      <rPr>
        <b/>
        <sz val="11"/>
        <color rgb="FF00B0F0"/>
        <rFont val="Calibri"/>
        <family val="2"/>
        <scheme val="minor"/>
      </rPr>
      <t>and Falcon+/FalconV+ scanner</t>
    </r>
    <r>
      <rPr>
        <b/>
        <sz val="11"/>
        <color theme="4"/>
        <rFont val="Calibri"/>
        <family val="2"/>
        <scheme val="minor"/>
      </rPr>
      <t xml:space="preserve"> includes shipping throughout the 48 contiguous states and Washington D.C., installation, operator training at the purchaser's site, and one (1) year warranty period. The  Model 72 base machine (regardless of type) includes PCC, Front Shelf, (4) Bin Organizer &amp; Mail Tray Holder. 
The Base Category Equipmeny pricing scenario includes the NASPO offered pricing with the appropriate 10% taken off already.
Please note, OPEX’s products and services are subject to applicable taxes.  In the event a Participating Entity is not able to provide a tax-exempt certificate, OPEX will need to collect the applicable taxes.  Since those taxes will vary depending on the Participating Entity making the purchase, all pricing provided in this Attachment 4 is pre-tax.
</t>
    </r>
    <r>
      <rPr>
        <b/>
        <sz val="11"/>
        <color rgb="FF00B0F0"/>
        <rFont val="Calibri"/>
        <family val="2"/>
        <scheme val="minor"/>
      </rPr>
      <t xml:space="preserve">Please note purchasing the Falcon+ or FalconV+ to integrate to a Model 72 already at customer site will include a retrofit fee for the infield integration of the new scanner with the existing Model 72. Purchasing a new Model 72 and a new scanner at the same time will not require any integration or retrofit fee for those two units to be integrated upon installation at the customer site. </t>
    </r>
    <r>
      <rPr>
        <sz val="11"/>
        <color rgb="FFFF0000"/>
        <rFont val="Calibri"/>
        <family val="2"/>
        <scheme val="minor"/>
      </rPr>
      <t xml:space="preserve">
</t>
    </r>
  </si>
  <si>
    <r>
      <rPr>
        <b/>
        <sz val="11"/>
        <color rgb="FF00B0F0"/>
        <rFont val="Calibri"/>
        <family val="2"/>
        <scheme val="minor"/>
      </rPr>
      <t>Dust Cover for Model 72 and Falcon+/FalconV+</t>
    </r>
    <r>
      <rPr>
        <sz val="11"/>
        <color rgb="FF00B0F0"/>
        <rFont val="Calibri"/>
        <family val="2"/>
        <scheme val="minor"/>
      </rPr>
      <t xml:space="preserve">
</t>
    </r>
  </si>
  <si>
    <t xml:space="preserve">Motorized Height Adjustment Table (for Model 72 integrated with Falcon+ or FalconV+)
</t>
  </si>
  <si>
    <t xml:space="preserve">Manual Height Adjustment Table (for stand alone Falcon+/FalconV+)
</t>
  </si>
  <si>
    <t xml:space="preserve">Mototized Height Adjustment Table (for stand alone Falcon+/FalconV+)
</t>
  </si>
  <si>
    <r>
      <rPr>
        <b/>
        <sz val="11"/>
        <color theme="1"/>
        <rFont val="Calibri"/>
        <family val="2"/>
        <scheme val="minor"/>
      </rPr>
      <t xml:space="preserve">Internal Printer and Software </t>
    </r>
    <r>
      <rPr>
        <b/>
        <sz val="11"/>
        <color rgb="FF00B0F0"/>
        <rFont val="Calibri"/>
        <family val="2"/>
        <scheme val="minor"/>
      </rPr>
      <t>on Model 72</t>
    </r>
    <r>
      <rPr>
        <sz val="11"/>
        <color theme="1"/>
        <rFont val="Calibri"/>
        <family val="2"/>
        <scheme val="minor"/>
      </rPr>
      <t xml:space="preserve">
</t>
    </r>
  </si>
  <si>
    <t>Front or Rear Inkjet Printer for Falcon+ or FalconV+</t>
  </si>
  <si>
    <t>Rear Graphics Printer</t>
  </si>
  <si>
    <t>Second Printer for  Falcon+ or FalconV+ - opposite placement of first printer</t>
  </si>
  <si>
    <t>Multi-page ID Assist Tower for Falcon+ or FalconV+</t>
  </si>
  <si>
    <t>External Digital Capture Device (armature and software included; camera excluded)</t>
  </si>
  <si>
    <t>External Digital Capture Device for X-Ray (armature, software, &amp; glare shield included; camera excluded)</t>
  </si>
  <si>
    <t>MICR+ Software (includes MICR reader and Image Edge)</t>
  </si>
  <si>
    <t>1D Barcode Software</t>
  </si>
  <si>
    <t>Datamatrix (2D Barcode) Software</t>
  </si>
  <si>
    <t>PDF417 (2D Barcode) Software</t>
  </si>
  <si>
    <t>QR Barcode Software</t>
  </si>
  <si>
    <t>OPEX Tracker Reader (barcode reader for accountable overnight envelopes)</t>
  </si>
  <si>
    <t>ScanLink Software</t>
  </si>
  <si>
    <t>KeyAssist (keypad) Software</t>
  </si>
  <si>
    <t>RulesFile Software</t>
  </si>
  <si>
    <t xml:space="preserve">Image Edge Software
</t>
  </si>
  <si>
    <t>VRS Technology Software</t>
  </si>
  <si>
    <t>Retrofit Fee (integrating a new Falcon+ or FalconV+ to an existing customer Model 72)</t>
  </si>
  <si>
    <t>*** Please note that the provided 12 month annual contract presented here if for the base machine only and does include any applicable service fees for options on the Falcon+ or FalconV+. Please review the optional feature service lines and prices below for further pricing that may occur annually.</t>
  </si>
  <si>
    <r>
      <t xml:space="preserve">Annual Service on Rear Graphics Printer
</t>
    </r>
    <r>
      <rPr>
        <sz val="8"/>
        <color rgb="FF00B0F0"/>
        <rFont val="Calibri"/>
        <family val="2"/>
        <scheme val="minor"/>
      </rPr>
      <t>Pricing based on annual on-call maintenance service Monday through Friday, 7AM - 3PM, site local time, excluding OPEX holidays. Pricing unit is based on prepayment annually in advance and is pre-tax.</t>
    </r>
  </si>
  <si>
    <r>
      <t xml:space="preserve">Annual Service on Motorized Height Adjustment Table when on stand alone Falcon+ or FalconV+
</t>
    </r>
    <r>
      <rPr>
        <sz val="8"/>
        <color rgb="FF00B0F0"/>
        <rFont val="Calibri"/>
        <family val="2"/>
        <scheme val="minor"/>
      </rPr>
      <t>Pricing based on annual on-call maintenance service Monday through Friday, 7AM - 3PM, site local time, excluding OPEX holidays. Pricing unit is based on prepayment annually in advance and is pre-tax.</t>
    </r>
  </si>
  <si>
    <r>
      <t xml:space="preserve">Annual Service on Multi-Page ID Assist Tower
</t>
    </r>
    <r>
      <rPr>
        <sz val="9"/>
        <color rgb="FF00B0F0"/>
        <rFont val="Calibri"/>
        <family val="2"/>
        <scheme val="minor"/>
      </rPr>
      <t>Pricing based on annual on-call maintenance service Monday through Friday, 7AM - 3PM, site local time, excluding OPEX holidays. Pricing unit is based on prepayment annually in advance and is pre-tax.</t>
    </r>
  </si>
  <si>
    <t>Aztec (2D Barcode) Software</t>
  </si>
  <si>
    <t>OPEX Image Tools Software</t>
  </si>
  <si>
    <t>12 Month Annual Maintenance/Service Contract - for Falcon+ or FalconV+ base machine only***
Pricing based on standard annual on-call maintenance service Monday through Friday, 7AM - 3PM, site local time, excluding OPEX holidays. Pricing unit is based on prepayment annually in advance and is pre-tax.</t>
  </si>
  <si>
    <t>Ink Cartridge (Consummable) - For Falcon+/FalconV+</t>
  </si>
  <si>
    <t>*Base Category Equipment - Optional Upgrade to be purchased and used in tandem with or integrated to the Model 72 for a one touch opening and scanning process.</t>
  </si>
  <si>
    <r>
      <rPr>
        <b/>
        <sz val="11"/>
        <color theme="1"/>
        <rFont val="Calibri"/>
        <family val="2"/>
        <scheme val="minor"/>
      </rPr>
      <t xml:space="preserve">Motorized Height Adjustment Table </t>
    </r>
    <r>
      <rPr>
        <b/>
        <sz val="11"/>
        <color rgb="FF00B0F0"/>
        <rFont val="Calibri"/>
        <family val="2"/>
        <scheme val="minor"/>
      </rPr>
      <t>- for stand alone Model 72</t>
    </r>
    <r>
      <rPr>
        <sz val="11"/>
        <color theme="1"/>
        <rFont val="Calibri"/>
        <family val="2"/>
        <scheme val="minor"/>
      </rPr>
      <t xml:space="preserve">
</t>
    </r>
  </si>
  <si>
    <r>
      <rPr>
        <b/>
        <sz val="11"/>
        <color theme="1"/>
        <rFont val="Calibri"/>
        <family val="2"/>
        <scheme val="minor"/>
      </rPr>
      <t xml:space="preserve">Printer Paper, 5 Roll Pack (Consummable) </t>
    </r>
    <r>
      <rPr>
        <b/>
        <sz val="11"/>
        <color rgb="FF00B0F0"/>
        <rFont val="Calibri"/>
        <family val="2"/>
        <scheme val="minor"/>
      </rPr>
      <t>- for Model 72</t>
    </r>
    <r>
      <rPr>
        <sz val="11"/>
        <color theme="1"/>
        <rFont val="Calibri"/>
        <family val="2"/>
        <scheme val="minor"/>
      </rPr>
      <t xml:space="preserve">
</t>
    </r>
  </si>
  <si>
    <t>Price</t>
  </si>
  <si>
    <t>One Day (i.e., 9am-5pm during Business Day) of remote integration services</t>
  </si>
  <si>
    <t>Discovery Visit to define OPEX Scanner Solution including Travel Fee</t>
  </si>
  <si>
    <t>Integration Service Level (Rates) - OPEX Professional Services*</t>
  </si>
  <si>
    <t>Integration Service Level (Packages) - OPEX Professional Services*</t>
  </si>
  <si>
    <t>One Week (i.e., Five Consecutive Business Days, Monday-Friday, excluding OPEX holidays) of remote integration services</t>
  </si>
  <si>
    <t>One Week (i.e., Five Consecutive Business Days, Monday-Friday, excluding OPEX holidays - Travel Fee Included) of on-site integration services</t>
  </si>
  <si>
    <t>Basic (up to five Consecutive Business Days, Monday-Friday, excluding OPEX holidays - Travel Fee included) on-site integration services</t>
  </si>
  <si>
    <t>Advanced (Two Weeks: up to 10 Days @ five Consecutive Business Days per Trip  - Travel Fee included) on-site integration services + One Week (i.e., Five Consecutive Business Days, Monday-Friday, excluding OPEX holidays) of remote integration services</t>
  </si>
  <si>
    <t>Intermediate (up to five Consecutive Business Days, Monday-Friday, excluding OPEX holidays - Travel Fee included) on-site integration services + One Week (i.e., Five Consecutive Business Days, Monday-Friday, excluding OPEX holidays) of remote integration services</t>
  </si>
  <si>
    <r>
      <t xml:space="preserve">*OPEX Integration Services Program
</t>
    </r>
    <r>
      <rPr>
        <sz val="10"/>
        <color theme="1"/>
        <rFont val="Arial"/>
        <family val="2"/>
      </rPr>
      <t xml:space="preserve">To assist with improving your workflow, OPEX’s Integration Services Team can create the following types of output files which will be installed on customer’s OPEX scanner series and/or CertainScan Edit and Transform software installed on an OPEX PC and/or a customer PC (CertainScan software):
          ·         OPEX Transform can create multipage TIFF, PDF, PDF/PDFA-1B, PDF/A-2B, JPED2000, JPBIG and searchable PDF files in selectable granularity (i.e., per batch, per set,      per group or page) and deposit them in the original or a differing location from that defined in the job and with a differing naming convention, as desired.
          ·         OPEX Batch Transform can output custom text or XML data files to match the defined input needs of customer’s receiving downstream software. Text can be custom delimited and the specific format and included fields and naming conventions, as well as paths, can be modified from the standard produced by OPEX scanner series. In the same way, custom XML can be created, once more to match the number, naming conventions and format of the desired elements.
          ·         An overview of available output file options is as follows:
                    o    Standard Image and Data Output – ODI or OXI
                    o    Image Only Transform - (i.e., Multi-Page TIFF or PDF with No Metadata output)
                    o    Image Transform Only - (i.e., Multi-Page TIFF or PDF with Standard ODI or OXI Metadata Output)
                    o    Custom Text or XML / Custom Image and Metadata - (Standard Image Output, single image TIF and/or JPG with Custom XML Metadata output or Custom Image which is Multi-Page TIF or PDF and Custom Data Output in XML or Delimited text)
</t>
    </r>
    <r>
      <rPr>
        <u/>
        <sz val="10"/>
        <color theme="1"/>
        <rFont val="Arial"/>
        <family val="2"/>
      </rPr>
      <t xml:space="preserve">
OPEX’s Integration Services Responsibilities
</t>
    </r>
    <r>
      <rPr>
        <sz val="10"/>
        <color theme="1"/>
        <rFont val="Arial"/>
        <family val="2"/>
      </rPr>
      <t xml:space="preserve">
OPEX agrees to perform the following responsibilities prior to and during the scheduled Integration Services In-Person Visit:
           •	Discuss and finalize output file(s) requirements with customer and/or customer’s designated stakeholder(s);
           •	Schedule a mutually agreeable Integration Services In-Person Visit (see below paragraph titled “Integration Services Fees and Travel Costs, Per Visit (In-Person)”);
           •	Configure custom output file(s) including OPEX Job Types required for customer’s solution;
           •	Install, configure, and test the output file(s) on OPEX scanners and/or CertainScan software;
           •	Provide training on use of the output file(s)*;  
           •	Assist customer with integration testing of the output file(s); and
           •	After OPEX has installed output file on customer’s OPEX scanner and/or CertainScan software, if customer requests OPEX to modify or reconfigure the output file, then please discuss the request with your OPEX Account Executive or Service Representative.  Such additional work can be coordinated with OPEX’s Integration Services Team, at an additional cost. 
</t>
    </r>
    <r>
      <rPr>
        <u/>
        <sz val="10"/>
        <color theme="1"/>
        <rFont val="Arial"/>
        <family val="2"/>
      </rPr>
      <t xml:space="preserve">
</t>
    </r>
    <r>
      <rPr>
        <sz val="10"/>
        <color rgb="FF0070C0"/>
        <rFont val="Arial"/>
        <family val="2"/>
      </rPr>
      <t xml:space="preserve">*This training will be performed during the scheduled Integration Services In-Person Visit only and is limited to training customer’s personnel on using the output files installed on the OPEX CertainScan software only.  As such, this training session is different from product operator training class which will be performed separately by OPEX’s Account Executive.  </t>
    </r>
    <r>
      <rPr>
        <u/>
        <sz val="10"/>
        <color theme="1"/>
        <rFont val="Arial"/>
        <family val="2"/>
      </rPr>
      <t xml:space="preserve">
Customer’s Integration Services Responsibilities
</t>
    </r>
    <r>
      <rPr>
        <sz val="10"/>
        <color theme="1"/>
        <rFont val="Arial"/>
        <family val="2"/>
      </rPr>
      <t xml:space="preserve">
Customer agrees to perform the following responsibilities prior to and during the scheduled Integration Services In-Person Visit:
           •	Discuss and approve output file(s) requirements as well as assist with providing technical information; 
           •	Provide access to resources necessary for Integration Services to configure, install and test the output files(s) which could include, but may not be limited to customer’s IT personnel, site managers, and machine operators;
           •	Support and perform testing of the output file(s); and
           •	Ensure all customer personnel are available to attend the in-person operator training session which will be held only during the Integration Services In-Person Visit.  
</t>
    </r>
    <r>
      <rPr>
        <u/>
        <sz val="10"/>
        <color theme="1"/>
        <rFont val="Arial"/>
        <family val="2"/>
      </rPr>
      <t>Ongoing Support</t>
    </r>
    <r>
      <rPr>
        <sz val="10"/>
        <color theme="1"/>
        <rFont val="Arial"/>
        <family val="2"/>
      </rPr>
      <t xml:space="preserve">
OPEX will provide contracted on-call maintenance services directly at the installation site where the OPEX scanners (including the OPEX External CertainScan Edit and Transform External PC, applicable when separately purchased by customer) are physically located, based on the service hours purchased under the annual service contract for the OPEX scanners. On-call maintenance services does not include modification and/or reconfiguration of the installed output file.
The fixed duration for the proposed Integration Services in-person visit for the applicable Integration Service Level is listed in the following table, and typically occurs after OPEX has completed the product installation process ("Integration Services In-Person Visit"). Typically, the OPEX representative will travel on Monday with an objective to arrive at customer's product installation site on Monday afternoon and depart late Thursday or Friday AM. Once customer and OPEX Integration Services discuss customer's output file requirements and have finalized the fixed duration for the Integration Services In-Person Visit, OPEX can then provide a firm Integration Services fee price which may be higher or lower than the estimated fees quoted in this proposal.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</si>
</sst>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44" formatCode="_(&quot;$&quot;* #,##0.00_);_(&quot;$&quot;* \(#,##0.00\);_(&quot;$&quot;* &quot;-&quot;??_);_(@_)"/>
    <numFmt numFmtId="164" formatCode="&quot;$&quot;#,##0.00"/>
  </numFmts>
  <fonts count="32" x14ac:knownFonts="1">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color theme="1"/>
      <name val="Calibri"/>
      <family val="2"/>
      <scheme val="minor"/>
    </font>
    <font>
      <sz val="11"/>
      <name val="Calibri"/>
      <family val="2"/>
      <scheme val="minor"/>
    </font>
    <font>
      <b/>
      <u/>
      <sz val="12"/>
      <color theme="1"/>
      <name val="Calibri"/>
      <family val="2"/>
      <scheme val="minor"/>
    </font>
    <font>
      <b/>
      <sz val="14"/>
      <color rgb="FFFF0000"/>
      <name val="Calibri"/>
      <family val="2"/>
      <scheme val="minor"/>
    </font>
    <font>
      <b/>
      <sz val="12"/>
      <color rgb="FFFFFF00"/>
      <name val="Calibri"/>
      <family val="2"/>
      <scheme val="minor"/>
    </font>
    <font>
      <sz val="10"/>
      <name val="Calibri"/>
      <family val="2"/>
      <scheme val="minor"/>
    </font>
    <font>
      <sz val="8"/>
      <name val="Calibri"/>
      <family val="2"/>
      <scheme val="minor"/>
    </font>
    <font>
      <b/>
      <u/>
      <sz val="11"/>
      <color theme="1"/>
      <name val="Calibri"/>
      <family val="2"/>
      <scheme val="minor"/>
    </font>
    <font>
      <sz val="10"/>
      <name val="Arial"/>
      <family val="2"/>
    </font>
    <font>
      <sz val="10"/>
      <name val="Arial"/>
      <family val="2"/>
    </font>
    <font>
      <sz val="12"/>
      <color theme="1"/>
      <name val="Arial"/>
      <family val="2"/>
    </font>
    <font>
      <sz val="11"/>
      <color rgb="FFFF0000"/>
      <name val="Calibri"/>
      <family val="2"/>
      <scheme val="minor"/>
    </font>
    <font>
      <b/>
      <sz val="10"/>
      <color theme="1"/>
      <name val="Calibri"/>
      <family val="2"/>
      <scheme val="minor"/>
    </font>
    <font>
      <b/>
      <sz val="11"/>
      <color theme="4"/>
      <name val="Calibri"/>
      <family val="2"/>
      <scheme val="minor"/>
    </font>
    <font>
      <sz val="11"/>
      <color rgb="FF00B0F0"/>
      <name val="Calibri"/>
      <family val="2"/>
      <scheme val="minor"/>
    </font>
    <font>
      <b/>
      <sz val="11"/>
      <color rgb="FF00B0F0"/>
      <name val="Calibri"/>
      <family val="2"/>
      <scheme val="minor"/>
    </font>
    <font>
      <sz val="9"/>
      <color rgb="FF00B0F0"/>
      <name val="Calibri"/>
      <family val="2"/>
      <scheme val="minor"/>
    </font>
    <font>
      <sz val="8"/>
      <color rgb="FF00B0F0"/>
      <name val="Calibri"/>
      <family val="2"/>
      <scheme val="minor"/>
    </font>
    <font>
      <sz val="11"/>
      <color rgb="FFFFFFFF"/>
      <name val="Calibri"/>
      <family val="2"/>
    </font>
    <font>
      <sz val="11"/>
      <color rgb="FF000000"/>
      <name val="Calibri"/>
      <family val="2"/>
    </font>
    <font>
      <sz val="10"/>
      <color theme="1"/>
      <name val="Times New Roman"/>
      <family val="1"/>
    </font>
    <font>
      <sz val="10"/>
      <color theme="1"/>
      <name val="Arial"/>
      <family val="2"/>
    </font>
    <font>
      <b/>
      <u/>
      <sz val="10"/>
      <color theme="1"/>
      <name val="Arial"/>
      <family val="2"/>
    </font>
    <font>
      <u/>
      <sz val="10"/>
      <color theme="1"/>
      <name val="Arial"/>
      <family val="2"/>
    </font>
    <font>
      <sz val="10"/>
      <color rgb="FF0070C0"/>
      <name val="Arial"/>
      <family val="2"/>
    </font>
  </fonts>
  <fills count="13">
    <fill>
      <patternFill patternType="none"/>
    </fill>
    <fill>
      <patternFill patternType="gray125"/>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CF384"/>
        <bgColor indexed="64"/>
      </patternFill>
    </fill>
    <fill>
      <patternFill patternType="solid">
        <fgColor rgb="FFFFFF99"/>
        <bgColor indexed="64"/>
      </patternFill>
    </fill>
    <fill>
      <patternFill patternType="solid">
        <fgColor theme="7" tint="0.59999389629810485"/>
        <bgColor indexed="64"/>
      </patternFill>
    </fill>
    <fill>
      <patternFill patternType="solid">
        <fgColor rgb="FF44546A"/>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9" fontId="7" fillId="0" borderId="0" applyFont="0" applyFill="0" applyBorder="0" applyAlignment="0" applyProtection="0"/>
    <xf numFmtId="0" fontId="15" fillId="0" borderId="0"/>
    <xf numFmtId="0" fontId="16" fillId="0" borderId="0"/>
    <xf numFmtId="9" fontId="15" fillId="0" borderId="0" applyFont="0" applyFill="0" applyBorder="0" applyAlignment="0" applyProtection="0"/>
  </cellStyleXfs>
  <cellXfs count="117">
    <xf numFmtId="0" fontId="0" fillId="0" borderId="0" xfId="0"/>
    <xf numFmtId="0" fontId="4" fillId="0" borderId="0" xfId="0" applyFont="1" applyAlignment="1">
      <alignment horizontal="left" vertical="center"/>
    </xf>
    <xf numFmtId="0" fontId="5" fillId="0" borderId="0" xfId="0" applyFont="1" applyAlignment="1">
      <alignment horizontal="lef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left" vertical="top" wrapText="1"/>
    </xf>
    <xf numFmtId="0" fontId="0" fillId="0" borderId="0" xfId="0" applyAlignment="1">
      <alignment horizontal="center" vertical="center" wrapText="1"/>
    </xf>
    <xf numFmtId="0" fontId="0" fillId="5" borderId="1" xfId="0" applyFill="1" applyBorder="1" applyAlignment="1">
      <alignment horizontal="center" vertical="center"/>
    </xf>
    <xf numFmtId="9" fontId="0" fillId="0" borderId="1" xfId="0" applyNumberForma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10" fillId="0" borderId="0" xfId="0" applyFont="1" applyAlignment="1">
      <alignment horizontal="center"/>
    </xf>
    <xf numFmtId="0" fontId="0" fillId="0" borderId="6" xfId="0" applyBorder="1"/>
    <xf numFmtId="0" fontId="0" fillId="7" borderId="4" xfId="0" applyFill="1" applyBorder="1"/>
    <xf numFmtId="0" fontId="0" fillId="7" borderId="5" xfId="0" applyFill="1" applyBorder="1"/>
    <xf numFmtId="0" fontId="12" fillId="0" borderId="0" xfId="0" applyFont="1" applyAlignment="1">
      <alignment horizontal="justify"/>
    </xf>
    <xf numFmtId="0" fontId="13" fillId="0" borderId="0" xfId="0" applyFont="1" applyAlignment="1">
      <alignment horizontal="justify"/>
    </xf>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8" borderId="1" xfId="0" applyFill="1" applyBorder="1"/>
    <xf numFmtId="0" fontId="14" fillId="0" borderId="0" xfId="0" applyFont="1" applyAlignment="1">
      <alignment horizontal="left" vertical="center"/>
    </xf>
    <xf numFmtId="0" fontId="0" fillId="9" borderId="1" xfId="0" applyFill="1" applyBorder="1"/>
    <xf numFmtId="0" fontId="0" fillId="3" borderId="11" xfId="0" applyFill="1" applyBorder="1" applyAlignment="1">
      <alignment horizontal="left" vertical="center" wrapText="1"/>
    </xf>
    <xf numFmtId="0" fontId="0" fillId="3" borderId="12" xfId="0" applyFill="1" applyBorder="1" applyAlignment="1">
      <alignment horizontal="center" vertical="center"/>
    </xf>
    <xf numFmtId="0" fontId="0" fillId="3" borderId="12" xfId="0" applyFill="1" applyBorder="1" applyAlignment="1">
      <alignment horizontal="center" vertical="center" wrapText="1"/>
    </xf>
    <xf numFmtId="9" fontId="0" fillId="3" borderId="1" xfId="1" applyFont="1" applyFill="1" applyBorder="1" applyAlignment="1">
      <alignment horizontal="center" vertical="center"/>
    </xf>
    <xf numFmtId="0" fontId="0" fillId="3" borderId="11" xfId="0" applyFill="1" applyBorder="1" applyAlignment="1">
      <alignment wrapText="1"/>
    </xf>
    <xf numFmtId="44" fontId="0" fillId="0" borderId="1" xfId="0" applyNumberFormat="1" applyBorder="1" applyAlignment="1">
      <alignment horizontal="center" vertical="center" wrapText="1"/>
    </xf>
    <xf numFmtId="44" fontId="0" fillId="0" borderId="0" xfId="0" applyNumberFormat="1" applyAlignment="1">
      <alignment horizontal="right" vertical="center"/>
    </xf>
    <xf numFmtId="0" fontId="1" fillId="0" borderId="0" xfId="0" applyFont="1" applyAlignment="1">
      <alignment horizontal="right" vertical="center"/>
    </xf>
    <xf numFmtId="44" fontId="0" fillId="0" borderId="1" xfId="0" applyNumberFormat="1" applyBorder="1" applyAlignment="1">
      <alignment horizontal="center" vertical="center"/>
    </xf>
    <xf numFmtId="164" fontId="1" fillId="0" borderId="0" xfId="0" applyNumberFormat="1" applyFont="1" applyAlignment="1">
      <alignment horizontal="center" vertical="center"/>
    </xf>
    <xf numFmtId="10" fontId="0" fillId="9" borderId="1" xfId="1" applyNumberFormat="1" applyFont="1" applyFill="1" applyBorder="1" applyAlignment="1" applyProtection="1">
      <alignment horizontal="center" vertical="center"/>
      <protection locked="0"/>
    </xf>
    <xf numFmtId="10" fontId="0" fillId="0" borderId="1" xfId="1" applyNumberFormat="1" applyFont="1" applyFill="1" applyBorder="1" applyAlignment="1" applyProtection="1">
      <alignment horizontal="center" vertical="center"/>
      <protection locked="0"/>
    </xf>
    <xf numFmtId="10" fontId="0" fillId="9" borderId="1" xfId="0" applyNumberFormat="1" applyFill="1" applyBorder="1" applyAlignment="1" applyProtection="1">
      <alignment horizontal="center" vertical="center"/>
      <protection locked="0"/>
    </xf>
    <xf numFmtId="44" fontId="0" fillId="9" borderId="1" xfId="0" applyNumberFormat="1" applyFill="1" applyBorder="1" applyAlignment="1" applyProtection="1">
      <alignment horizontal="center" vertical="center"/>
      <protection locked="0"/>
    </xf>
    <xf numFmtId="0" fontId="0" fillId="9" borderId="1"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protection locked="0"/>
    </xf>
    <xf numFmtId="0" fontId="0" fillId="3" borderId="1" xfId="0" applyFill="1" applyBorder="1"/>
    <xf numFmtId="0" fontId="0" fillId="9" borderId="1" xfId="0" applyFill="1" applyBorder="1" applyAlignment="1">
      <alignment horizontal="center" vertical="center" wrapText="1"/>
    </xf>
    <xf numFmtId="0" fontId="0" fillId="9" borderId="1" xfId="0"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vertical="center" wrapText="1"/>
    </xf>
    <xf numFmtId="9" fontId="0" fillId="0" borderId="0" xfId="0" applyNumberFormat="1" applyAlignment="1">
      <alignment horizontal="center" vertical="center"/>
    </xf>
    <xf numFmtId="44" fontId="0" fillId="0" borderId="0" xfId="0" applyNumberFormat="1" applyAlignment="1">
      <alignment horizontal="center" vertical="center"/>
    </xf>
    <xf numFmtId="0" fontId="0" fillId="0" borderId="0" xfId="0" applyAlignment="1">
      <alignment horizontal="left" vertical="top"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8" fillId="3" borderId="1" xfId="2" applyFont="1" applyFill="1" applyBorder="1"/>
    <xf numFmtId="0" fontId="17" fillId="3" borderId="1"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6" fillId="8" borderId="14" xfId="0" applyFont="1" applyFill="1" applyBorder="1" applyAlignment="1">
      <alignment wrapText="1"/>
    </xf>
    <xf numFmtId="4" fontId="0" fillId="9" borderId="1" xfId="0" applyNumberFormat="1" applyFill="1" applyBorder="1" applyAlignment="1" applyProtection="1">
      <alignment horizontal="center" vertical="center"/>
      <protection locked="0"/>
    </xf>
    <xf numFmtId="0" fontId="0" fillId="3" borderId="1" xfId="0" applyFill="1" applyBorder="1" applyAlignment="1">
      <alignment horizontal="left" vertical="center" wrapText="1"/>
    </xf>
    <xf numFmtId="0" fontId="1" fillId="0" borderId="0" xfId="0" applyFont="1" applyAlignment="1">
      <alignment horizontal="right" wrapText="1"/>
    </xf>
    <xf numFmtId="0" fontId="1" fillId="0" borderId="1" xfId="0" applyFont="1" applyBorder="1" applyAlignment="1">
      <alignment horizontal="right"/>
    </xf>
    <xf numFmtId="0" fontId="1" fillId="0" borderId="1" xfId="0" applyFont="1" applyBorder="1"/>
    <xf numFmtId="0" fontId="1" fillId="0" borderId="1" xfId="0" applyFont="1" applyBorder="1" applyAlignment="1">
      <alignment wrapText="1"/>
    </xf>
    <xf numFmtId="164" fontId="0" fillId="0" borderId="1" xfId="0" applyNumberFormat="1" applyBorder="1"/>
    <xf numFmtId="164" fontId="0" fillId="11" borderId="1" xfId="0" applyNumberFormat="1" applyFill="1" applyBorder="1"/>
    <xf numFmtId="0" fontId="1" fillId="0" borderId="1" xfId="0" applyFont="1" applyBorder="1" applyAlignment="1">
      <alignment horizontal="center"/>
    </xf>
    <xf numFmtId="164" fontId="0" fillId="0" borderId="0" xfId="0" applyNumberFormat="1"/>
    <xf numFmtId="0" fontId="1" fillId="0" borderId="1" xfId="0" applyFont="1" applyBorder="1" applyAlignment="1">
      <alignment horizontal="right" vertical="center"/>
    </xf>
    <xf numFmtId="164" fontId="1" fillId="0" borderId="1" xfId="0" applyNumberFormat="1" applyFont="1" applyBorder="1" applyAlignment="1">
      <alignment horizontal="center" vertical="center"/>
    </xf>
    <xf numFmtId="164" fontId="1" fillId="0" borderId="1" xfId="0" applyNumberFormat="1" applyFont="1" applyBorder="1" applyAlignment="1">
      <alignment horizontal="center"/>
    </xf>
    <xf numFmtId="10" fontId="0" fillId="9" borderId="1" xfId="0" applyNumberFormat="1" applyFill="1" applyBorder="1" applyAlignment="1" applyProtection="1">
      <alignment horizontal="center" vertical="center" wrapText="1"/>
      <protection locked="0"/>
    </xf>
    <xf numFmtId="0" fontId="21" fillId="0" borderId="0" xfId="0" applyFont="1" applyAlignment="1">
      <alignment wrapText="1"/>
    </xf>
    <xf numFmtId="0" fontId="21" fillId="3" borderId="1" xfId="0" applyFont="1" applyFill="1" applyBorder="1" applyAlignment="1">
      <alignment horizontal="left" vertical="center" wrapText="1"/>
    </xf>
    <xf numFmtId="0" fontId="21" fillId="3" borderId="1" xfId="0" applyFont="1" applyFill="1" applyBorder="1" applyAlignment="1">
      <alignment horizontal="left" vertical="top" wrapText="1"/>
    </xf>
    <xf numFmtId="0" fontId="21" fillId="9" borderId="1" xfId="0" applyFont="1" applyFill="1" applyBorder="1" applyAlignment="1" applyProtection="1">
      <alignment horizontal="center" vertical="center" wrapText="1"/>
      <protection locked="0"/>
    </xf>
    <xf numFmtId="4" fontId="21" fillId="9" borderId="1" xfId="0" applyNumberFormat="1" applyFont="1" applyFill="1" applyBorder="1" applyAlignment="1" applyProtection="1">
      <alignment horizontal="center" vertical="center"/>
      <protection locked="0"/>
    </xf>
    <xf numFmtId="0" fontId="21" fillId="3" borderId="1" xfId="0" applyFont="1" applyFill="1" applyBorder="1" applyAlignment="1">
      <alignment horizontal="center" vertical="center"/>
    </xf>
    <xf numFmtId="0" fontId="22" fillId="0" borderId="1" xfId="0" applyFont="1" applyBorder="1" applyAlignment="1">
      <alignment horizontal="right"/>
    </xf>
    <xf numFmtId="0" fontId="22" fillId="0" borderId="1" xfId="0" applyFont="1" applyBorder="1" applyAlignment="1">
      <alignment horizontal="right" wrapText="1"/>
    </xf>
    <xf numFmtId="164" fontId="22" fillId="0" borderId="1" xfId="0" applyNumberFormat="1" applyFont="1" applyBorder="1" applyAlignment="1">
      <alignment horizontal="center"/>
    </xf>
    <xf numFmtId="164" fontId="21" fillId="0" borderId="1" xfId="0" applyNumberFormat="1" applyFont="1" applyBorder="1"/>
    <xf numFmtId="164" fontId="21" fillId="11" borderId="1" xfId="0" applyNumberFormat="1" applyFont="1" applyFill="1" applyBorder="1"/>
    <xf numFmtId="0" fontId="21" fillId="3" borderId="1" xfId="0" applyFont="1" applyFill="1" applyBorder="1" applyAlignment="1">
      <alignment horizontal="center" vertical="center" wrapText="1"/>
    </xf>
    <xf numFmtId="0" fontId="21" fillId="3" borderId="1" xfId="0" applyFont="1" applyFill="1" applyBorder="1"/>
    <xf numFmtId="0" fontId="25" fillId="12" borderId="2" xfId="0" applyFont="1" applyFill="1" applyBorder="1" applyAlignment="1">
      <alignment vertical="center"/>
    </xf>
    <xf numFmtId="0" fontId="25" fillId="12" borderId="9" xfId="0" applyFont="1" applyFill="1" applyBorder="1" applyAlignment="1">
      <alignment vertical="center"/>
    </xf>
    <xf numFmtId="0" fontId="26" fillId="0" borderId="15" xfId="0" applyFont="1" applyBorder="1" applyAlignment="1">
      <alignment vertical="center"/>
    </xf>
    <xf numFmtId="8" fontId="26" fillId="0" borderId="16" xfId="0" applyNumberFormat="1" applyFont="1" applyBorder="1" applyAlignment="1">
      <alignment horizontal="right" vertical="center"/>
    </xf>
    <xf numFmtId="0" fontId="27" fillId="0" borderId="0" xfId="0" applyFont="1"/>
    <xf numFmtId="0" fontId="26" fillId="0" borderId="15" xfId="0" applyFont="1" applyBorder="1" applyAlignment="1">
      <alignment vertical="center" wrapText="1"/>
    </xf>
    <xf numFmtId="0" fontId="28" fillId="0" borderId="0" xfId="0" applyFont="1" applyAlignment="1">
      <alignment vertical="center"/>
    </xf>
    <xf numFmtId="0" fontId="25" fillId="0" borderId="0" xfId="0" applyFont="1" applyFill="1" applyAlignment="1">
      <alignment horizontal="center" vertical="center"/>
    </xf>
    <xf numFmtId="0" fontId="2" fillId="4" borderId="2" xfId="0" applyFont="1" applyFill="1" applyBorder="1" applyAlignment="1">
      <alignment horizontal="center" vertical="center" wrapText="1"/>
    </xf>
    <xf numFmtId="0" fontId="10" fillId="0" borderId="10" xfId="0" applyFont="1" applyBorder="1" applyAlignment="1">
      <alignment horizontal="center" vertical="top"/>
    </xf>
    <xf numFmtId="0" fontId="3" fillId="8" borderId="7" xfId="0" applyFont="1" applyFill="1" applyBorder="1" applyAlignment="1">
      <alignment horizontal="left" vertical="top" wrapText="1"/>
    </xf>
    <xf numFmtId="0" fontId="3" fillId="8" borderId="8" xfId="0" applyFont="1" applyFill="1" applyBorder="1" applyAlignment="1">
      <alignment horizontal="left" vertical="top" wrapText="1"/>
    </xf>
    <xf numFmtId="0" fontId="3" fillId="8" borderId="9" xfId="0" applyFont="1" applyFill="1" applyBorder="1" applyAlignment="1">
      <alignment horizontal="left" vertical="top" wrapText="1"/>
    </xf>
    <xf numFmtId="0" fontId="30" fillId="0" borderId="0" xfId="0" applyFont="1" applyAlignment="1">
      <alignment horizontal="left" vertical="top" wrapText="1"/>
    </xf>
    <xf numFmtId="0" fontId="29" fillId="0" borderId="0" xfId="0" applyFont="1" applyAlignment="1">
      <alignment horizontal="left" vertical="top" wrapText="1"/>
    </xf>
    <xf numFmtId="0" fontId="20" fillId="0" borderId="0" xfId="0" applyFont="1" applyAlignment="1">
      <alignment horizontal="left" wrapText="1"/>
    </xf>
    <xf numFmtId="0" fontId="18" fillId="0" borderId="0" xfId="0" applyFont="1" applyAlignment="1">
      <alignment horizontal="justify" vertical="top" wrapText="1"/>
    </xf>
    <xf numFmtId="0" fontId="21" fillId="0" borderId="0" xfId="0" applyFont="1" applyAlignment="1">
      <alignment horizontal="center" wrapText="1"/>
    </xf>
    <xf numFmtId="0" fontId="0" fillId="3" borderId="11" xfId="0" applyFill="1" applyBorder="1" applyAlignment="1">
      <alignment horizontal="left" vertical="top" wrapText="1"/>
    </xf>
    <xf numFmtId="0" fontId="0" fillId="3" borderId="13" xfId="0" applyFill="1" applyBorder="1" applyAlignment="1">
      <alignment horizontal="left" vertical="top" wrapText="1"/>
    </xf>
    <xf numFmtId="0" fontId="0" fillId="3" borderId="12" xfId="0" applyFill="1" applyBorder="1" applyAlignment="1">
      <alignment horizontal="left" vertical="top" wrapText="1"/>
    </xf>
  </cellXfs>
  <cellStyles count="5">
    <cellStyle name="Normal" xfId="0" builtinId="0"/>
    <cellStyle name="Normal 2" xfId="3"/>
    <cellStyle name="Normal 3" xfId="2"/>
    <cellStyle name="Percent" xfId="1" builtinId="5"/>
    <cellStyle name="Percent 2" xfId="4"/>
  </cellStyles>
  <dxfs count="0"/>
  <tableStyles count="0" defaultTableStyle="TableStyleMedium2" defaultPivotStyle="PivotStyleLight16"/>
  <colors>
    <mruColors>
      <color rgb="FFFCF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29"/>
  <sheetViews>
    <sheetView showGridLines="0" topLeftCell="A7" workbookViewId="0">
      <selection activeCell="F25" sqref="F25"/>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41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x14ac:dyDescent="0.25">
      <c r="B14" s="31" t="s">
        <v>42</v>
      </c>
      <c r="C14" s="27"/>
    </row>
    <row r="15" spans="2:10" x14ac:dyDescent="0.25">
      <c r="B15" s="31" t="s">
        <v>43</v>
      </c>
      <c r="C15" s="27"/>
    </row>
    <row r="16" spans="2:10" x14ac:dyDescent="0.25">
      <c r="B16" s="11" t="s">
        <v>44</v>
      </c>
      <c r="C16" s="48"/>
    </row>
    <row r="17" spans="2:6" x14ac:dyDescent="0.25">
      <c r="B17" s="11" t="s">
        <v>45</v>
      </c>
      <c r="C17" s="48"/>
    </row>
    <row r="18" spans="2:6" x14ac:dyDescent="0.25">
      <c r="B18" s="24"/>
    </row>
    <row r="19" spans="2:6" x14ac:dyDescent="0.25">
      <c r="B19" s="25"/>
    </row>
    <row r="20" spans="2:6" ht="19.5" thickBot="1" x14ac:dyDescent="0.3">
      <c r="B20" s="105" t="s">
        <v>15</v>
      </c>
      <c r="C20" s="105"/>
      <c r="D20" s="105"/>
      <c r="E20" s="105"/>
      <c r="F20" s="105"/>
    </row>
    <row r="21" spans="2:6" ht="16.5" thickBot="1" x14ac:dyDescent="0.3">
      <c r="B21" s="106" t="s">
        <v>16</v>
      </c>
      <c r="C21" s="107"/>
      <c r="D21" s="107"/>
      <c r="E21" s="107"/>
      <c r="F21" s="108"/>
    </row>
    <row r="22" spans="2:6" ht="15.75" thickBot="1" x14ac:dyDescent="0.3"/>
    <row r="23" spans="2:6" ht="15.75" thickBot="1" x14ac:dyDescent="0.3">
      <c r="B23" s="3" t="s">
        <v>46</v>
      </c>
      <c r="C23" s="4" t="s">
        <v>4</v>
      </c>
      <c r="D23" s="5" t="s">
        <v>5</v>
      </c>
      <c r="E23" s="5" t="s">
        <v>6</v>
      </c>
      <c r="F23" s="5" t="s">
        <v>7</v>
      </c>
    </row>
    <row r="25" spans="2:6" ht="93" customHeight="1" x14ac:dyDescent="0.25">
      <c r="B25" s="7" t="s">
        <v>50</v>
      </c>
      <c r="C25" s="49"/>
      <c r="D25" s="49"/>
      <c r="E25" s="50"/>
      <c r="F25" s="28" t="s">
        <v>47</v>
      </c>
    </row>
    <row r="26" spans="2:6" x14ac:dyDescent="0.25">
      <c r="C26" s="8"/>
      <c r="D26" s="8"/>
      <c r="E26" s="6"/>
      <c r="F26" s="6"/>
    </row>
    <row r="27" spans="2:6" x14ac:dyDescent="0.25">
      <c r="B27" s="42" t="s">
        <v>40</v>
      </c>
      <c r="C27" s="44">
        <f>E25*12</f>
        <v>0</v>
      </c>
      <c r="D27" s="41"/>
    </row>
    <row r="29" spans="2:6" x14ac:dyDescent="0.25">
      <c r="B29" t="s">
        <v>3</v>
      </c>
    </row>
  </sheetData>
  <mergeCells count="3">
    <mergeCell ref="B2:J2"/>
    <mergeCell ref="B20:F20"/>
    <mergeCell ref="B21:F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J43"/>
  <sheetViews>
    <sheetView showGridLines="0" topLeftCell="A13"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78</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79</v>
      </c>
      <c r="C29" s="4" t="s">
        <v>4</v>
      </c>
      <c r="D29" s="5" t="s">
        <v>5</v>
      </c>
      <c r="E29" s="5" t="s">
        <v>6</v>
      </c>
      <c r="F29" s="5" t="s">
        <v>7</v>
      </c>
    </row>
    <row r="31" spans="2:6" ht="63.75" customHeight="1" x14ac:dyDescent="0.25">
      <c r="B31" s="7" t="s">
        <v>83</v>
      </c>
      <c r="C31" s="49"/>
      <c r="D31" s="49"/>
      <c r="E31" s="50"/>
      <c r="F31" s="27" t="s">
        <v>8</v>
      </c>
    </row>
    <row r="32" spans="2:6" x14ac:dyDescent="0.25">
      <c r="B32" s="60"/>
      <c r="C32" s="61"/>
      <c r="D32" s="61"/>
      <c r="E32" s="62"/>
      <c r="F32" s="6"/>
    </row>
    <row r="33" spans="2:6" x14ac:dyDescent="0.25">
      <c r="B33" s="26" t="s">
        <v>30</v>
      </c>
      <c r="C33" s="8"/>
      <c r="D33" s="8"/>
      <c r="E33" s="50"/>
      <c r="F33" s="36" t="s">
        <v>29</v>
      </c>
    </row>
    <row r="35" spans="2:6" ht="30" x14ac:dyDescent="0.25">
      <c r="B35" s="39" t="s">
        <v>37</v>
      </c>
      <c r="C35" s="40">
        <f>C21</f>
        <v>0</v>
      </c>
      <c r="D35" s="8"/>
      <c r="E35" s="40">
        <f>4*C21</f>
        <v>0</v>
      </c>
      <c r="F35" s="37" t="s">
        <v>10</v>
      </c>
    </row>
    <row r="36" spans="2:6" x14ac:dyDescent="0.25">
      <c r="C36" s="8"/>
      <c r="D36" s="8"/>
      <c r="E36" s="8"/>
      <c r="F36" s="8"/>
    </row>
    <row r="37" spans="2:6" ht="30" x14ac:dyDescent="0.25">
      <c r="B37" s="35" t="s">
        <v>38</v>
      </c>
      <c r="C37" s="40">
        <f>C22</f>
        <v>0</v>
      </c>
      <c r="D37" s="8"/>
      <c r="E37" s="40">
        <f>2*C22</f>
        <v>0</v>
      </c>
      <c r="F37" s="37" t="s">
        <v>11</v>
      </c>
    </row>
    <row r="39" spans="2:6" ht="30" x14ac:dyDescent="0.25">
      <c r="B39" s="29" t="s">
        <v>36</v>
      </c>
      <c r="C39" s="10">
        <f>C23</f>
        <v>0</v>
      </c>
      <c r="E39" s="43">
        <f>(1-C39)*50</f>
        <v>50</v>
      </c>
      <c r="F39" s="28" t="s">
        <v>39</v>
      </c>
    </row>
    <row r="41" spans="2:6" x14ac:dyDescent="0.25">
      <c r="B41" s="42" t="s">
        <v>40</v>
      </c>
      <c r="C41" s="44">
        <f>SUM(E31:E39)</f>
        <v>50</v>
      </c>
      <c r="D41" s="41"/>
    </row>
    <row r="43" spans="2:6" x14ac:dyDescent="0.25">
      <c r="B43" t="s">
        <v>3</v>
      </c>
    </row>
  </sheetData>
  <mergeCells count="3">
    <mergeCell ref="B2:J2"/>
    <mergeCell ref="B26:F26"/>
    <mergeCell ref="B27:F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J43"/>
  <sheetViews>
    <sheetView showGridLines="0" topLeftCell="A16"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81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80</v>
      </c>
      <c r="C29" s="4" t="s">
        <v>4</v>
      </c>
      <c r="D29" s="5" t="s">
        <v>5</v>
      </c>
      <c r="E29" s="5" t="s">
        <v>6</v>
      </c>
      <c r="F29" s="5" t="s">
        <v>7</v>
      </c>
    </row>
    <row r="31" spans="2:6" ht="63.75" customHeight="1" x14ac:dyDescent="0.25">
      <c r="B31" s="7" t="s">
        <v>82</v>
      </c>
      <c r="C31" s="49"/>
      <c r="D31" s="49"/>
      <c r="E31" s="50"/>
      <c r="F31" s="27" t="s">
        <v>8</v>
      </c>
    </row>
    <row r="32" spans="2:6" x14ac:dyDescent="0.25">
      <c r="B32" s="60"/>
      <c r="C32" s="61"/>
      <c r="D32" s="61"/>
      <c r="E32" s="62"/>
      <c r="F32" s="6"/>
    </row>
    <row r="33" spans="2:6" x14ac:dyDescent="0.25">
      <c r="B33" s="26" t="s">
        <v>30</v>
      </c>
      <c r="C33" s="8"/>
      <c r="D33" s="8"/>
      <c r="E33" s="50"/>
      <c r="F33" s="36" t="s">
        <v>29</v>
      </c>
    </row>
    <row r="35" spans="2:6" ht="30" x14ac:dyDescent="0.25">
      <c r="B35" s="39" t="s">
        <v>37</v>
      </c>
      <c r="C35" s="40">
        <f>C21</f>
        <v>0</v>
      </c>
      <c r="D35" s="8"/>
      <c r="E35" s="40">
        <f>4*C21</f>
        <v>0</v>
      </c>
      <c r="F35" s="37" t="s">
        <v>10</v>
      </c>
    </row>
    <row r="36" spans="2:6" x14ac:dyDescent="0.25">
      <c r="C36" s="8"/>
      <c r="D36" s="8"/>
      <c r="E36" s="8"/>
      <c r="F36" s="8"/>
    </row>
    <row r="37" spans="2:6" ht="30" x14ac:dyDescent="0.25">
      <c r="B37" s="35" t="s">
        <v>38</v>
      </c>
      <c r="C37" s="40">
        <f>C22</f>
        <v>0</v>
      </c>
      <c r="D37" s="8"/>
      <c r="E37" s="40">
        <f>2*C22</f>
        <v>0</v>
      </c>
      <c r="F37" s="37" t="s">
        <v>11</v>
      </c>
    </row>
    <row r="39" spans="2:6" ht="30" x14ac:dyDescent="0.25">
      <c r="B39" s="29" t="s">
        <v>36</v>
      </c>
      <c r="C39" s="10">
        <f>C23</f>
        <v>0</v>
      </c>
      <c r="E39" s="43">
        <f>(1-C39)*50</f>
        <v>50</v>
      </c>
      <c r="F39" s="28" t="s">
        <v>39</v>
      </c>
    </row>
    <row r="41" spans="2:6" x14ac:dyDescent="0.25">
      <c r="B41" s="42" t="s">
        <v>40</v>
      </c>
      <c r="C41" s="44">
        <f>SUM(E31:E39)</f>
        <v>50</v>
      </c>
      <c r="D41" s="41"/>
    </row>
    <row r="43" spans="2:6" x14ac:dyDescent="0.25">
      <c r="B43" t="s">
        <v>3</v>
      </c>
    </row>
  </sheetData>
  <mergeCells count="3">
    <mergeCell ref="B2:J2"/>
    <mergeCell ref="B26:F26"/>
    <mergeCell ref="B27:F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1:J45"/>
  <sheetViews>
    <sheetView showGridLines="0" topLeftCell="A16" workbookViewId="0">
      <selection activeCell="J37" sqref="J37"/>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84</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85</v>
      </c>
      <c r="C29" s="4" t="s">
        <v>4</v>
      </c>
      <c r="D29" s="5" t="s">
        <v>5</v>
      </c>
      <c r="E29" s="5" t="s">
        <v>6</v>
      </c>
      <c r="F29" s="5" t="s">
        <v>7</v>
      </c>
    </row>
    <row r="31" spans="2:6" ht="63.75" customHeight="1" x14ac:dyDescent="0.25">
      <c r="B31" s="7" t="s">
        <v>86</v>
      </c>
      <c r="C31" s="49"/>
      <c r="D31" s="49"/>
      <c r="E31" s="50"/>
      <c r="F31" s="27" t="s">
        <v>8</v>
      </c>
    </row>
    <row r="32" spans="2:6" x14ac:dyDescent="0.25">
      <c r="B32" s="60"/>
      <c r="C32" s="61"/>
      <c r="D32" s="61"/>
      <c r="E32" s="62"/>
      <c r="F32" s="6"/>
    </row>
    <row r="33" spans="2:6" x14ac:dyDescent="0.25">
      <c r="B33" s="63" t="s">
        <v>87</v>
      </c>
      <c r="C33" s="49"/>
      <c r="D33" s="49"/>
      <c r="E33" s="50"/>
      <c r="F33" s="27" t="s">
        <v>8</v>
      </c>
    </row>
    <row r="34" spans="2:6" x14ac:dyDescent="0.25">
      <c r="B34" s="60"/>
      <c r="C34" s="61"/>
      <c r="D34" s="61"/>
      <c r="E34" s="62"/>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J51"/>
  <sheetViews>
    <sheetView showGridLines="0" topLeftCell="A25" workbookViewId="0">
      <selection activeCell="I31" sqref="I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88</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89</v>
      </c>
      <c r="C29" s="4" t="s">
        <v>4</v>
      </c>
      <c r="D29" s="5" t="s">
        <v>5</v>
      </c>
      <c r="E29" s="5" t="s">
        <v>6</v>
      </c>
      <c r="F29" s="5" t="s">
        <v>7</v>
      </c>
    </row>
    <row r="31" spans="2:6" ht="63.75" customHeight="1" x14ac:dyDescent="0.25">
      <c r="B31" s="7" t="s">
        <v>90</v>
      </c>
      <c r="C31" s="49"/>
      <c r="D31" s="49"/>
      <c r="E31" s="50"/>
      <c r="F31" s="27" t="s">
        <v>8</v>
      </c>
    </row>
    <row r="32" spans="2:6" x14ac:dyDescent="0.25">
      <c r="B32" s="60"/>
      <c r="C32" s="61"/>
      <c r="D32" s="61"/>
      <c r="E32" s="62"/>
      <c r="F32" s="6"/>
    </row>
    <row r="33" spans="2:6" x14ac:dyDescent="0.25">
      <c r="B33" s="7" t="s">
        <v>91</v>
      </c>
      <c r="C33" s="49"/>
      <c r="D33" s="49"/>
      <c r="E33" s="50"/>
      <c r="F33" s="27" t="s">
        <v>8</v>
      </c>
    </row>
    <row r="34" spans="2:6" x14ac:dyDescent="0.25">
      <c r="C34" s="8"/>
      <c r="D34" s="8"/>
      <c r="E34" s="6"/>
      <c r="F34" s="6"/>
    </row>
    <row r="35" spans="2:6" x14ac:dyDescent="0.25">
      <c r="B35" s="51" t="s">
        <v>92</v>
      </c>
      <c r="C35" s="52"/>
      <c r="D35" s="52"/>
      <c r="E35" s="53"/>
      <c r="F35" s="27" t="s">
        <v>8</v>
      </c>
    </row>
    <row r="36" spans="2:6" x14ac:dyDescent="0.25">
      <c r="C36" s="8"/>
      <c r="D36" s="8"/>
      <c r="E36" s="6"/>
      <c r="F36" s="6"/>
    </row>
    <row r="37" spans="2:6" x14ac:dyDescent="0.25">
      <c r="B37" s="51" t="s">
        <v>93</v>
      </c>
      <c r="C37" s="52"/>
      <c r="D37" s="52"/>
      <c r="E37" s="53"/>
      <c r="F37" s="27" t="s">
        <v>8</v>
      </c>
    </row>
    <row r="38" spans="2:6" x14ac:dyDescent="0.25">
      <c r="C38" s="8"/>
      <c r="D38" s="8"/>
      <c r="E38" s="6"/>
      <c r="F38" s="6"/>
    </row>
    <row r="39" spans="2:6" x14ac:dyDescent="0.25">
      <c r="B39" s="51" t="s">
        <v>94</v>
      </c>
      <c r="C39" s="52"/>
      <c r="D39" s="52"/>
      <c r="E39" s="53"/>
      <c r="F39" s="27" t="s">
        <v>8</v>
      </c>
    </row>
    <row r="40" spans="2:6" x14ac:dyDescent="0.25">
      <c r="C40" s="8"/>
      <c r="D40" s="8"/>
      <c r="E40" s="6"/>
      <c r="F40" s="6"/>
    </row>
    <row r="41" spans="2:6" x14ac:dyDescent="0.25">
      <c r="B41" s="26" t="s">
        <v>30</v>
      </c>
      <c r="C41" s="8"/>
      <c r="D41" s="8"/>
      <c r="E41" s="50"/>
      <c r="F41" s="36" t="s">
        <v>29</v>
      </c>
    </row>
    <row r="43" spans="2:6" ht="30" x14ac:dyDescent="0.25">
      <c r="B43" s="39" t="s">
        <v>37</v>
      </c>
      <c r="C43" s="40">
        <f>C21</f>
        <v>0</v>
      </c>
      <c r="D43" s="8"/>
      <c r="E43" s="40">
        <f>4*C21</f>
        <v>0</v>
      </c>
      <c r="F43" s="37" t="s">
        <v>10</v>
      </c>
    </row>
    <row r="44" spans="2:6" x14ac:dyDescent="0.25">
      <c r="C44" s="8"/>
      <c r="D44" s="8"/>
      <c r="E44" s="8"/>
      <c r="F44" s="8"/>
    </row>
    <row r="45" spans="2:6" ht="30" x14ac:dyDescent="0.25">
      <c r="B45" s="35" t="s">
        <v>38</v>
      </c>
      <c r="C45" s="40">
        <f>C22</f>
        <v>0</v>
      </c>
      <c r="D45" s="8"/>
      <c r="E45" s="40">
        <f>2*C22</f>
        <v>0</v>
      </c>
      <c r="F45" s="37" t="s">
        <v>11</v>
      </c>
    </row>
    <row r="47" spans="2:6" ht="30" x14ac:dyDescent="0.25">
      <c r="B47" s="29" t="s">
        <v>36</v>
      </c>
      <c r="C47" s="10">
        <f>C23</f>
        <v>0</v>
      </c>
      <c r="E47" s="43">
        <f>(1-C47)*50</f>
        <v>50</v>
      </c>
      <c r="F47" s="28" t="s">
        <v>39</v>
      </c>
    </row>
    <row r="49" spans="2:4" x14ac:dyDescent="0.25">
      <c r="B49" s="42" t="s">
        <v>40</v>
      </c>
      <c r="C49" s="44">
        <f>SUM(E31:E47)</f>
        <v>50</v>
      </c>
      <c r="D49" s="41"/>
    </row>
    <row r="51" spans="2:4" x14ac:dyDescent="0.25">
      <c r="B51" t="s">
        <v>3</v>
      </c>
    </row>
  </sheetData>
  <mergeCells count="3">
    <mergeCell ref="B2:J2"/>
    <mergeCell ref="B26:F26"/>
    <mergeCell ref="B27:F2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J47"/>
  <sheetViews>
    <sheetView showGridLines="0" topLeftCell="A16" workbookViewId="0">
      <selection activeCell="I38" sqref="I38"/>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95</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96</v>
      </c>
      <c r="C29" s="4" t="s">
        <v>4</v>
      </c>
      <c r="D29" s="5" t="s">
        <v>5</v>
      </c>
      <c r="E29" s="5" t="s">
        <v>6</v>
      </c>
      <c r="F29" s="5" t="s">
        <v>7</v>
      </c>
    </row>
    <row r="31" spans="2:6" ht="63.75" customHeight="1" x14ac:dyDescent="0.25">
      <c r="B31" s="7" t="s">
        <v>97</v>
      </c>
      <c r="C31" s="49"/>
      <c r="D31" s="49"/>
      <c r="E31" s="50"/>
      <c r="F31" s="27" t="s">
        <v>8</v>
      </c>
    </row>
    <row r="32" spans="2:6" x14ac:dyDescent="0.25">
      <c r="B32" s="60"/>
      <c r="C32" s="61"/>
      <c r="D32" s="61"/>
      <c r="E32" s="62"/>
      <c r="F32" s="6"/>
    </row>
    <row r="33" spans="2:6" x14ac:dyDescent="0.25">
      <c r="B33" s="7" t="s">
        <v>120</v>
      </c>
      <c r="C33" s="49"/>
      <c r="D33" s="49"/>
      <c r="E33" s="50"/>
      <c r="F33" s="27" t="s">
        <v>8</v>
      </c>
    </row>
    <row r="34" spans="2:6" x14ac:dyDescent="0.25">
      <c r="C34" s="8"/>
      <c r="D34" s="8"/>
      <c r="E34" s="6"/>
      <c r="F34" s="6"/>
    </row>
    <row r="35" spans="2:6" x14ac:dyDescent="0.25">
      <c r="B35" s="51" t="s">
        <v>98</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J45"/>
  <sheetViews>
    <sheetView showGridLines="0" topLeftCell="A16" workbookViewId="0">
      <selection activeCell="F33" sqref="F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99</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100</v>
      </c>
      <c r="C29" s="4" t="s">
        <v>4</v>
      </c>
      <c r="D29" s="5" t="s">
        <v>5</v>
      </c>
      <c r="E29" s="5" t="s">
        <v>6</v>
      </c>
      <c r="F29" s="5" t="s">
        <v>7</v>
      </c>
    </row>
    <row r="31" spans="2:6" ht="63.75" customHeight="1" x14ac:dyDescent="0.25">
      <c r="B31" s="7" t="s">
        <v>101</v>
      </c>
      <c r="C31" s="49"/>
      <c r="D31" s="49"/>
      <c r="E31" s="50"/>
      <c r="F31" s="27" t="s">
        <v>8</v>
      </c>
    </row>
    <row r="32" spans="2:6" x14ac:dyDescent="0.25">
      <c r="B32" s="60"/>
      <c r="C32" s="61"/>
      <c r="D32" s="61"/>
      <c r="E32" s="62"/>
      <c r="F32" s="6"/>
    </row>
    <row r="33" spans="2:6" x14ac:dyDescent="0.25">
      <c r="B33" s="7" t="s">
        <v>102</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J49"/>
  <sheetViews>
    <sheetView showGridLines="0" topLeftCell="A19" workbookViewId="0">
      <selection activeCell="F37" sqref="F37"/>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103</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104</v>
      </c>
      <c r="C29" s="4" t="s">
        <v>4</v>
      </c>
      <c r="D29" s="5" t="s">
        <v>5</v>
      </c>
      <c r="E29" s="5" t="s">
        <v>6</v>
      </c>
      <c r="F29" s="5" t="s">
        <v>7</v>
      </c>
    </row>
    <row r="31" spans="2:6" ht="63.75" customHeight="1" x14ac:dyDescent="0.25">
      <c r="B31" s="7" t="s">
        <v>105</v>
      </c>
      <c r="C31" s="49"/>
      <c r="D31" s="49"/>
      <c r="E31" s="50"/>
      <c r="F31" s="27" t="s">
        <v>8</v>
      </c>
    </row>
    <row r="32" spans="2:6" x14ac:dyDescent="0.25">
      <c r="B32" s="60"/>
      <c r="C32" s="61"/>
      <c r="D32" s="61"/>
      <c r="E32" s="62"/>
      <c r="F32" s="6"/>
    </row>
    <row r="33" spans="2:6" x14ac:dyDescent="0.25">
      <c r="B33" s="7" t="s">
        <v>106</v>
      </c>
      <c r="C33" s="49"/>
      <c r="D33" s="49"/>
      <c r="E33" s="50"/>
      <c r="F33" s="27" t="s">
        <v>8</v>
      </c>
    </row>
    <row r="34" spans="2:6" x14ac:dyDescent="0.25">
      <c r="C34" s="8"/>
      <c r="D34" s="8"/>
      <c r="E34" s="6"/>
      <c r="F34" s="6"/>
    </row>
    <row r="35" spans="2:6" x14ac:dyDescent="0.25">
      <c r="B35" s="51" t="s">
        <v>98</v>
      </c>
      <c r="C35" s="52"/>
      <c r="D35" s="52"/>
      <c r="E35" s="53"/>
      <c r="F35" s="27" t="s">
        <v>8</v>
      </c>
    </row>
    <row r="36" spans="2:6" x14ac:dyDescent="0.25">
      <c r="C36" s="8"/>
      <c r="D36" s="8"/>
      <c r="E36" s="6"/>
      <c r="F36" s="6"/>
    </row>
    <row r="37" spans="2:6" x14ac:dyDescent="0.25">
      <c r="B37" s="51" t="s">
        <v>120</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1:J45"/>
  <sheetViews>
    <sheetView showGridLines="0" topLeftCell="A19" workbookViewId="0">
      <selection activeCell="F33" sqref="F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108</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107</v>
      </c>
      <c r="C29" s="4" t="s">
        <v>4</v>
      </c>
      <c r="D29" s="5" t="s">
        <v>5</v>
      </c>
      <c r="E29" s="5" t="s">
        <v>6</v>
      </c>
      <c r="F29" s="5" t="s">
        <v>7</v>
      </c>
    </row>
    <row r="31" spans="2:6" ht="63.75" customHeight="1" x14ac:dyDescent="0.25">
      <c r="B31" s="7" t="s">
        <v>109</v>
      </c>
      <c r="C31" s="49"/>
      <c r="D31" s="49"/>
      <c r="E31" s="50"/>
      <c r="F31" s="27" t="s">
        <v>8</v>
      </c>
    </row>
    <row r="32" spans="2:6" x14ac:dyDescent="0.25">
      <c r="B32" s="60"/>
      <c r="C32" s="61"/>
      <c r="D32" s="61"/>
      <c r="E32" s="62"/>
      <c r="F32" s="6"/>
    </row>
    <row r="33" spans="2:6" x14ac:dyDescent="0.25">
      <c r="B33" s="7" t="s">
        <v>111</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B1:J47"/>
  <sheetViews>
    <sheetView showGridLines="0" topLeftCell="A19" workbookViewId="0">
      <selection activeCell="F33" sqref="F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112</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113</v>
      </c>
      <c r="C29" s="4" t="s">
        <v>4</v>
      </c>
      <c r="D29" s="5" t="s">
        <v>5</v>
      </c>
      <c r="E29" s="5" t="s">
        <v>6</v>
      </c>
      <c r="F29" s="5" t="s">
        <v>7</v>
      </c>
    </row>
    <row r="31" spans="2:6" ht="63.75" customHeight="1" x14ac:dyDescent="0.25">
      <c r="B31" s="7" t="s">
        <v>114</v>
      </c>
      <c r="C31" s="49"/>
      <c r="D31" s="49"/>
      <c r="E31" s="50"/>
      <c r="F31" s="27" t="s">
        <v>8</v>
      </c>
    </row>
    <row r="32" spans="2:6" x14ac:dyDescent="0.25">
      <c r="B32" s="60"/>
      <c r="C32" s="61"/>
      <c r="D32" s="61"/>
      <c r="E32" s="62"/>
      <c r="F32" s="6"/>
    </row>
    <row r="33" spans="2:6" x14ac:dyDescent="0.25">
      <c r="B33" s="7" t="s">
        <v>110</v>
      </c>
      <c r="C33" s="49"/>
      <c r="D33" s="49"/>
      <c r="E33" s="50"/>
      <c r="F33" s="27" t="s">
        <v>8</v>
      </c>
    </row>
    <row r="34" spans="2:6" x14ac:dyDescent="0.25">
      <c r="C34" s="8"/>
      <c r="D34" s="8"/>
      <c r="E34" s="6"/>
      <c r="F34" s="6"/>
    </row>
    <row r="35" spans="2:6" x14ac:dyDescent="0.25">
      <c r="B35" s="51" t="s">
        <v>115</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B1:J49"/>
  <sheetViews>
    <sheetView showGridLines="0" topLeftCell="A19" workbookViewId="0">
      <selection activeCell="I21" sqref="I2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116</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117</v>
      </c>
      <c r="C29" s="4" t="s">
        <v>4</v>
      </c>
      <c r="D29" s="5" t="s">
        <v>5</v>
      </c>
      <c r="E29" s="5" t="s">
        <v>6</v>
      </c>
      <c r="F29" s="5" t="s">
        <v>7</v>
      </c>
    </row>
    <row r="31" spans="2:6" ht="63.75" customHeight="1" x14ac:dyDescent="0.25">
      <c r="B31" s="7" t="s">
        <v>118</v>
      </c>
      <c r="C31" s="49"/>
      <c r="D31" s="49"/>
      <c r="E31" s="50"/>
      <c r="F31" s="27" t="s">
        <v>8</v>
      </c>
    </row>
    <row r="32" spans="2:6" x14ac:dyDescent="0.25">
      <c r="B32" s="60"/>
      <c r="C32" s="61"/>
      <c r="D32" s="61"/>
      <c r="E32" s="62"/>
      <c r="F32" s="6"/>
    </row>
    <row r="33" spans="2:6" x14ac:dyDescent="0.25">
      <c r="B33" s="7" t="s">
        <v>110</v>
      </c>
      <c r="C33" s="49"/>
      <c r="D33" s="49"/>
      <c r="E33" s="50"/>
      <c r="F33" s="27" t="s">
        <v>8</v>
      </c>
    </row>
    <row r="34" spans="2:6" x14ac:dyDescent="0.25">
      <c r="C34" s="8"/>
      <c r="D34" s="8"/>
      <c r="E34" s="6"/>
      <c r="F34" s="6"/>
    </row>
    <row r="35" spans="2:6" x14ac:dyDescent="0.25">
      <c r="B35" s="51" t="s">
        <v>115</v>
      </c>
      <c r="C35" s="52"/>
      <c r="D35" s="52"/>
      <c r="E35" s="53"/>
      <c r="F35" s="27" t="s">
        <v>8</v>
      </c>
    </row>
    <row r="36" spans="2:6" x14ac:dyDescent="0.25">
      <c r="C36" s="8"/>
      <c r="D36" s="8"/>
      <c r="E36" s="6"/>
      <c r="F36" s="6"/>
    </row>
    <row r="37" spans="2:6" x14ac:dyDescent="0.25">
      <c r="B37" s="51" t="s">
        <v>119</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B1:J45"/>
  <sheetViews>
    <sheetView showGridLines="0" zoomScale="115" zoomScaleNormal="115" workbookViewId="0">
      <pane ySplit="7" topLeftCell="A30" activePane="bottomLeft" state="frozen"/>
      <selection pane="bottomLeft" activeCell="C17" sqref="C17"/>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14</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9</v>
      </c>
      <c r="C29" s="4" t="s">
        <v>4</v>
      </c>
      <c r="D29" s="5" t="s">
        <v>5</v>
      </c>
      <c r="E29" s="5" t="s">
        <v>6</v>
      </c>
      <c r="F29" s="5" t="s">
        <v>7</v>
      </c>
    </row>
    <row r="31" spans="2:6" ht="93" customHeight="1" x14ac:dyDescent="0.25">
      <c r="B31" s="7" t="s">
        <v>28</v>
      </c>
      <c r="C31" s="49"/>
      <c r="D31" s="49"/>
      <c r="E31" s="50"/>
      <c r="F31" s="27" t="s">
        <v>8</v>
      </c>
    </row>
    <row r="32" spans="2:6" x14ac:dyDescent="0.25">
      <c r="C32" s="8"/>
      <c r="D32" s="8"/>
      <c r="E32" s="6"/>
      <c r="F32" s="6"/>
    </row>
    <row r="33" spans="2:6" x14ac:dyDescent="0.25">
      <c r="B33" s="26" t="s">
        <v>17</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7:F27"/>
    <mergeCell ref="B26:F26"/>
  </mergeCells>
  <pageMargins left="0.7" right="0.7" top="0.75" bottom="0.75" header="0.3" footer="0.3"/>
  <pageSetup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J49"/>
  <sheetViews>
    <sheetView showGridLines="0" topLeftCell="A22" workbookViewId="0">
      <selection activeCell="J42" sqref="J42"/>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121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122</v>
      </c>
      <c r="C29" s="4" t="s">
        <v>4</v>
      </c>
      <c r="D29" s="5" t="s">
        <v>5</v>
      </c>
      <c r="E29" s="5" t="s">
        <v>6</v>
      </c>
      <c r="F29" s="5" t="s">
        <v>7</v>
      </c>
    </row>
    <row r="31" spans="2:6" ht="63.75" customHeight="1" x14ac:dyDescent="0.25">
      <c r="B31" s="7" t="s">
        <v>123</v>
      </c>
      <c r="C31" s="49"/>
      <c r="D31" s="49"/>
      <c r="E31" s="50"/>
      <c r="F31" s="27" t="s">
        <v>8</v>
      </c>
    </row>
    <row r="32" spans="2:6" x14ac:dyDescent="0.25">
      <c r="B32" s="60"/>
      <c r="C32" s="61"/>
      <c r="D32" s="61"/>
      <c r="E32" s="62"/>
      <c r="F32" s="6"/>
    </row>
    <row r="33" spans="2:6" x14ac:dyDescent="0.25">
      <c r="B33" s="7" t="s">
        <v>110</v>
      </c>
      <c r="C33" s="49"/>
      <c r="D33" s="49"/>
      <c r="E33" s="50"/>
      <c r="F33" s="27" t="s">
        <v>8</v>
      </c>
    </row>
    <row r="34" spans="2:6" x14ac:dyDescent="0.25">
      <c r="C34" s="8"/>
      <c r="D34" s="8"/>
      <c r="E34" s="6"/>
      <c r="F34" s="6"/>
    </row>
    <row r="35" spans="2:6" x14ac:dyDescent="0.25">
      <c r="B35" s="51" t="s">
        <v>115</v>
      </c>
      <c r="C35" s="52"/>
      <c r="D35" s="52"/>
      <c r="E35" s="53"/>
      <c r="F35" s="27" t="s">
        <v>8</v>
      </c>
    </row>
    <row r="36" spans="2:6" x14ac:dyDescent="0.25">
      <c r="C36" s="8"/>
      <c r="D36" s="8"/>
      <c r="E36" s="6"/>
      <c r="F36" s="6"/>
    </row>
    <row r="37" spans="2:6" x14ac:dyDescent="0.25">
      <c r="B37" s="51" t="s">
        <v>119</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J47"/>
  <sheetViews>
    <sheetView showGridLines="0" topLeftCell="A22" workbookViewId="0">
      <selection activeCell="I49" sqref="I49"/>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124</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125</v>
      </c>
      <c r="C29" s="4" t="s">
        <v>4</v>
      </c>
      <c r="D29" s="5" t="s">
        <v>5</v>
      </c>
      <c r="E29" s="5" t="s">
        <v>6</v>
      </c>
      <c r="F29" s="5" t="s">
        <v>7</v>
      </c>
    </row>
    <row r="31" spans="2:6" ht="63.75" customHeight="1" x14ac:dyDescent="0.25">
      <c r="B31" s="7" t="s">
        <v>126</v>
      </c>
      <c r="C31" s="49"/>
      <c r="D31" s="49"/>
      <c r="E31" s="50"/>
      <c r="F31" s="27" t="s">
        <v>8</v>
      </c>
    </row>
    <row r="32" spans="2:6" x14ac:dyDescent="0.25">
      <c r="B32" s="60"/>
      <c r="C32" s="61"/>
      <c r="D32" s="61"/>
      <c r="E32" s="62"/>
      <c r="F32" s="6"/>
    </row>
    <row r="33" spans="2:6" x14ac:dyDescent="0.25">
      <c r="B33" s="7" t="s">
        <v>128</v>
      </c>
      <c r="C33" s="49"/>
      <c r="D33" s="49"/>
      <c r="E33" s="50"/>
      <c r="F33" s="27" t="s">
        <v>8</v>
      </c>
    </row>
    <row r="34" spans="2:6" x14ac:dyDescent="0.25">
      <c r="C34" s="8"/>
      <c r="D34" s="8"/>
      <c r="E34" s="6"/>
      <c r="F34" s="6"/>
    </row>
    <row r="35" spans="2:6" x14ac:dyDescent="0.25">
      <c r="B35" s="51" t="s">
        <v>127</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5"/>
  <sheetViews>
    <sheetView showGridLines="0" topLeftCell="A17" workbookViewId="0">
      <selection activeCell="H38" sqref="H38"/>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148</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149</v>
      </c>
      <c r="C29" s="4" t="s">
        <v>4</v>
      </c>
      <c r="D29" s="5" t="s">
        <v>5</v>
      </c>
      <c r="E29" s="5" t="s">
        <v>6</v>
      </c>
      <c r="F29" s="5" t="s">
        <v>7</v>
      </c>
    </row>
    <row r="31" spans="2:6" ht="63.75" customHeight="1" x14ac:dyDescent="0.25">
      <c r="B31" s="7" t="s">
        <v>150</v>
      </c>
      <c r="C31" s="49"/>
      <c r="D31" s="49"/>
      <c r="E31" s="50"/>
      <c r="F31" s="27" t="s">
        <v>8</v>
      </c>
    </row>
    <row r="32" spans="2:6" x14ac:dyDescent="0.25">
      <c r="B32" s="60"/>
      <c r="C32" s="61"/>
      <c r="D32" s="61"/>
      <c r="E32" s="62"/>
      <c r="F32" s="6"/>
    </row>
    <row r="33" spans="2:6" x14ac:dyDescent="0.25">
      <c r="B33" s="7" t="s">
        <v>128</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45"/>
  <sheetViews>
    <sheetView showGridLines="0" topLeftCell="A13" workbookViewId="0">
      <selection activeCell="D19" sqref="D19"/>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151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152</v>
      </c>
      <c r="C29" s="4" t="s">
        <v>4</v>
      </c>
      <c r="D29" s="5" t="s">
        <v>5</v>
      </c>
      <c r="E29" s="5" t="s">
        <v>6</v>
      </c>
      <c r="F29" s="5" t="s">
        <v>7</v>
      </c>
    </row>
    <row r="31" spans="2:6" ht="63.75" customHeight="1" x14ac:dyDescent="0.25">
      <c r="B31" s="7" t="s">
        <v>153</v>
      </c>
      <c r="C31" s="49"/>
      <c r="D31" s="49"/>
      <c r="E31" s="50"/>
      <c r="F31" s="27" t="s">
        <v>8</v>
      </c>
    </row>
    <row r="32" spans="2:6" x14ac:dyDescent="0.25">
      <c r="B32" s="60"/>
      <c r="C32" s="61"/>
      <c r="D32" s="61"/>
      <c r="E32" s="62"/>
      <c r="F32" s="6"/>
    </row>
    <row r="33" spans="2:6" x14ac:dyDescent="0.25">
      <c r="B33" s="7" t="s">
        <v>128</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J45"/>
  <sheetViews>
    <sheetView showGridLines="0" topLeftCell="A19" workbookViewId="0">
      <selection activeCell="K13" sqref="K1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154</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155</v>
      </c>
      <c r="C29" s="4" t="s">
        <v>4</v>
      </c>
      <c r="D29" s="5" t="s">
        <v>5</v>
      </c>
      <c r="E29" s="5" t="s">
        <v>6</v>
      </c>
      <c r="F29" s="5" t="s">
        <v>7</v>
      </c>
    </row>
    <row r="31" spans="2:6" ht="78" customHeight="1" x14ac:dyDescent="0.25">
      <c r="B31" s="7" t="s">
        <v>203</v>
      </c>
      <c r="C31" s="49"/>
      <c r="D31" s="49"/>
      <c r="E31" s="50"/>
      <c r="F31" s="27" t="s">
        <v>8</v>
      </c>
    </row>
    <row r="32" spans="2:6" x14ac:dyDescent="0.25">
      <c r="B32" s="60"/>
      <c r="C32" s="61"/>
      <c r="D32" s="61"/>
      <c r="E32" s="62"/>
      <c r="F32" s="6"/>
    </row>
    <row r="33" spans="2:6" x14ac:dyDescent="0.25">
      <c r="B33" s="7" t="s">
        <v>128</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J45"/>
  <sheetViews>
    <sheetView showGridLines="0" topLeftCell="A16" workbookViewId="0">
      <selection activeCell="I44" sqref="I44"/>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156</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157</v>
      </c>
      <c r="C29" s="4" t="s">
        <v>4</v>
      </c>
      <c r="D29" s="5" t="s">
        <v>5</v>
      </c>
      <c r="E29" s="5" t="s">
        <v>6</v>
      </c>
      <c r="F29" s="5" t="s">
        <v>7</v>
      </c>
    </row>
    <row r="31" spans="2:6" ht="63.75" customHeight="1" x14ac:dyDescent="0.25">
      <c r="B31" s="7" t="s">
        <v>158</v>
      </c>
      <c r="C31" s="49"/>
      <c r="D31" s="49"/>
      <c r="E31" s="50"/>
      <c r="F31" s="27" t="s">
        <v>8</v>
      </c>
    </row>
    <row r="32" spans="2:6" x14ac:dyDescent="0.25">
      <c r="B32" s="60"/>
      <c r="C32" s="61"/>
      <c r="D32" s="61"/>
      <c r="E32" s="62"/>
      <c r="F32" s="6"/>
    </row>
    <row r="33" spans="2:6" x14ac:dyDescent="0.25">
      <c r="B33" s="7" t="s">
        <v>159</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J45"/>
  <sheetViews>
    <sheetView showGridLines="0" topLeftCell="A16" workbookViewId="0">
      <selection activeCell="G28" sqref="G28"/>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160</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161</v>
      </c>
      <c r="C29" s="4" t="s">
        <v>4</v>
      </c>
      <c r="D29" s="5" t="s">
        <v>5</v>
      </c>
      <c r="E29" s="5" t="s">
        <v>6</v>
      </c>
      <c r="F29" s="5" t="s">
        <v>7</v>
      </c>
    </row>
    <row r="31" spans="2:6" ht="63.75" customHeight="1" x14ac:dyDescent="0.25">
      <c r="B31" s="7" t="s">
        <v>162</v>
      </c>
      <c r="C31" s="49"/>
      <c r="D31" s="49"/>
      <c r="E31" s="50"/>
      <c r="F31" s="27" t="s">
        <v>8</v>
      </c>
    </row>
    <row r="32" spans="2:6" x14ac:dyDescent="0.25">
      <c r="B32" s="60"/>
      <c r="C32" s="61"/>
      <c r="D32" s="61"/>
      <c r="E32" s="62"/>
      <c r="F32" s="6"/>
    </row>
    <row r="33" spans="2:6" x14ac:dyDescent="0.25">
      <c r="B33" s="7" t="s">
        <v>159</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J47"/>
  <sheetViews>
    <sheetView showGridLines="0" topLeftCell="A19" workbookViewId="0">
      <selection activeCell="I47" sqref="I47"/>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163</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164</v>
      </c>
      <c r="C29" s="4" t="s">
        <v>4</v>
      </c>
      <c r="D29" s="5" t="s">
        <v>5</v>
      </c>
      <c r="E29" s="5" t="s">
        <v>6</v>
      </c>
      <c r="F29" s="5" t="s">
        <v>7</v>
      </c>
    </row>
    <row r="31" spans="2:6" ht="63.75" customHeight="1" x14ac:dyDescent="0.25">
      <c r="B31" s="7" t="s">
        <v>165</v>
      </c>
      <c r="C31" s="49"/>
      <c r="D31" s="49"/>
      <c r="E31" s="50"/>
      <c r="F31" s="27" t="s">
        <v>8</v>
      </c>
    </row>
    <row r="32" spans="2:6" x14ac:dyDescent="0.25">
      <c r="B32" s="60"/>
      <c r="C32" s="61"/>
      <c r="D32" s="61"/>
      <c r="E32" s="62"/>
      <c r="F32" s="6"/>
    </row>
    <row r="33" spans="2:6" x14ac:dyDescent="0.25">
      <c r="B33" s="7" t="s">
        <v>110</v>
      </c>
      <c r="C33" s="49"/>
      <c r="D33" s="49"/>
      <c r="E33" s="50"/>
      <c r="F33" s="27" t="s">
        <v>8</v>
      </c>
    </row>
    <row r="34" spans="2:6" x14ac:dyDescent="0.25">
      <c r="C34" s="8"/>
      <c r="D34" s="8"/>
      <c r="E34" s="6"/>
      <c r="F34" s="6"/>
    </row>
    <row r="35" spans="2:6" x14ac:dyDescent="0.25">
      <c r="B35" s="51" t="s">
        <v>166</v>
      </c>
      <c r="C35" s="66"/>
      <c r="D35" s="66"/>
      <c r="E35" s="67"/>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B1:J45"/>
  <sheetViews>
    <sheetView showGridLines="0" topLeftCell="A16" workbookViewId="0">
      <selection activeCell="I33" sqref="I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167</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168</v>
      </c>
      <c r="C29" s="4" t="s">
        <v>4</v>
      </c>
      <c r="D29" s="5" t="s">
        <v>5</v>
      </c>
      <c r="E29" s="5" t="s">
        <v>6</v>
      </c>
      <c r="F29" s="5" t="s">
        <v>7</v>
      </c>
    </row>
    <row r="31" spans="2:6" ht="63.75" customHeight="1" x14ac:dyDescent="0.25">
      <c r="B31" s="7" t="s">
        <v>169</v>
      </c>
      <c r="C31" s="49"/>
      <c r="D31" s="49"/>
      <c r="E31" s="50"/>
      <c r="F31" s="27" t="s">
        <v>8</v>
      </c>
    </row>
    <row r="32" spans="2:6" x14ac:dyDescent="0.25">
      <c r="B32" s="60"/>
      <c r="C32" s="61"/>
      <c r="D32" s="61"/>
      <c r="E32" s="62"/>
      <c r="F32" s="6"/>
    </row>
    <row r="33" spans="2:6" x14ac:dyDescent="0.25">
      <c r="B33" s="7" t="s">
        <v>170</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47"/>
  <sheetViews>
    <sheetView showGridLines="0" topLeftCell="A22" workbookViewId="0">
      <selection activeCell="H16" sqref="H16"/>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171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172</v>
      </c>
      <c r="C29" s="4" t="s">
        <v>4</v>
      </c>
      <c r="D29" s="5" t="s">
        <v>5</v>
      </c>
      <c r="E29" s="5" t="s">
        <v>6</v>
      </c>
      <c r="F29" s="5" t="s">
        <v>7</v>
      </c>
    </row>
    <row r="31" spans="2:6" ht="78" customHeight="1" x14ac:dyDescent="0.25">
      <c r="B31" s="7" t="s">
        <v>173</v>
      </c>
      <c r="C31" s="49"/>
      <c r="D31" s="49"/>
      <c r="E31" s="50"/>
      <c r="F31" s="27" t="s">
        <v>8</v>
      </c>
    </row>
    <row r="32" spans="2:6" x14ac:dyDescent="0.25">
      <c r="B32" s="60"/>
      <c r="C32" s="61"/>
      <c r="D32" s="61"/>
      <c r="E32" s="62"/>
      <c r="F32" s="6"/>
    </row>
    <row r="33" spans="2:6" x14ac:dyDescent="0.25">
      <c r="B33" s="7" t="s">
        <v>174</v>
      </c>
      <c r="C33" s="49"/>
      <c r="D33" s="49"/>
      <c r="E33" s="50"/>
      <c r="F33" s="27" t="s">
        <v>8</v>
      </c>
    </row>
    <row r="34" spans="2:6" x14ac:dyDescent="0.25">
      <c r="C34" s="8"/>
      <c r="D34" s="8"/>
      <c r="E34" s="6"/>
      <c r="F34" s="6"/>
    </row>
    <row r="35" spans="2:6" x14ac:dyDescent="0.25">
      <c r="B35" s="51" t="s">
        <v>175</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J45"/>
  <sheetViews>
    <sheetView showGridLines="0" topLeftCell="A25"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48</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52</v>
      </c>
      <c r="C29" s="4" t="s">
        <v>4</v>
      </c>
      <c r="D29" s="5" t="s">
        <v>5</v>
      </c>
      <c r="E29" s="5" t="s">
        <v>6</v>
      </c>
      <c r="F29" s="5" t="s">
        <v>7</v>
      </c>
    </row>
    <row r="31" spans="2:6" ht="93" customHeight="1" x14ac:dyDescent="0.25">
      <c r="B31" s="7" t="s">
        <v>53</v>
      </c>
      <c r="C31" s="49"/>
      <c r="D31" s="49"/>
      <c r="E31" s="50"/>
      <c r="F31" s="27" t="s">
        <v>8</v>
      </c>
    </row>
    <row r="32" spans="2:6" x14ac:dyDescent="0.25">
      <c r="C32" s="8"/>
      <c r="D32" s="8"/>
      <c r="E32" s="6"/>
      <c r="F32" s="6"/>
    </row>
    <row r="33" spans="2:6" x14ac:dyDescent="0.25">
      <c r="B33" s="26" t="s">
        <v>49</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45"/>
  <sheetViews>
    <sheetView showGridLines="0" topLeftCell="A19" workbookViewId="0">
      <selection activeCell="B33" sqref="B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176</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177</v>
      </c>
      <c r="C29" s="4" t="s">
        <v>4</v>
      </c>
      <c r="D29" s="5" t="s">
        <v>5</v>
      </c>
      <c r="E29" s="5" t="s">
        <v>6</v>
      </c>
      <c r="F29" s="5" t="s">
        <v>7</v>
      </c>
    </row>
    <row r="31" spans="2:6" ht="78" customHeight="1" x14ac:dyDescent="0.25">
      <c r="B31" s="7" t="s">
        <v>178</v>
      </c>
      <c r="C31" s="49"/>
      <c r="D31" s="49"/>
      <c r="E31" s="50"/>
      <c r="F31" s="27" t="s">
        <v>8</v>
      </c>
    </row>
    <row r="32" spans="2:6" x14ac:dyDescent="0.25">
      <c r="B32" s="60"/>
      <c r="C32" s="61"/>
      <c r="D32" s="61"/>
      <c r="E32" s="62"/>
      <c r="F32" s="6"/>
    </row>
    <row r="33" spans="2:6" x14ac:dyDescent="0.25">
      <c r="B33" s="7" t="s">
        <v>190</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47"/>
  <sheetViews>
    <sheetView showGridLines="0" topLeftCell="A19" workbookViewId="0">
      <selection activeCell="E16" sqref="E16"/>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179</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180</v>
      </c>
      <c r="C29" s="4" t="s">
        <v>4</v>
      </c>
      <c r="D29" s="5" t="s">
        <v>5</v>
      </c>
      <c r="E29" s="5" t="s">
        <v>6</v>
      </c>
      <c r="F29" s="5" t="s">
        <v>7</v>
      </c>
    </row>
    <row r="31" spans="2:6" ht="49.5" customHeight="1" x14ac:dyDescent="0.25">
      <c r="B31" s="7" t="s">
        <v>181</v>
      </c>
      <c r="C31" s="49"/>
      <c r="D31" s="49"/>
      <c r="E31" s="50"/>
      <c r="F31" s="27" t="s">
        <v>8</v>
      </c>
    </row>
    <row r="32" spans="2:6" x14ac:dyDescent="0.25">
      <c r="B32" s="60"/>
      <c r="C32" s="61"/>
      <c r="D32" s="61"/>
      <c r="E32" s="62"/>
      <c r="F32" s="6"/>
    </row>
    <row r="33" spans="2:6" x14ac:dyDescent="0.25">
      <c r="B33" s="7" t="s">
        <v>94</v>
      </c>
      <c r="C33" s="49"/>
      <c r="D33" s="49"/>
      <c r="E33" s="50"/>
      <c r="F33" s="27" t="s">
        <v>8</v>
      </c>
    </row>
    <row r="34" spans="2:6" x14ac:dyDescent="0.25">
      <c r="B34" s="60"/>
      <c r="C34" s="61"/>
      <c r="D34" s="61"/>
      <c r="E34" s="62"/>
      <c r="F34" s="6"/>
    </row>
    <row r="35" spans="2:6" x14ac:dyDescent="0.25">
      <c r="B35" s="51" t="s">
        <v>182</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51"/>
  <sheetViews>
    <sheetView showGridLines="0" topLeftCell="A25" workbookViewId="0">
      <selection activeCell="F15" sqref="F15"/>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183</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184</v>
      </c>
      <c r="C29" s="4" t="s">
        <v>4</v>
      </c>
      <c r="D29" s="5" t="s">
        <v>5</v>
      </c>
      <c r="E29" s="5" t="s">
        <v>6</v>
      </c>
      <c r="F29" s="5" t="s">
        <v>7</v>
      </c>
    </row>
    <row r="31" spans="2:6" ht="49.5" customHeight="1" x14ac:dyDescent="0.25">
      <c r="B31" s="7" t="s">
        <v>185</v>
      </c>
      <c r="C31" s="49"/>
      <c r="D31" s="49"/>
      <c r="E31" s="50"/>
      <c r="F31" s="27" t="s">
        <v>8</v>
      </c>
    </row>
    <row r="32" spans="2:6" x14ac:dyDescent="0.25">
      <c r="B32" s="60"/>
      <c r="C32" s="61"/>
      <c r="D32" s="61"/>
      <c r="E32" s="62"/>
      <c r="F32" s="6"/>
    </row>
    <row r="33" spans="2:6" x14ac:dyDescent="0.25">
      <c r="B33" s="7" t="s">
        <v>186</v>
      </c>
      <c r="C33" s="49"/>
      <c r="D33" s="49"/>
      <c r="E33" s="50"/>
      <c r="F33" s="27" t="s">
        <v>8</v>
      </c>
    </row>
    <row r="34" spans="2:6" x14ac:dyDescent="0.25">
      <c r="B34" s="60"/>
      <c r="C34" s="61"/>
      <c r="D34" s="61"/>
      <c r="E34" s="62"/>
      <c r="F34" s="6"/>
    </row>
    <row r="35" spans="2:6" x14ac:dyDescent="0.25">
      <c r="B35" s="51" t="s">
        <v>187</v>
      </c>
      <c r="C35" s="52"/>
      <c r="D35" s="52"/>
      <c r="E35" s="53"/>
      <c r="F35" s="27" t="s">
        <v>8</v>
      </c>
    </row>
    <row r="36" spans="2:6" x14ac:dyDescent="0.25">
      <c r="C36" s="8"/>
      <c r="D36" s="8"/>
      <c r="E36" s="6"/>
      <c r="F36" s="6"/>
    </row>
    <row r="37" spans="2:6" x14ac:dyDescent="0.25">
      <c r="B37" s="51" t="s">
        <v>188</v>
      </c>
      <c r="C37" s="52"/>
      <c r="D37" s="52"/>
      <c r="E37" s="53"/>
      <c r="F37" s="27" t="s">
        <v>8</v>
      </c>
    </row>
    <row r="38" spans="2:6" x14ac:dyDescent="0.25">
      <c r="C38" s="8"/>
      <c r="D38" s="8"/>
      <c r="E38" s="6"/>
      <c r="F38" s="6"/>
    </row>
    <row r="39" spans="2:6" x14ac:dyDescent="0.25">
      <c r="B39" s="51" t="s">
        <v>189</v>
      </c>
      <c r="C39" s="52"/>
      <c r="D39" s="52"/>
      <c r="E39" s="53"/>
      <c r="F39" s="27" t="s">
        <v>8</v>
      </c>
    </row>
    <row r="40" spans="2:6" x14ac:dyDescent="0.25">
      <c r="C40" s="8"/>
      <c r="D40" s="8"/>
      <c r="E40" s="6"/>
      <c r="F40" s="6"/>
    </row>
    <row r="41" spans="2:6" x14ac:dyDescent="0.25">
      <c r="B41" s="26" t="s">
        <v>30</v>
      </c>
      <c r="C41" s="8"/>
      <c r="D41" s="8"/>
      <c r="E41" s="50"/>
      <c r="F41" s="36" t="s">
        <v>29</v>
      </c>
    </row>
    <row r="43" spans="2:6" ht="30" x14ac:dyDescent="0.25">
      <c r="B43" s="39" t="s">
        <v>37</v>
      </c>
      <c r="C43" s="40">
        <f>C21</f>
        <v>0</v>
      </c>
      <c r="D43" s="8"/>
      <c r="E43" s="40">
        <f>4*C21</f>
        <v>0</v>
      </c>
      <c r="F43" s="37" t="s">
        <v>10</v>
      </c>
    </row>
    <row r="44" spans="2:6" x14ac:dyDescent="0.25">
      <c r="C44" s="8"/>
      <c r="D44" s="8"/>
      <c r="E44" s="8"/>
      <c r="F44" s="8"/>
    </row>
    <row r="45" spans="2:6" ht="30" x14ac:dyDescent="0.25">
      <c r="B45" s="35" t="s">
        <v>38</v>
      </c>
      <c r="C45" s="40">
        <f>C22</f>
        <v>0</v>
      </c>
      <c r="D45" s="8"/>
      <c r="E45" s="40">
        <f>2*C22</f>
        <v>0</v>
      </c>
      <c r="F45" s="37" t="s">
        <v>11</v>
      </c>
    </row>
    <row r="47" spans="2:6" ht="30" x14ac:dyDescent="0.25">
      <c r="B47" s="29" t="s">
        <v>36</v>
      </c>
      <c r="C47" s="10">
        <f>C23</f>
        <v>0</v>
      </c>
      <c r="E47" s="43">
        <f>(1-C47)*50</f>
        <v>50</v>
      </c>
      <c r="F47" s="28" t="s">
        <v>39</v>
      </c>
    </row>
    <row r="49" spans="2:4" x14ac:dyDescent="0.25">
      <c r="B49" s="42" t="s">
        <v>40</v>
      </c>
      <c r="C49" s="44">
        <f>SUM(E31:E47)</f>
        <v>50</v>
      </c>
      <c r="D49" s="41"/>
    </row>
    <row r="51" spans="2:4" x14ac:dyDescent="0.25">
      <c r="B51" t="s">
        <v>3</v>
      </c>
    </row>
  </sheetData>
  <mergeCells count="3">
    <mergeCell ref="B2:J2"/>
    <mergeCell ref="B26:F26"/>
    <mergeCell ref="B27:F2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149"/>
  <sheetViews>
    <sheetView showGridLines="0" tabSelected="1" topLeftCell="A91" workbookViewId="0">
      <selection activeCell="B110" sqref="B110"/>
    </sheetView>
  </sheetViews>
  <sheetFormatPr defaultColWidth="9.140625" defaultRowHeight="15" x14ac:dyDescent="0.25"/>
  <cols>
    <col min="1" max="1" width="1.28515625" customWidth="1"/>
    <col min="2" max="2" width="76.85546875" customWidth="1"/>
    <col min="3" max="3" width="18" customWidth="1"/>
    <col min="4" max="4" width="24.42578125" customWidth="1"/>
    <col min="5" max="7" width="14.28515625" customWidth="1"/>
    <col min="8" max="8" width="155" bestFit="1" customWidth="1"/>
    <col min="9"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191</v>
      </c>
      <c r="C10" s="16"/>
    </row>
    <row r="11" spans="2:10" ht="56.25" customHeight="1" x14ac:dyDescent="0.25">
      <c r="B11" s="13" t="s">
        <v>26</v>
      </c>
      <c r="C11" s="14" t="s">
        <v>13</v>
      </c>
    </row>
    <row r="12" spans="2:10" ht="15.75" x14ac:dyDescent="0.25">
      <c r="B12" s="30" t="s">
        <v>31</v>
      </c>
      <c r="C12" s="14"/>
    </row>
    <row r="13" spans="2:10" x14ac:dyDescent="0.25">
      <c r="B13" s="12" t="s">
        <v>25</v>
      </c>
      <c r="C13" s="45">
        <v>0.1</v>
      </c>
    </row>
    <row r="14" spans="2:10" ht="15.75" x14ac:dyDescent="0.25">
      <c r="B14" s="30" t="s">
        <v>32</v>
      </c>
      <c r="C14" s="38"/>
    </row>
    <row r="15" spans="2:10" x14ac:dyDescent="0.25">
      <c r="B15" s="11" t="s">
        <v>21</v>
      </c>
      <c r="C15" s="46">
        <v>0.05</v>
      </c>
    </row>
    <row r="16" spans="2:10" ht="30" x14ac:dyDescent="0.25">
      <c r="B16" s="12" t="s">
        <v>20</v>
      </c>
      <c r="C16" s="46"/>
    </row>
    <row r="17" spans="2:13" x14ac:dyDescent="0.25">
      <c r="B17" s="11" t="s">
        <v>19</v>
      </c>
      <c r="C17" s="46"/>
    </row>
    <row r="18" spans="2:13" x14ac:dyDescent="0.25">
      <c r="B18" s="31" t="s">
        <v>12</v>
      </c>
      <c r="C18" s="27"/>
    </row>
    <row r="19" spans="2:13" ht="45" x14ac:dyDescent="0.25">
      <c r="B19" s="11" t="s">
        <v>18</v>
      </c>
      <c r="C19" s="82" t="s">
        <v>235</v>
      </c>
      <c r="D19" s="83" t="s">
        <v>234</v>
      </c>
    </row>
    <row r="20" spans="2:13" x14ac:dyDescent="0.25">
      <c r="B20" s="31" t="s">
        <v>233</v>
      </c>
      <c r="C20" s="27"/>
    </row>
    <row r="21" spans="2:13" x14ac:dyDescent="0.25">
      <c r="B21" s="11" t="s">
        <v>22</v>
      </c>
      <c r="C21" s="48"/>
    </row>
    <row r="22" spans="2:13" x14ac:dyDescent="0.25">
      <c r="B22" s="11" t="s">
        <v>23</v>
      </c>
      <c r="C22" s="48"/>
    </row>
    <row r="23" spans="2:13" x14ac:dyDescent="0.25">
      <c r="B23" s="11" t="s">
        <v>24</v>
      </c>
      <c r="C23" s="45"/>
    </row>
    <row r="24" spans="2:13" x14ac:dyDescent="0.25">
      <c r="B24" s="24"/>
    </row>
    <row r="25" spans="2:13" x14ac:dyDescent="0.25">
      <c r="B25" s="25"/>
    </row>
    <row r="26" spans="2:13" ht="19.5" thickBot="1" x14ac:dyDescent="0.3">
      <c r="B26" s="105" t="s">
        <v>15</v>
      </c>
      <c r="C26" s="105"/>
      <c r="D26" s="105"/>
      <c r="E26" s="105"/>
      <c r="F26" s="105"/>
    </row>
    <row r="27" spans="2:13" ht="16.5" thickBot="1" x14ac:dyDescent="0.3">
      <c r="B27" s="106" t="s">
        <v>16</v>
      </c>
      <c r="C27" s="107"/>
      <c r="D27" s="107"/>
      <c r="E27" s="107"/>
      <c r="F27" s="108"/>
    </row>
    <row r="28" spans="2:13" ht="15.75" thickBot="1" x14ac:dyDescent="0.3"/>
    <row r="29" spans="2:13" ht="15.75" thickBot="1" x14ac:dyDescent="0.3">
      <c r="B29" s="3" t="s">
        <v>192</v>
      </c>
      <c r="C29" s="4" t="s">
        <v>4</v>
      </c>
      <c r="D29" s="5" t="s">
        <v>5</v>
      </c>
      <c r="E29" s="5" t="s">
        <v>6</v>
      </c>
      <c r="F29" s="5" t="s">
        <v>7</v>
      </c>
    </row>
    <row r="31" spans="2:13" ht="70.5" customHeight="1" x14ac:dyDescent="0.25">
      <c r="B31" s="7" t="s">
        <v>228</v>
      </c>
      <c r="C31" s="49" t="s">
        <v>204</v>
      </c>
      <c r="D31" s="49" t="s">
        <v>207</v>
      </c>
      <c r="E31" s="69">
        <v>40772.699999999997</v>
      </c>
      <c r="F31" s="27" t="s">
        <v>208</v>
      </c>
      <c r="H31" s="112" t="s">
        <v>242</v>
      </c>
      <c r="I31" s="112"/>
      <c r="J31" s="112"/>
      <c r="K31" s="112"/>
      <c r="L31" s="112"/>
      <c r="M31" s="112"/>
    </row>
    <row r="32" spans="2:13" ht="70.5" customHeight="1" x14ac:dyDescent="0.25">
      <c r="B32" s="7" t="s">
        <v>228</v>
      </c>
      <c r="C32" s="49" t="s">
        <v>204</v>
      </c>
      <c r="D32" s="49" t="s">
        <v>206</v>
      </c>
      <c r="E32" s="69">
        <v>43236</v>
      </c>
      <c r="F32" s="27" t="s">
        <v>208</v>
      </c>
      <c r="H32" s="112"/>
      <c r="I32" s="112"/>
      <c r="J32" s="112"/>
      <c r="K32" s="112"/>
      <c r="L32" s="112"/>
      <c r="M32" s="112"/>
    </row>
    <row r="33" spans="2:13" ht="75" customHeight="1" x14ac:dyDescent="0.25">
      <c r="B33" s="7" t="s">
        <v>228</v>
      </c>
      <c r="C33" s="49" t="s">
        <v>204</v>
      </c>
      <c r="D33" s="49" t="s">
        <v>205</v>
      </c>
      <c r="E33" s="69">
        <v>37834.199999999997</v>
      </c>
      <c r="F33" s="27" t="s">
        <v>208</v>
      </c>
      <c r="H33" s="112"/>
      <c r="I33" s="112"/>
      <c r="J33" s="112"/>
      <c r="K33" s="112"/>
      <c r="L33" s="112"/>
      <c r="M33" s="112"/>
    </row>
    <row r="34" spans="2:13" ht="75" customHeight="1" x14ac:dyDescent="0.25">
      <c r="B34" s="85" t="s">
        <v>274</v>
      </c>
      <c r="C34" s="49" t="s">
        <v>204</v>
      </c>
      <c r="D34" s="86" t="s">
        <v>238</v>
      </c>
      <c r="E34" s="87">
        <v>60293.7</v>
      </c>
      <c r="F34" s="88" t="s">
        <v>208</v>
      </c>
      <c r="H34" s="112"/>
      <c r="I34" s="112"/>
      <c r="J34" s="112"/>
      <c r="K34" s="112"/>
      <c r="L34" s="112"/>
      <c r="M34" s="112"/>
    </row>
    <row r="35" spans="2:13" ht="75" customHeight="1" x14ac:dyDescent="0.25">
      <c r="B35" s="85" t="s">
        <v>274</v>
      </c>
      <c r="C35" s="49" t="s">
        <v>204</v>
      </c>
      <c r="D35" s="86" t="s">
        <v>239</v>
      </c>
      <c r="E35" s="87">
        <v>68582.7</v>
      </c>
      <c r="F35" s="88" t="s">
        <v>208</v>
      </c>
      <c r="H35" s="112"/>
      <c r="I35" s="112"/>
      <c r="J35" s="112"/>
      <c r="K35" s="112"/>
      <c r="L35" s="112"/>
      <c r="M35" s="112"/>
    </row>
    <row r="36" spans="2:13" x14ac:dyDescent="0.25">
      <c r="B36" s="60"/>
      <c r="C36" s="61"/>
      <c r="D36" s="61"/>
      <c r="E36" s="62"/>
      <c r="F36" s="6"/>
      <c r="H36" s="112"/>
      <c r="I36" s="112"/>
      <c r="J36" s="112"/>
      <c r="K36" s="112"/>
      <c r="L36" s="112"/>
      <c r="M36" s="112"/>
    </row>
    <row r="37" spans="2:13" ht="30" x14ac:dyDescent="0.25">
      <c r="B37" s="7" t="s">
        <v>194</v>
      </c>
      <c r="C37" s="49" t="s">
        <v>204</v>
      </c>
      <c r="D37" s="49"/>
      <c r="E37" s="49" t="s">
        <v>209</v>
      </c>
      <c r="F37" s="27" t="s">
        <v>8</v>
      </c>
      <c r="H37" s="112"/>
      <c r="I37" s="112"/>
      <c r="J37" s="112"/>
      <c r="K37" s="112"/>
      <c r="L37" s="112"/>
      <c r="M37" s="112"/>
    </row>
    <row r="38" spans="2:13" x14ac:dyDescent="0.25">
      <c r="B38" s="60"/>
      <c r="C38" s="61"/>
      <c r="D38" s="61"/>
      <c r="E38" s="62"/>
      <c r="F38" s="6"/>
    </row>
    <row r="39" spans="2:13" ht="30" x14ac:dyDescent="0.25">
      <c r="B39" s="51" t="s">
        <v>193</v>
      </c>
      <c r="C39" s="52" t="s">
        <v>204</v>
      </c>
      <c r="D39" s="52"/>
      <c r="E39" s="49" t="s">
        <v>209</v>
      </c>
      <c r="F39" s="27" t="s">
        <v>8</v>
      </c>
    </row>
    <row r="40" spans="2:13" x14ac:dyDescent="0.25">
      <c r="C40" s="8"/>
      <c r="D40" s="8"/>
      <c r="E40" s="6"/>
      <c r="F40" s="6"/>
    </row>
    <row r="41" spans="2:13" ht="60" x14ac:dyDescent="0.25">
      <c r="B41" s="70" t="s">
        <v>236</v>
      </c>
      <c r="C41" s="8" t="s">
        <v>204</v>
      </c>
      <c r="D41" s="8"/>
      <c r="E41" s="69">
        <v>3148.2</v>
      </c>
      <c r="F41" s="28" t="s">
        <v>210</v>
      </c>
    </row>
    <row r="42" spans="2:13" ht="75" x14ac:dyDescent="0.25">
      <c r="B42" s="84" t="s">
        <v>272</v>
      </c>
      <c r="C42" s="8" t="s">
        <v>204</v>
      </c>
      <c r="D42" s="8"/>
      <c r="E42" s="69">
        <v>8734.5</v>
      </c>
      <c r="F42" s="28" t="s">
        <v>210</v>
      </c>
      <c r="H42" s="113" t="s">
        <v>266</v>
      </c>
      <c r="I42" s="113"/>
      <c r="J42" s="113"/>
      <c r="K42" s="113"/>
      <c r="L42" s="113"/>
    </row>
    <row r="44" spans="2:13" ht="30" x14ac:dyDescent="0.25">
      <c r="B44" s="39" t="s">
        <v>229</v>
      </c>
      <c r="C44" s="40">
        <f>C21</f>
        <v>0</v>
      </c>
      <c r="D44" s="8" t="s">
        <v>211</v>
      </c>
      <c r="E44" s="40" t="s">
        <v>212</v>
      </c>
      <c r="F44" s="37" t="s">
        <v>10</v>
      </c>
      <c r="H44" s="111" t="s">
        <v>237</v>
      </c>
      <c r="I44" s="111"/>
      <c r="J44" s="111"/>
      <c r="K44" s="111"/>
      <c r="L44" s="111"/>
    </row>
    <row r="45" spans="2:13" x14ac:dyDescent="0.25">
      <c r="C45" s="8"/>
      <c r="D45" s="8"/>
      <c r="E45" s="8"/>
      <c r="F45" s="8"/>
      <c r="H45" s="111"/>
      <c r="I45" s="111"/>
      <c r="J45" s="111"/>
      <c r="K45" s="111"/>
      <c r="L45" s="111"/>
    </row>
    <row r="46" spans="2:13" ht="30" x14ac:dyDescent="0.25">
      <c r="B46" s="35" t="s">
        <v>230</v>
      </c>
      <c r="C46" s="40">
        <f>C22</f>
        <v>0</v>
      </c>
      <c r="D46" s="8" t="s">
        <v>211</v>
      </c>
      <c r="E46" s="40" t="s">
        <v>212</v>
      </c>
      <c r="F46" s="37" t="s">
        <v>11</v>
      </c>
      <c r="H46" s="111"/>
      <c r="I46" s="111"/>
      <c r="J46" s="111"/>
      <c r="K46" s="111"/>
      <c r="L46" s="111"/>
    </row>
    <row r="47" spans="2:13" x14ac:dyDescent="0.25">
      <c r="H47" s="111"/>
      <c r="I47" s="111"/>
      <c r="J47" s="111"/>
      <c r="K47" s="111"/>
      <c r="L47" s="111"/>
    </row>
    <row r="48" spans="2:13" ht="30" x14ac:dyDescent="0.25">
      <c r="B48" s="29" t="s">
        <v>231</v>
      </c>
      <c r="C48" s="10">
        <f>C23</f>
        <v>0</v>
      </c>
      <c r="D48" s="8" t="s">
        <v>211</v>
      </c>
      <c r="E48" s="43" t="s">
        <v>212</v>
      </c>
      <c r="F48" s="28" t="s">
        <v>39</v>
      </c>
    </row>
    <row r="50" spans="2:5" x14ac:dyDescent="0.25">
      <c r="B50" s="79" t="s">
        <v>213</v>
      </c>
      <c r="C50" s="80">
        <f>SUM(E31+E41)</f>
        <v>43920.899999999994</v>
      </c>
      <c r="D50" s="41"/>
    </row>
    <row r="51" spans="2:5" x14ac:dyDescent="0.25">
      <c r="B51" s="72" t="s">
        <v>214</v>
      </c>
      <c r="C51" s="81">
        <f>SUM(E32+E41)</f>
        <v>46384.2</v>
      </c>
    </row>
    <row r="52" spans="2:5" x14ac:dyDescent="0.25">
      <c r="B52" s="72" t="s">
        <v>215</v>
      </c>
      <c r="C52" s="81">
        <f>SUM(E33+E41)</f>
        <v>40982.399999999994</v>
      </c>
    </row>
    <row r="53" spans="2:5" x14ac:dyDescent="0.25">
      <c r="B53" s="89" t="s">
        <v>240</v>
      </c>
      <c r="C53" s="91">
        <f>SUM(E34+E42)</f>
        <v>69028.2</v>
      </c>
    </row>
    <row r="54" spans="2:5" x14ac:dyDescent="0.25">
      <c r="B54" s="90" t="s">
        <v>241</v>
      </c>
      <c r="C54" s="91">
        <f>SUM(E35+E42)</f>
        <v>77317.2</v>
      </c>
    </row>
    <row r="55" spans="2:5" x14ac:dyDescent="0.25">
      <c r="B55" s="71"/>
    </row>
    <row r="56" spans="2:5" x14ac:dyDescent="0.25">
      <c r="B56" s="71"/>
    </row>
    <row r="58" spans="2:5" ht="28.5" x14ac:dyDescent="0.25">
      <c r="B58" s="72" t="s">
        <v>226</v>
      </c>
      <c r="C58" s="73" t="s">
        <v>225</v>
      </c>
      <c r="D58" s="74" t="s">
        <v>227</v>
      </c>
      <c r="E58" s="77" t="s">
        <v>7</v>
      </c>
    </row>
    <row r="59" spans="2:5" ht="30" x14ac:dyDescent="0.25">
      <c r="B59" s="7" t="s">
        <v>247</v>
      </c>
      <c r="C59" s="75">
        <v>1390</v>
      </c>
      <c r="D59" s="76">
        <v>1320.5</v>
      </c>
      <c r="E59" s="27" t="s">
        <v>208</v>
      </c>
    </row>
    <row r="60" spans="2:5" ht="30" x14ac:dyDescent="0.25">
      <c r="B60" s="7" t="s">
        <v>275</v>
      </c>
      <c r="C60" s="75">
        <v>3665</v>
      </c>
      <c r="D60" s="76">
        <v>3481.75</v>
      </c>
      <c r="E60" s="27" t="s">
        <v>208</v>
      </c>
    </row>
    <row r="61" spans="2:5" ht="30" x14ac:dyDescent="0.25">
      <c r="B61" s="7" t="s">
        <v>216</v>
      </c>
      <c r="C61" s="75">
        <v>125</v>
      </c>
      <c r="D61" s="76">
        <v>118.75</v>
      </c>
      <c r="E61" s="27" t="s">
        <v>208</v>
      </c>
    </row>
    <row r="62" spans="2:5" ht="30" x14ac:dyDescent="0.25">
      <c r="B62" s="7" t="s">
        <v>217</v>
      </c>
      <c r="C62" s="75">
        <v>200</v>
      </c>
      <c r="D62" s="76">
        <v>190</v>
      </c>
      <c r="E62" s="27" t="s">
        <v>208</v>
      </c>
    </row>
    <row r="63" spans="2:5" ht="30" x14ac:dyDescent="0.25">
      <c r="B63" s="7" t="s">
        <v>218</v>
      </c>
      <c r="C63" s="75">
        <v>58</v>
      </c>
      <c r="D63" s="76">
        <v>55.1</v>
      </c>
      <c r="E63" s="27" t="s">
        <v>208</v>
      </c>
    </row>
    <row r="64" spans="2:5" ht="30" x14ac:dyDescent="0.25">
      <c r="B64" s="7" t="s">
        <v>219</v>
      </c>
      <c r="C64" s="75">
        <v>248</v>
      </c>
      <c r="D64" s="76">
        <v>235.6</v>
      </c>
      <c r="E64" s="27" t="s">
        <v>208</v>
      </c>
    </row>
    <row r="65" spans="2:5" ht="30" x14ac:dyDescent="0.25">
      <c r="B65" s="7" t="s">
        <v>220</v>
      </c>
      <c r="C65" s="75">
        <v>125</v>
      </c>
      <c r="D65" s="76">
        <v>118.75</v>
      </c>
      <c r="E65" s="27" t="s">
        <v>208</v>
      </c>
    </row>
    <row r="66" spans="2:5" ht="30" x14ac:dyDescent="0.25">
      <c r="B66" s="7" t="s">
        <v>221</v>
      </c>
      <c r="C66" s="75">
        <v>898</v>
      </c>
      <c r="D66" s="76">
        <v>853.1</v>
      </c>
      <c r="E66" s="27" t="s">
        <v>208</v>
      </c>
    </row>
    <row r="67" spans="2:5" ht="30" x14ac:dyDescent="0.25">
      <c r="B67" s="7" t="s">
        <v>222</v>
      </c>
      <c r="C67" s="75">
        <v>965</v>
      </c>
      <c r="D67" s="76">
        <v>916.75</v>
      </c>
      <c r="E67" s="27" t="s">
        <v>208</v>
      </c>
    </row>
    <row r="68" spans="2:5" ht="30" x14ac:dyDescent="0.25">
      <c r="B68" s="7" t="s">
        <v>223</v>
      </c>
      <c r="C68" s="75">
        <v>258</v>
      </c>
      <c r="D68" s="76">
        <v>245.1</v>
      </c>
      <c r="E68" s="27" t="s">
        <v>208</v>
      </c>
    </row>
    <row r="69" spans="2:5" ht="30" x14ac:dyDescent="0.25">
      <c r="B69" s="85" t="s">
        <v>243</v>
      </c>
      <c r="C69" s="92">
        <v>420</v>
      </c>
      <c r="D69" s="93">
        <v>399</v>
      </c>
      <c r="E69" s="88" t="s">
        <v>208</v>
      </c>
    </row>
    <row r="70" spans="2:5" ht="30" x14ac:dyDescent="0.25">
      <c r="B70" s="7" t="s">
        <v>224</v>
      </c>
      <c r="C70" s="75">
        <v>723</v>
      </c>
      <c r="D70" s="76">
        <v>686.85</v>
      </c>
      <c r="E70" s="27" t="s">
        <v>208</v>
      </c>
    </row>
    <row r="71" spans="2:5" ht="45" x14ac:dyDescent="0.25">
      <c r="B71" s="85" t="s">
        <v>244</v>
      </c>
      <c r="C71" s="75">
        <v>3665</v>
      </c>
      <c r="D71" s="76">
        <v>3481.75</v>
      </c>
      <c r="E71" s="88" t="s">
        <v>208</v>
      </c>
    </row>
    <row r="72" spans="2:5" ht="30" x14ac:dyDescent="0.25">
      <c r="B72" s="85" t="s">
        <v>246</v>
      </c>
      <c r="C72" s="75">
        <v>6780</v>
      </c>
      <c r="D72" s="76">
        <v>6441</v>
      </c>
      <c r="E72" s="88" t="s">
        <v>208</v>
      </c>
    </row>
    <row r="73" spans="2:5" ht="30" x14ac:dyDescent="0.25">
      <c r="B73" s="85" t="s">
        <v>245</v>
      </c>
      <c r="C73" s="75">
        <v>2815</v>
      </c>
      <c r="D73" s="76">
        <v>2674.25</v>
      </c>
      <c r="E73" s="88" t="s">
        <v>208</v>
      </c>
    </row>
    <row r="74" spans="2:5" x14ac:dyDescent="0.25">
      <c r="B74" s="85" t="s">
        <v>248</v>
      </c>
      <c r="C74" s="75">
        <v>820</v>
      </c>
      <c r="D74" s="76">
        <v>779</v>
      </c>
      <c r="E74" s="88" t="s">
        <v>208</v>
      </c>
    </row>
    <row r="75" spans="2:5" x14ac:dyDescent="0.25">
      <c r="B75" s="85" t="s">
        <v>250</v>
      </c>
      <c r="C75" s="75">
        <v>668</v>
      </c>
      <c r="D75" s="76">
        <v>634.6</v>
      </c>
      <c r="E75" s="88" t="s">
        <v>208</v>
      </c>
    </row>
    <row r="76" spans="2:5" x14ac:dyDescent="0.25">
      <c r="B76" s="85" t="s">
        <v>249</v>
      </c>
      <c r="C76" s="75">
        <v>6660</v>
      </c>
      <c r="D76" s="76">
        <v>6327</v>
      </c>
      <c r="E76" s="88" t="s">
        <v>208</v>
      </c>
    </row>
    <row r="77" spans="2:5" x14ac:dyDescent="0.25">
      <c r="B77" s="85" t="s">
        <v>251</v>
      </c>
      <c r="C77" s="75">
        <v>1515</v>
      </c>
      <c r="D77" s="76">
        <v>1439.25</v>
      </c>
      <c r="E77" s="88" t="s">
        <v>208</v>
      </c>
    </row>
    <row r="78" spans="2:5" x14ac:dyDescent="0.25">
      <c r="B78" s="85" t="s">
        <v>252</v>
      </c>
      <c r="C78" s="75">
        <v>898</v>
      </c>
      <c r="D78" s="76">
        <v>853.1</v>
      </c>
      <c r="E78" s="88" t="s">
        <v>208</v>
      </c>
    </row>
    <row r="79" spans="2:5" ht="30" x14ac:dyDescent="0.25">
      <c r="B79" s="85" t="s">
        <v>253</v>
      </c>
      <c r="C79" s="75">
        <v>1500</v>
      </c>
      <c r="D79" s="76">
        <v>1425</v>
      </c>
      <c r="E79" s="88" t="s">
        <v>208</v>
      </c>
    </row>
    <row r="80" spans="2:5" x14ac:dyDescent="0.25">
      <c r="B80" s="85" t="s">
        <v>254</v>
      </c>
      <c r="C80" s="75">
        <v>11018</v>
      </c>
      <c r="D80" s="76">
        <v>10467.1</v>
      </c>
      <c r="E80" s="88" t="s">
        <v>208</v>
      </c>
    </row>
    <row r="81" spans="2:5" x14ac:dyDescent="0.25">
      <c r="B81" s="85" t="s">
        <v>255</v>
      </c>
      <c r="C81" s="75">
        <v>2358</v>
      </c>
      <c r="D81" s="76">
        <v>2240.1</v>
      </c>
      <c r="E81" s="88" t="s">
        <v>208</v>
      </c>
    </row>
    <row r="82" spans="2:5" x14ac:dyDescent="0.25">
      <c r="B82" s="85" t="s">
        <v>256</v>
      </c>
      <c r="C82" s="75">
        <v>2723</v>
      </c>
      <c r="D82" s="76">
        <v>2586.85</v>
      </c>
      <c r="E82" s="88" t="s">
        <v>208</v>
      </c>
    </row>
    <row r="83" spans="2:5" x14ac:dyDescent="0.25">
      <c r="B83" s="85" t="s">
        <v>257</v>
      </c>
      <c r="C83" s="75">
        <v>2723</v>
      </c>
      <c r="D83" s="76">
        <v>2586.85</v>
      </c>
      <c r="E83" s="88" t="s">
        <v>208</v>
      </c>
    </row>
    <row r="84" spans="2:5" x14ac:dyDescent="0.25">
      <c r="B84" s="85" t="s">
        <v>270</v>
      </c>
      <c r="C84" s="75">
        <v>2723</v>
      </c>
      <c r="D84" s="76">
        <v>2586.85</v>
      </c>
      <c r="E84" s="88" t="s">
        <v>208</v>
      </c>
    </row>
    <row r="85" spans="2:5" x14ac:dyDescent="0.25">
      <c r="B85" s="85" t="s">
        <v>258</v>
      </c>
      <c r="C85" s="75">
        <v>725</v>
      </c>
      <c r="D85" s="76">
        <v>688.75</v>
      </c>
      <c r="E85" s="88" t="s">
        <v>208</v>
      </c>
    </row>
    <row r="86" spans="2:5" x14ac:dyDescent="0.25">
      <c r="B86" s="85" t="s">
        <v>259</v>
      </c>
      <c r="C86" s="75">
        <v>725</v>
      </c>
      <c r="D86" s="76">
        <v>688.75</v>
      </c>
      <c r="E86" s="88" t="s">
        <v>208</v>
      </c>
    </row>
    <row r="87" spans="2:5" x14ac:dyDescent="0.25">
      <c r="B87" s="85" t="s">
        <v>260</v>
      </c>
      <c r="C87" s="75">
        <v>4270</v>
      </c>
      <c r="D87" s="76">
        <v>4056.5</v>
      </c>
      <c r="E87" s="88" t="s">
        <v>208</v>
      </c>
    </row>
    <row r="88" spans="2:5" x14ac:dyDescent="0.25">
      <c r="B88" s="85" t="s">
        <v>261</v>
      </c>
      <c r="C88" s="75">
        <v>925</v>
      </c>
      <c r="D88" s="76">
        <v>878.75</v>
      </c>
      <c r="E88" s="88" t="s">
        <v>208</v>
      </c>
    </row>
    <row r="89" spans="2:5" x14ac:dyDescent="0.25">
      <c r="B89" s="85" t="s">
        <v>262</v>
      </c>
      <c r="C89" s="75">
        <v>925</v>
      </c>
      <c r="D89" s="76">
        <v>878.75</v>
      </c>
      <c r="E89" s="88" t="s">
        <v>208</v>
      </c>
    </row>
    <row r="90" spans="2:5" ht="30" x14ac:dyDescent="0.25">
      <c r="B90" s="85" t="s">
        <v>263</v>
      </c>
      <c r="C90" s="75">
        <v>7018</v>
      </c>
      <c r="D90" s="76">
        <v>6667.1</v>
      </c>
      <c r="E90" s="88" t="s">
        <v>208</v>
      </c>
    </row>
    <row r="91" spans="2:5" x14ac:dyDescent="0.25">
      <c r="B91" s="85" t="s">
        <v>271</v>
      </c>
      <c r="C91" s="75">
        <v>5638</v>
      </c>
      <c r="D91" s="76">
        <v>5356.1</v>
      </c>
      <c r="E91" s="88" t="s">
        <v>208</v>
      </c>
    </row>
    <row r="92" spans="2:5" x14ac:dyDescent="0.25">
      <c r="B92" s="85" t="s">
        <v>264</v>
      </c>
      <c r="C92" s="75">
        <v>7143</v>
      </c>
      <c r="D92" s="76">
        <v>6785.85</v>
      </c>
      <c r="E92" s="88" t="s">
        <v>208</v>
      </c>
    </row>
    <row r="93" spans="2:5" ht="30" x14ac:dyDescent="0.25">
      <c r="B93" s="85" t="s">
        <v>265</v>
      </c>
      <c r="C93" s="75">
        <v>1940</v>
      </c>
      <c r="D93" s="76">
        <v>1843</v>
      </c>
      <c r="E93" s="88" t="s">
        <v>208</v>
      </c>
    </row>
    <row r="94" spans="2:5" ht="52.5" x14ac:dyDescent="0.25">
      <c r="B94" s="85" t="s">
        <v>268</v>
      </c>
      <c r="C94" s="75">
        <v>763</v>
      </c>
      <c r="D94" s="76">
        <v>724.85</v>
      </c>
      <c r="E94" s="94" t="s">
        <v>210</v>
      </c>
    </row>
    <row r="95" spans="2:5" ht="45" x14ac:dyDescent="0.25">
      <c r="B95" s="85" t="s">
        <v>267</v>
      </c>
      <c r="C95" s="75">
        <v>1040</v>
      </c>
      <c r="D95" s="76">
        <v>988</v>
      </c>
      <c r="E95" s="94" t="s">
        <v>210</v>
      </c>
    </row>
    <row r="96" spans="2:5" ht="51" x14ac:dyDescent="0.25">
      <c r="B96" s="85" t="s">
        <v>269</v>
      </c>
      <c r="C96" s="75">
        <v>160</v>
      </c>
      <c r="D96" s="76">
        <v>152</v>
      </c>
      <c r="E96" s="94" t="s">
        <v>210</v>
      </c>
    </row>
    <row r="97" spans="2:8" x14ac:dyDescent="0.25">
      <c r="B97" s="60"/>
      <c r="C97" s="78"/>
      <c r="D97" s="78"/>
      <c r="E97" s="6"/>
    </row>
    <row r="98" spans="2:8" ht="28.5" x14ac:dyDescent="0.25">
      <c r="B98" s="72" t="s">
        <v>232</v>
      </c>
      <c r="C98" s="73" t="s">
        <v>225</v>
      </c>
      <c r="D98" s="74" t="s">
        <v>227</v>
      </c>
      <c r="E98" s="77" t="s">
        <v>7</v>
      </c>
    </row>
    <row r="99" spans="2:8" ht="30" x14ac:dyDescent="0.25">
      <c r="B99" s="7" t="s">
        <v>276</v>
      </c>
      <c r="C99" s="75">
        <v>30</v>
      </c>
      <c r="D99" s="76">
        <v>28.5</v>
      </c>
      <c r="E99" s="27" t="s">
        <v>208</v>
      </c>
    </row>
    <row r="100" spans="2:8" x14ac:dyDescent="0.25">
      <c r="B100" s="95" t="s">
        <v>273</v>
      </c>
      <c r="C100" s="75">
        <v>43</v>
      </c>
      <c r="D100" s="76">
        <v>40.85</v>
      </c>
      <c r="E100" s="88" t="s">
        <v>208</v>
      </c>
    </row>
    <row r="103" spans="2:8" ht="15.75" thickBot="1" x14ac:dyDescent="0.3">
      <c r="H103" s="102"/>
    </row>
    <row r="104" spans="2:8" ht="15.75" customHeight="1" thickBot="1" x14ac:dyDescent="0.3">
      <c r="B104" s="96" t="s">
        <v>280</v>
      </c>
      <c r="C104" s="97" t="s">
        <v>277</v>
      </c>
      <c r="H104" s="109" t="s">
        <v>287</v>
      </c>
    </row>
    <row r="105" spans="2:8" ht="30.75" thickBot="1" x14ac:dyDescent="0.3">
      <c r="B105" s="101" t="s">
        <v>282</v>
      </c>
      <c r="C105" s="99">
        <v>5600</v>
      </c>
      <c r="H105" s="110"/>
    </row>
    <row r="106" spans="2:8" ht="30.75" thickBot="1" x14ac:dyDescent="0.3">
      <c r="B106" s="101" t="s">
        <v>283</v>
      </c>
      <c r="C106" s="99">
        <v>8600</v>
      </c>
      <c r="H106" s="110"/>
    </row>
    <row r="107" spans="2:8" ht="15.75" thickBot="1" x14ac:dyDescent="0.3">
      <c r="B107" s="98" t="s">
        <v>278</v>
      </c>
      <c r="C107" s="99">
        <v>1650</v>
      </c>
      <c r="H107" s="110"/>
    </row>
    <row r="108" spans="2:8" x14ac:dyDescent="0.25">
      <c r="B108" s="100"/>
      <c r="C108" s="100"/>
      <c r="H108" s="110"/>
    </row>
    <row r="109" spans="2:8" ht="15.75" thickBot="1" x14ac:dyDescent="0.3">
      <c r="H109" s="110"/>
    </row>
    <row r="110" spans="2:8" ht="15.75" thickBot="1" x14ac:dyDescent="0.3">
      <c r="B110" s="96" t="s">
        <v>281</v>
      </c>
      <c r="C110" s="97" t="s">
        <v>277</v>
      </c>
      <c r="H110" s="110"/>
    </row>
    <row r="111" spans="2:8" ht="15.75" thickBot="1" x14ac:dyDescent="0.3">
      <c r="B111" s="98" t="s">
        <v>279</v>
      </c>
      <c r="C111" s="99">
        <v>8600</v>
      </c>
      <c r="H111" s="110"/>
    </row>
    <row r="112" spans="2:8" ht="30.75" thickBot="1" x14ac:dyDescent="0.3">
      <c r="B112" s="101" t="s">
        <v>284</v>
      </c>
      <c r="C112" s="99">
        <v>8600</v>
      </c>
      <c r="H112" s="110"/>
    </row>
    <row r="113" spans="2:8" ht="60.75" thickBot="1" x14ac:dyDescent="0.3">
      <c r="B113" s="101" t="s">
        <v>286</v>
      </c>
      <c r="C113" s="99">
        <v>14200</v>
      </c>
      <c r="H113" s="110"/>
    </row>
    <row r="114" spans="2:8" ht="60.75" thickBot="1" x14ac:dyDescent="0.3">
      <c r="B114" s="101" t="s">
        <v>285</v>
      </c>
      <c r="C114" s="99">
        <v>22800</v>
      </c>
      <c r="H114" s="110"/>
    </row>
    <row r="115" spans="2:8" x14ac:dyDescent="0.25">
      <c r="B115" s="100"/>
      <c r="C115" s="100"/>
      <c r="H115" s="110"/>
    </row>
    <row r="116" spans="2:8" x14ac:dyDescent="0.25">
      <c r="B116" s="103"/>
      <c r="C116" s="100"/>
      <c r="H116" s="110"/>
    </row>
    <row r="117" spans="2:8" x14ac:dyDescent="0.25">
      <c r="H117" s="110"/>
    </row>
    <row r="118" spans="2:8" x14ac:dyDescent="0.25">
      <c r="H118" s="110"/>
    </row>
    <row r="119" spans="2:8" x14ac:dyDescent="0.25">
      <c r="H119" s="110"/>
    </row>
    <row r="120" spans="2:8" x14ac:dyDescent="0.25">
      <c r="H120" s="110"/>
    </row>
    <row r="121" spans="2:8" x14ac:dyDescent="0.25">
      <c r="H121" s="110"/>
    </row>
    <row r="122" spans="2:8" x14ac:dyDescent="0.25">
      <c r="H122" s="110"/>
    </row>
    <row r="123" spans="2:8" x14ac:dyDescent="0.25">
      <c r="H123" s="110"/>
    </row>
    <row r="124" spans="2:8" x14ac:dyDescent="0.25">
      <c r="H124" s="110"/>
    </row>
    <row r="125" spans="2:8" x14ac:dyDescent="0.25">
      <c r="H125" s="110"/>
    </row>
    <row r="126" spans="2:8" x14ac:dyDescent="0.25">
      <c r="H126" s="110"/>
    </row>
    <row r="127" spans="2:8" x14ac:dyDescent="0.25">
      <c r="H127" s="110"/>
    </row>
    <row r="128" spans="2:8" x14ac:dyDescent="0.25">
      <c r="H128" s="110"/>
    </row>
    <row r="129" spans="8:8" x14ac:dyDescent="0.25">
      <c r="H129" s="110"/>
    </row>
    <row r="130" spans="8:8" x14ac:dyDescent="0.25">
      <c r="H130" s="110"/>
    </row>
    <row r="131" spans="8:8" x14ac:dyDescent="0.25">
      <c r="H131" s="110"/>
    </row>
    <row r="132" spans="8:8" x14ac:dyDescent="0.25">
      <c r="H132" s="110"/>
    </row>
    <row r="133" spans="8:8" x14ac:dyDescent="0.25">
      <c r="H133" s="110"/>
    </row>
    <row r="134" spans="8:8" x14ac:dyDescent="0.25">
      <c r="H134" s="110"/>
    </row>
    <row r="135" spans="8:8" x14ac:dyDescent="0.25">
      <c r="H135" s="110"/>
    </row>
    <row r="136" spans="8:8" x14ac:dyDescent="0.25">
      <c r="H136" s="110"/>
    </row>
    <row r="137" spans="8:8" x14ac:dyDescent="0.25">
      <c r="H137" s="110"/>
    </row>
    <row r="138" spans="8:8" x14ac:dyDescent="0.25">
      <c r="H138" s="110"/>
    </row>
    <row r="139" spans="8:8" x14ac:dyDescent="0.25">
      <c r="H139" s="110"/>
    </row>
    <row r="140" spans="8:8" x14ac:dyDescent="0.25">
      <c r="H140" s="110"/>
    </row>
    <row r="141" spans="8:8" x14ac:dyDescent="0.25">
      <c r="H141" s="110"/>
    </row>
    <row r="142" spans="8:8" x14ac:dyDescent="0.25">
      <c r="H142" s="110"/>
    </row>
    <row r="143" spans="8:8" x14ac:dyDescent="0.25">
      <c r="H143" s="110"/>
    </row>
    <row r="144" spans="8:8" x14ac:dyDescent="0.25">
      <c r="H144" s="110"/>
    </row>
    <row r="145" spans="8:8" x14ac:dyDescent="0.25">
      <c r="H145" s="110"/>
    </row>
    <row r="146" spans="8:8" x14ac:dyDescent="0.25">
      <c r="H146" s="110"/>
    </row>
    <row r="147" spans="8:8" x14ac:dyDescent="0.25">
      <c r="H147" s="110"/>
    </row>
    <row r="148" spans="8:8" x14ac:dyDescent="0.25">
      <c r="H148" s="110"/>
    </row>
    <row r="149" spans="8:8" x14ac:dyDescent="0.25">
      <c r="H149" s="110"/>
    </row>
  </sheetData>
  <mergeCells count="7">
    <mergeCell ref="H104:H149"/>
    <mergeCell ref="H44:L47"/>
    <mergeCell ref="B2:J2"/>
    <mergeCell ref="B26:F26"/>
    <mergeCell ref="B27:F27"/>
    <mergeCell ref="H31:M37"/>
    <mergeCell ref="H42:L42"/>
  </mergeCells>
  <pageMargins left="0.7" right="0.7" top="0.75" bottom="0.75" header="0.3" footer="0.3"/>
  <pageSetup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37"/>
  <sheetViews>
    <sheetView showGridLines="0" topLeftCell="A10" workbookViewId="0">
      <selection activeCell="I33" sqref="I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195</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196</v>
      </c>
      <c r="C29" s="4" t="s">
        <v>4</v>
      </c>
      <c r="D29" s="5" t="s">
        <v>5</v>
      </c>
      <c r="E29" s="5" t="s">
        <v>6</v>
      </c>
      <c r="F29" s="5" t="s">
        <v>7</v>
      </c>
    </row>
    <row r="31" spans="2:6" ht="49.5" customHeight="1" x14ac:dyDescent="0.25">
      <c r="B31" s="7" t="s">
        <v>197</v>
      </c>
      <c r="C31" s="49"/>
      <c r="D31" s="49"/>
      <c r="E31" s="50"/>
      <c r="F31" s="27" t="s">
        <v>8</v>
      </c>
    </row>
    <row r="32" spans="2:6" x14ac:dyDescent="0.25">
      <c r="B32" s="60"/>
      <c r="C32" s="61"/>
      <c r="D32" s="61"/>
      <c r="E32" s="62"/>
      <c r="F32" s="6"/>
    </row>
    <row r="33" spans="2:6" ht="30" x14ac:dyDescent="0.25">
      <c r="B33" s="7" t="s">
        <v>198</v>
      </c>
      <c r="C33" s="49"/>
      <c r="D33" s="49"/>
      <c r="E33" s="50"/>
      <c r="F33" s="27" t="s">
        <v>8</v>
      </c>
    </row>
    <row r="35" spans="2:6" x14ac:dyDescent="0.25">
      <c r="B35" s="42" t="s">
        <v>40</v>
      </c>
      <c r="C35" s="44">
        <f>SUM(E31:E33)</f>
        <v>0</v>
      </c>
      <c r="D35" s="41"/>
    </row>
    <row r="37" spans="2:6" x14ac:dyDescent="0.25">
      <c r="B37" t="s">
        <v>3</v>
      </c>
    </row>
  </sheetData>
  <mergeCells count="3">
    <mergeCell ref="B2:J2"/>
    <mergeCell ref="B26:F26"/>
    <mergeCell ref="B27:F2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J26"/>
  <sheetViews>
    <sheetView showGridLines="0" topLeftCell="A19" zoomScale="115" zoomScaleNormal="115" workbookViewId="0">
      <selection activeCell="B23" sqref="B2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199</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x14ac:dyDescent="0.25">
      <c r="B14" s="24"/>
    </row>
    <row r="15" spans="2:10" x14ac:dyDescent="0.25">
      <c r="B15" s="25"/>
    </row>
    <row r="16" spans="2:10" ht="19.5" thickBot="1" x14ac:dyDescent="0.3">
      <c r="B16" s="105" t="s">
        <v>15</v>
      </c>
      <c r="C16" s="105"/>
      <c r="D16" s="105"/>
      <c r="E16" s="105"/>
      <c r="F16" s="105"/>
    </row>
    <row r="17" spans="2:6" ht="16.5" thickBot="1" x14ac:dyDescent="0.3">
      <c r="B17" s="106" t="s">
        <v>16</v>
      </c>
      <c r="C17" s="107"/>
      <c r="D17" s="107"/>
      <c r="E17" s="107"/>
      <c r="F17" s="108"/>
    </row>
    <row r="18" spans="2:6" ht="15.75" thickBot="1" x14ac:dyDescent="0.3"/>
    <row r="19" spans="2:6" ht="15.75" thickBot="1" x14ac:dyDescent="0.3">
      <c r="B19" s="3" t="s">
        <v>200</v>
      </c>
      <c r="C19" s="4" t="s">
        <v>4</v>
      </c>
      <c r="D19" s="5" t="s">
        <v>5</v>
      </c>
      <c r="E19" s="5" t="s">
        <v>6</v>
      </c>
      <c r="F19" s="5" t="s">
        <v>7</v>
      </c>
    </row>
    <row r="21" spans="2:6" ht="63.75" customHeight="1" x14ac:dyDescent="0.25">
      <c r="B21" s="114" t="s">
        <v>201</v>
      </c>
      <c r="C21" s="115"/>
      <c r="D21" s="115"/>
      <c r="E21" s="115"/>
      <c r="F21" s="116"/>
    </row>
    <row r="22" spans="2:6" ht="15.75" thickBot="1" x14ac:dyDescent="0.3">
      <c r="B22" s="60"/>
      <c r="C22" s="61"/>
      <c r="D22" s="61"/>
      <c r="E22" s="62"/>
      <c r="F22" s="6"/>
    </row>
    <row r="23" spans="2:6" ht="45" customHeight="1" thickBot="1" x14ac:dyDescent="0.3">
      <c r="B23" s="68" t="s">
        <v>202</v>
      </c>
    </row>
    <row r="24" spans="2:6" x14ac:dyDescent="0.25">
      <c r="B24" s="42"/>
      <c r="C24" s="44"/>
      <c r="D24" s="41"/>
    </row>
    <row r="26" spans="2:6" x14ac:dyDescent="0.25">
      <c r="B26" t="s">
        <v>3</v>
      </c>
    </row>
  </sheetData>
  <mergeCells count="4">
    <mergeCell ref="B2:J2"/>
    <mergeCell ref="B16:F16"/>
    <mergeCell ref="B17:F17"/>
    <mergeCell ref="B21:F2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47"/>
  <sheetViews>
    <sheetView showGridLines="0" topLeftCell="A31" workbookViewId="0">
      <selection activeCell="G28" sqref="G28"/>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row>
    <row r="7" spans="2:10" ht="29.25" customHeight="1" thickBot="1" x14ac:dyDescent="0.3">
      <c r="B7" s="18" t="s">
        <v>129</v>
      </c>
      <c r="C7" s="22"/>
      <c r="D7" s="19"/>
      <c r="E7" s="23"/>
    </row>
    <row r="8" spans="2:10" ht="29.25" customHeight="1" x14ac:dyDescent="0.25">
      <c r="B8" s="2"/>
      <c r="D8" s="2"/>
    </row>
    <row r="9" spans="2:10" ht="17.25" customHeight="1" x14ac:dyDescent="0.3">
      <c r="B9" s="20" t="s">
        <v>35</v>
      </c>
      <c r="E9" s="17"/>
      <c r="F9" s="17"/>
      <c r="G9" s="17"/>
      <c r="H9" s="17"/>
    </row>
    <row r="10" spans="2:10" ht="18.75" customHeight="1" x14ac:dyDescent="0.25">
      <c r="B10" s="15" t="s">
        <v>130</v>
      </c>
      <c r="C10" s="16"/>
    </row>
    <row r="11" spans="2:10" ht="63" customHeight="1" x14ac:dyDescent="0.25">
      <c r="B11" s="64" t="s">
        <v>131</v>
      </c>
      <c r="C11" s="14" t="s">
        <v>13</v>
      </c>
    </row>
    <row r="12" spans="2:10" ht="15.75" x14ac:dyDescent="0.25">
      <c r="B12" s="30" t="s">
        <v>31</v>
      </c>
      <c r="C12" s="14"/>
    </row>
    <row r="13" spans="2:10" x14ac:dyDescent="0.25">
      <c r="B13" s="12" t="s">
        <v>132</v>
      </c>
      <c r="C13" s="45"/>
    </row>
    <row r="15" spans="2:10" ht="18.75" x14ac:dyDescent="0.3">
      <c r="B15" s="20" t="s">
        <v>35</v>
      </c>
    </row>
    <row r="16" spans="2:10" ht="15.75" x14ac:dyDescent="0.25">
      <c r="B16" s="15" t="s">
        <v>133</v>
      </c>
      <c r="C16" s="16"/>
    </row>
    <row r="17" spans="2:3" ht="45" x14ac:dyDescent="0.25">
      <c r="B17" s="64" t="s">
        <v>134</v>
      </c>
      <c r="C17" s="14" t="s">
        <v>13</v>
      </c>
    </row>
    <row r="18" spans="2:3" ht="15.75" x14ac:dyDescent="0.25">
      <c r="B18" s="30" t="s">
        <v>31</v>
      </c>
      <c r="C18" s="14"/>
    </row>
    <row r="19" spans="2:3" ht="15.75" x14ac:dyDescent="0.25">
      <c r="B19" s="12" t="s">
        <v>135</v>
      </c>
      <c r="C19" s="65"/>
    </row>
    <row r="20" spans="2:3" x14ac:dyDescent="0.25">
      <c r="B20" s="12" t="s">
        <v>136</v>
      </c>
      <c r="C20" s="45"/>
    </row>
    <row r="22" spans="2:3" ht="18.75" x14ac:dyDescent="0.3">
      <c r="B22" s="20" t="s">
        <v>35</v>
      </c>
    </row>
    <row r="23" spans="2:3" ht="15.75" x14ac:dyDescent="0.25">
      <c r="B23" s="15" t="s">
        <v>137</v>
      </c>
      <c r="C23" s="16"/>
    </row>
    <row r="24" spans="2:3" ht="45" x14ac:dyDescent="0.25">
      <c r="B24" s="64" t="s">
        <v>138</v>
      </c>
      <c r="C24" s="14" t="s">
        <v>13</v>
      </c>
    </row>
    <row r="25" spans="2:3" ht="15.75" x14ac:dyDescent="0.25">
      <c r="B25" s="30" t="s">
        <v>31</v>
      </c>
      <c r="C25" s="14"/>
    </row>
    <row r="26" spans="2:3" ht="15.75" x14ac:dyDescent="0.25">
      <c r="B26" s="12" t="s">
        <v>135</v>
      </c>
      <c r="C26" s="65"/>
    </row>
    <row r="27" spans="2:3" x14ac:dyDescent="0.25">
      <c r="B27" s="12" t="s">
        <v>136</v>
      </c>
      <c r="C27" s="45"/>
    </row>
    <row r="29" spans="2:3" ht="18.75" x14ac:dyDescent="0.3">
      <c r="B29" s="20" t="s">
        <v>35</v>
      </c>
    </row>
    <row r="30" spans="2:3" ht="15.75" x14ac:dyDescent="0.25">
      <c r="B30" s="15" t="s">
        <v>139</v>
      </c>
      <c r="C30" s="16"/>
    </row>
    <row r="31" spans="2:3" ht="75" x14ac:dyDescent="0.25">
      <c r="B31" s="64" t="s">
        <v>140</v>
      </c>
      <c r="C31" s="14" t="s">
        <v>13</v>
      </c>
    </row>
    <row r="32" spans="2:3" ht="15.75" x14ac:dyDescent="0.25">
      <c r="B32" s="30" t="s">
        <v>31</v>
      </c>
      <c r="C32" s="14"/>
    </row>
    <row r="33" spans="2:3" ht="15.75" x14ac:dyDescent="0.25">
      <c r="B33" s="12" t="s">
        <v>141</v>
      </c>
      <c r="C33" s="14"/>
    </row>
    <row r="34" spans="2:3" ht="15.75" x14ac:dyDescent="0.25">
      <c r="B34" s="12" t="s">
        <v>142</v>
      </c>
      <c r="C34" s="65"/>
    </row>
    <row r="35" spans="2:3" x14ac:dyDescent="0.25">
      <c r="B35" s="12" t="s">
        <v>143</v>
      </c>
      <c r="C35" s="45"/>
    </row>
    <row r="37" spans="2:3" ht="18.75" x14ac:dyDescent="0.3">
      <c r="B37" s="20" t="s">
        <v>35</v>
      </c>
    </row>
    <row r="38" spans="2:3" ht="15.75" x14ac:dyDescent="0.25">
      <c r="B38" s="15" t="s">
        <v>144</v>
      </c>
      <c r="C38" s="16"/>
    </row>
    <row r="39" spans="2:3" ht="60" x14ac:dyDescent="0.25">
      <c r="B39" s="64" t="s">
        <v>146</v>
      </c>
      <c r="C39" s="14" t="s">
        <v>13</v>
      </c>
    </row>
    <row r="40" spans="2:3" ht="15.75" x14ac:dyDescent="0.25">
      <c r="B40" s="30" t="s">
        <v>31</v>
      </c>
      <c r="C40" s="14"/>
    </row>
    <row r="41" spans="2:3" x14ac:dyDescent="0.25">
      <c r="B41" s="12" t="s">
        <v>132</v>
      </c>
      <c r="C41" s="45"/>
    </row>
    <row r="43" spans="2:3" ht="18.75" x14ac:dyDescent="0.3">
      <c r="B43" s="20" t="s">
        <v>35</v>
      </c>
    </row>
    <row r="44" spans="2:3" ht="15.75" x14ac:dyDescent="0.25">
      <c r="B44" s="15" t="s">
        <v>145</v>
      </c>
      <c r="C44" s="16"/>
    </row>
    <row r="45" spans="2:3" ht="90" x14ac:dyDescent="0.25">
      <c r="B45" s="64" t="s">
        <v>147</v>
      </c>
      <c r="C45" s="14" t="s">
        <v>13</v>
      </c>
    </row>
    <row r="46" spans="2:3" ht="15.75" x14ac:dyDescent="0.25">
      <c r="B46" s="30" t="s">
        <v>31</v>
      </c>
      <c r="C46" s="14"/>
    </row>
    <row r="47" spans="2:3" x14ac:dyDescent="0.25">
      <c r="B47" s="12" t="s">
        <v>132</v>
      </c>
      <c r="C47" s="45"/>
    </row>
  </sheetData>
  <mergeCells count="1">
    <mergeCell ref="B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J49"/>
  <sheetViews>
    <sheetView showGridLines="0" topLeftCell="A4"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51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54</v>
      </c>
      <c r="C29" s="4" t="s">
        <v>4</v>
      </c>
      <c r="D29" s="5" t="s">
        <v>5</v>
      </c>
      <c r="E29" s="5" t="s">
        <v>6</v>
      </c>
      <c r="F29" s="5" t="s">
        <v>7</v>
      </c>
    </row>
    <row r="31" spans="2:6" ht="93" customHeight="1" x14ac:dyDescent="0.25">
      <c r="B31" s="7" t="s">
        <v>55</v>
      </c>
      <c r="C31" s="49"/>
      <c r="D31" s="49"/>
      <c r="E31" s="50"/>
      <c r="F31" s="27" t="s">
        <v>8</v>
      </c>
    </row>
    <row r="32" spans="2:6" x14ac:dyDescent="0.25">
      <c r="C32" s="8"/>
      <c r="D32" s="8"/>
      <c r="E32" s="6"/>
      <c r="F32" s="6"/>
    </row>
    <row r="33" spans="2:6" x14ac:dyDescent="0.25">
      <c r="B33" s="51" t="s">
        <v>57</v>
      </c>
      <c r="C33" s="52"/>
      <c r="D33" s="52"/>
      <c r="E33" s="53"/>
      <c r="F33" s="27" t="s">
        <v>8</v>
      </c>
    </row>
    <row r="34" spans="2:6" x14ac:dyDescent="0.25">
      <c r="C34" s="8"/>
      <c r="D34" s="8"/>
      <c r="E34" s="6"/>
      <c r="F34" s="6"/>
    </row>
    <row r="35" spans="2:6" x14ac:dyDescent="0.25">
      <c r="B35" s="26" t="s">
        <v>56</v>
      </c>
      <c r="C35" s="49"/>
      <c r="D35" s="49"/>
      <c r="E35" s="50"/>
      <c r="F35" s="27" t="s">
        <v>8</v>
      </c>
    </row>
    <row r="36" spans="2:6" x14ac:dyDescent="0.25">
      <c r="C36" s="8"/>
      <c r="D36" s="8"/>
      <c r="E36" s="6"/>
      <c r="F36" s="6"/>
    </row>
    <row r="37" spans="2:6" x14ac:dyDescent="0.25">
      <c r="B37" s="51" t="s">
        <v>58</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J49"/>
  <sheetViews>
    <sheetView showGridLines="0" topLeftCell="A19"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59</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60</v>
      </c>
      <c r="C29" s="4" t="s">
        <v>4</v>
      </c>
      <c r="D29" s="5" t="s">
        <v>5</v>
      </c>
      <c r="E29" s="5" t="s">
        <v>6</v>
      </c>
      <c r="F29" s="5" t="s">
        <v>7</v>
      </c>
    </row>
    <row r="31" spans="2:6" ht="93" customHeight="1" x14ac:dyDescent="0.25">
      <c r="B31" s="7" t="s">
        <v>63</v>
      </c>
      <c r="C31" s="49"/>
      <c r="D31" s="49"/>
      <c r="E31" s="50"/>
      <c r="F31" s="27" t="s">
        <v>8</v>
      </c>
    </row>
    <row r="32" spans="2:6" x14ac:dyDescent="0.25">
      <c r="C32" s="8"/>
      <c r="D32" s="8"/>
      <c r="E32" s="6"/>
      <c r="F32" s="6"/>
    </row>
    <row r="33" spans="2:6" x14ac:dyDescent="0.25">
      <c r="B33" s="51" t="s">
        <v>57</v>
      </c>
      <c r="C33" s="52"/>
      <c r="D33" s="52"/>
      <c r="E33" s="53"/>
      <c r="F33" s="27" t="s">
        <v>8</v>
      </c>
    </row>
    <row r="34" spans="2:6" x14ac:dyDescent="0.25">
      <c r="C34" s="8"/>
      <c r="D34" s="8"/>
      <c r="E34" s="6"/>
      <c r="F34" s="6"/>
    </row>
    <row r="35" spans="2:6" x14ac:dyDescent="0.25">
      <c r="B35" s="26" t="s">
        <v>56</v>
      </c>
      <c r="C35" s="49"/>
      <c r="D35" s="49"/>
      <c r="E35" s="50"/>
      <c r="F35" s="27" t="s">
        <v>8</v>
      </c>
    </row>
    <row r="36" spans="2:6" x14ac:dyDescent="0.25">
      <c r="C36" s="8"/>
      <c r="D36" s="8"/>
      <c r="E36" s="6"/>
      <c r="F36" s="6"/>
    </row>
    <row r="37" spans="2:6" x14ac:dyDescent="0.25">
      <c r="B37" s="51" t="s">
        <v>58</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J49"/>
  <sheetViews>
    <sheetView showGridLines="0" topLeftCell="A22"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61</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62</v>
      </c>
      <c r="C29" s="4" t="s">
        <v>4</v>
      </c>
      <c r="D29" s="5" t="s">
        <v>5</v>
      </c>
      <c r="E29" s="5" t="s">
        <v>6</v>
      </c>
      <c r="F29" s="5" t="s">
        <v>7</v>
      </c>
    </row>
    <row r="31" spans="2:6" ht="93" customHeight="1" x14ac:dyDescent="0.25">
      <c r="B31" s="7" t="s">
        <v>64</v>
      </c>
      <c r="C31" s="49"/>
      <c r="D31" s="49"/>
      <c r="E31" s="50"/>
      <c r="F31" s="27" t="s">
        <v>8</v>
      </c>
    </row>
    <row r="32" spans="2:6" x14ac:dyDescent="0.25">
      <c r="C32" s="8"/>
      <c r="D32" s="8"/>
      <c r="E32" s="6"/>
      <c r="F32" s="6"/>
    </row>
    <row r="33" spans="2:6" x14ac:dyDescent="0.25">
      <c r="B33" s="51" t="s">
        <v>57</v>
      </c>
      <c r="C33" s="52"/>
      <c r="D33" s="52"/>
      <c r="E33" s="53"/>
      <c r="F33" s="27" t="s">
        <v>8</v>
      </c>
    </row>
    <row r="34" spans="2:6" x14ac:dyDescent="0.25">
      <c r="C34" s="8"/>
      <c r="D34" s="8"/>
      <c r="E34" s="6"/>
      <c r="F34" s="6"/>
    </row>
    <row r="35" spans="2:6" x14ac:dyDescent="0.25">
      <c r="B35" s="26" t="s">
        <v>56</v>
      </c>
      <c r="C35" s="49"/>
      <c r="D35" s="49"/>
      <c r="E35" s="50"/>
      <c r="F35" s="27" t="s">
        <v>8</v>
      </c>
    </row>
    <row r="36" spans="2:6" x14ac:dyDescent="0.25">
      <c r="C36" s="8"/>
      <c r="D36" s="8"/>
      <c r="E36" s="6"/>
      <c r="F36" s="6"/>
    </row>
    <row r="37" spans="2:6" x14ac:dyDescent="0.25">
      <c r="B37" s="51" t="s">
        <v>58</v>
      </c>
      <c r="C37" s="52"/>
      <c r="D37" s="52"/>
      <c r="E37" s="53"/>
      <c r="F37" s="27" t="s">
        <v>8</v>
      </c>
    </row>
    <row r="38" spans="2:6" x14ac:dyDescent="0.25">
      <c r="C38" s="8"/>
      <c r="D38" s="8"/>
      <c r="E38" s="6"/>
      <c r="F38" s="6"/>
    </row>
    <row r="39" spans="2:6" x14ac:dyDescent="0.25">
      <c r="B39" s="26" t="s">
        <v>30</v>
      </c>
      <c r="C39" s="8"/>
      <c r="D39" s="8"/>
      <c r="E39" s="50"/>
      <c r="F39" s="36" t="s">
        <v>29</v>
      </c>
    </row>
    <row r="41" spans="2:6" ht="30" x14ac:dyDescent="0.25">
      <c r="B41" s="39" t="s">
        <v>37</v>
      </c>
      <c r="C41" s="40">
        <f>C21</f>
        <v>0</v>
      </c>
      <c r="D41" s="8"/>
      <c r="E41" s="40">
        <f>4*C21</f>
        <v>0</v>
      </c>
      <c r="F41" s="37" t="s">
        <v>10</v>
      </c>
    </row>
    <row r="42" spans="2:6" x14ac:dyDescent="0.25">
      <c r="C42" s="8"/>
      <c r="D42" s="8"/>
      <c r="E42" s="8"/>
      <c r="F42" s="8"/>
    </row>
    <row r="43" spans="2:6" ht="30" x14ac:dyDescent="0.25">
      <c r="B43" s="35" t="s">
        <v>38</v>
      </c>
      <c r="C43" s="40">
        <f>C22</f>
        <v>0</v>
      </c>
      <c r="D43" s="8"/>
      <c r="E43" s="40">
        <f>2*C22</f>
        <v>0</v>
      </c>
      <c r="F43" s="37" t="s">
        <v>11</v>
      </c>
    </row>
    <row r="45" spans="2:6" ht="30" x14ac:dyDescent="0.25">
      <c r="B45" s="29" t="s">
        <v>36</v>
      </c>
      <c r="C45" s="10">
        <f>C23</f>
        <v>0</v>
      </c>
      <c r="E45" s="43">
        <f>(1-C45)*50</f>
        <v>50</v>
      </c>
      <c r="F45" s="28" t="s">
        <v>39</v>
      </c>
    </row>
    <row r="47" spans="2:6" x14ac:dyDescent="0.25">
      <c r="B47" s="42" t="s">
        <v>40</v>
      </c>
      <c r="C47" s="44">
        <f>SUM(E31:E45)</f>
        <v>50</v>
      </c>
      <c r="D47" s="41"/>
    </row>
    <row r="49" spans="2:2" x14ac:dyDescent="0.25">
      <c r="B49" t="s">
        <v>3</v>
      </c>
    </row>
  </sheetData>
  <mergeCells count="3">
    <mergeCell ref="B2:J2"/>
    <mergeCell ref="B26:F26"/>
    <mergeCell ref="B27:F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53"/>
  <sheetViews>
    <sheetView showGridLines="0" topLeftCell="A34" workbookViewId="0">
      <selection activeCell="F33" sqref="F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65</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66</v>
      </c>
      <c r="C29" s="4" t="s">
        <v>4</v>
      </c>
      <c r="D29" s="5" t="s">
        <v>5</v>
      </c>
      <c r="E29" s="5" t="s">
        <v>6</v>
      </c>
      <c r="F29" s="5" t="s">
        <v>7</v>
      </c>
    </row>
    <row r="30" spans="2:6" x14ac:dyDescent="0.25">
      <c r="B30" s="54"/>
      <c r="C30" s="55"/>
      <c r="D30" s="56"/>
      <c r="E30" s="56"/>
      <c r="F30" s="56"/>
    </row>
    <row r="31" spans="2:6" ht="110.25" customHeight="1" x14ac:dyDescent="0.25">
      <c r="B31" s="7" t="s">
        <v>67</v>
      </c>
      <c r="C31" s="55"/>
      <c r="D31" s="56"/>
      <c r="E31" s="56"/>
      <c r="F31" s="56"/>
    </row>
    <row r="33" spans="2:6" ht="93" customHeight="1" x14ac:dyDescent="0.25">
      <c r="B33" s="7" t="s">
        <v>68</v>
      </c>
      <c r="C33" s="49"/>
      <c r="D33" s="49"/>
      <c r="E33" s="50"/>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2" spans="2:6" x14ac:dyDescent="0.25">
      <c r="B42" s="57"/>
      <c r="C42" s="58"/>
      <c r="E42" s="59"/>
      <c r="F42" s="8"/>
    </row>
    <row r="43" spans="2:6" ht="105" x14ac:dyDescent="0.25">
      <c r="B43" s="7" t="s">
        <v>69</v>
      </c>
      <c r="C43" s="49"/>
      <c r="D43" s="49"/>
      <c r="E43" s="50"/>
      <c r="F43" s="9" t="s">
        <v>8</v>
      </c>
    </row>
    <row r="44" spans="2:6" x14ac:dyDescent="0.25">
      <c r="C44" s="8"/>
      <c r="D44" s="8"/>
      <c r="E44" s="6"/>
      <c r="F44" s="6"/>
    </row>
    <row r="45" spans="2:6" x14ac:dyDescent="0.25">
      <c r="B45" s="26" t="s">
        <v>30</v>
      </c>
      <c r="C45" s="8"/>
      <c r="D45" s="8"/>
      <c r="E45" s="50"/>
      <c r="F45" s="36" t="s">
        <v>29</v>
      </c>
    </row>
    <row r="47" spans="2:6" ht="30" x14ac:dyDescent="0.25">
      <c r="B47" s="39" t="s">
        <v>37</v>
      </c>
      <c r="C47" s="40">
        <f>C30</f>
        <v>0</v>
      </c>
      <c r="D47" s="8"/>
      <c r="E47" s="40">
        <f>4*C30</f>
        <v>0</v>
      </c>
      <c r="F47" s="37" t="s">
        <v>10</v>
      </c>
    </row>
    <row r="48" spans="2:6" x14ac:dyDescent="0.25">
      <c r="C48" s="8"/>
      <c r="D48" s="8"/>
      <c r="E48" s="8"/>
      <c r="F48" s="8"/>
    </row>
    <row r="49" spans="2:6" ht="30" x14ac:dyDescent="0.25">
      <c r="B49" s="35" t="s">
        <v>38</v>
      </c>
      <c r="C49" s="40">
        <f>C31</f>
        <v>0</v>
      </c>
      <c r="D49" s="8"/>
      <c r="E49" s="40">
        <f>2*C31</f>
        <v>0</v>
      </c>
      <c r="F49" s="37" t="s">
        <v>11</v>
      </c>
    </row>
    <row r="51" spans="2:6" ht="30" x14ac:dyDescent="0.25">
      <c r="B51" s="29" t="s">
        <v>36</v>
      </c>
      <c r="C51" s="10">
        <f>C32</f>
        <v>0</v>
      </c>
      <c r="E51" s="43">
        <f>(1-C51)*50</f>
        <v>50</v>
      </c>
      <c r="F51" s="28" t="s">
        <v>39</v>
      </c>
    </row>
    <row r="53" spans="2:6" x14ac:dyDescent="0.25">
      <c r="B53" s="42" t="s">
        <v>40</v>
      </c>
      <c r="C53" s="44">
        <f>SUM(E33:E51)</f>
        <v>100</v>
      </c>
    </row>
  </sheetData>
  <mergeCells count="3">
    <mergeCell ref="B2:J2"/>
    <mergeCell ref="B26:F26"/>
    <mergeCell ref="B27:F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J45"/>
  <sheetViews>
    <sheetView showGridLines="0" topLeftCell="A16" workbookViewId="0">
      <selection activeCell="F31" sqref="F31"/>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70</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71</v>
      </c>
      <c r="C29" s="4" t="s">
        <v>4</v>
      </c>
      <c r="D29" s="5" t="s">
        <v>5</v>
      </c>
      <c r="E29" s="5" t="s">
        <v>6</v>
      </c>
      <c r="F29" s="5" t="s">
        <v>7</v>
      </c>
    </row>
    <row r="31" spans="2:6" ht="63.75" customHeight="1" x14ac:dyDescent="0.25">
      <c r="B31" s="7" t="s">
        <v>72</v>
      </c>
      <c r="C31" s="49"/>
      <c r="D31" s="49"/>
      <c r="E31" s="50"/>
      <c r="F31" s="27" t="s">
        <v>8</v>
      </c>
    </row>
    <row r="32" spans="2:6" x14ac:dyDescent="0.25">
      <c r="C32" s="8"/>
      <c r="D32" s="8"/>
      <c r="E32" s="6"/>
      <c r="F32" s="6"/>
    </row>
    <row r="33" spans="2:6" x14ac:dyDescent="0.25">
      <c r="B33" s="51" t="s">
        <v>73</v>
      </c>
      <c r="C33" s="52"/>
      <c r="D33" s="52"/>
      <c r="E33" s="53"/>
      <c r="F33" s="27" t="s">
        <v>8</v>
      </c>
    </row>
    <row r="34" spans="2:6" x14ac:dyDescent="0.25">
      <c r="C34" s="8"/>
      <c r="D34" s="8"/>
      <c r="E34" s="6"/>
      <c r="F34" s="6"/>
    </row>
    <row r="35" spans="2:6" x14ac:dyDescent="0.25">
      <c r="B35" s="26" t="s">
        <v>30</v>
      </c>
      <c r="C35" s="8"/>
      <c r="D35" s="8"/>
      <c r="E35" s="50"/>
      <c r="F35" s="36" t="s">
        <v>29</v>
      </c>
    </row>
    <row r="37" spans="2:6" ht="30" x14ac:dyDescent="0.25">
      <c r="B37" s="39" t="s">
        <v>37</v>
      </c>
      <c r="C37" s="40">
        <f>C21</f>
        <v>0</v>
      </c>
      <c r="D37" s="8"/>
      <c r="E37" s="40">
        <f>4*C21</f>
        <v>0</v>
      </c>
      <c r="F37" s="37" t="s">
        <v>10</v>
      </c>
    </row>
    <row r="38" spans="2:6" x14ac:dyDescent="0.25">
      <c r="C38" s="8"/>
      <c r="D38" s="8"/>
      <c r="E38" s="8"/>
      <c r="F38" s="8"/>
    </row>
    <row r="39" spans="2:6" ht="30" x14ac:dyDescent="0.25">
      <c r="B39" s="35" t="s">
        <v>38</v>
      </c>
      <c r="C39" s="40">
        <f>C22</f>
        <v>0</v>
      </c>
      <c r="D39" s="8"/>
      <c r="E39" s="40">
        <f>2*C22</f>
        <v>0</v>
      </c>
      <c r="F39" s="37" t="s">
        <v>11</v>
      </c>
    </row>
    <row r="41" spans="2:6" ht="30" x14ac:dyDescent="0.25">
      <c r="B41" s="29" t="s">
        <v>36</v>
      </c>
      <c r="C41" s="10">
        <f>C23</f>
        <v>0</v>
      </c>
      <c r="E41" s="43">
        <f>(1-C41)*50</f>
        <v>50</v>
      </c>
      <c r="F41" s="28" t="s">
        <v>39</v>
      </c>
    </row>
    <row r="43" spans="2:6" x14ac:dyDescent="0.25">
      <c r="B43" s="42" t="s">
        <v>40</v>
      </c>
      <c r="C43" s="44">
        <f>SUM(E31:E41)</f>
        <v>50</v>
      </c>
      <c r="D43" s="41"/>
    </row>
    <row r="45" spans="2:6" x14ac:dyDescent="0.25">
      <c r="B45" t="s">
        <v>3</v>
      </c>
    </row>
  </sheetData>
  <mergeCells count="3">
    <mergeCell ref="B2:J2"/>
    <mergeCell ref="B26:F26"/>
    <mergeCell ref="B27:F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7"/>
  <sheetViews>
    <sheetView showGridLines="0" topLeftCell="A16" workbookViewId="0">
      <selection activeCell="J33" sqref="J33"/>
    </sheetView>
  </sheetViews>
  <sheetFormatPr defaultColWidth="9.140625" defaultRowHeight="15" x14ac:dyDescent="0.25"/>
  <cols>
    <col min="1" max="1" width="1.28515625" customWidth="1"/>
    <col min="2" max="2" width="76.85546875" customWidth="1"/>
    <col min="3" max="10" width="14.28515625" customWidth="1"/>
    <col min="11" max="11" width="14.7109375" bestFit="1" customWidth="1"/>
    <col min="12" max="12" width="14.140625" bestFit="1" customWidth="1"/>
  </cols>
  <sheetData>
    <row r="1" spans="2:10" ht="15.75" thickBot="1" x14ac:dyDescent="0.3"/>
    <row r="2" spans="2:10" ht="37.5" customHeight="1" thickBot="1" x14ac:dyDescent="0.3">
      <c r="B2" s="104" t="s">
        <v>0</v>
      </c>
      <c r="C2" s="104"/>
      <c r="D2" s="104"/>
      <c r="E2" s="104"/>
      <c r="F2" s="104"/>
      <c r="G2" s="104"/>
      <c r="H2" s="104"/>
      <c r="I2" s="104"/>
      <c r="J2" s="104"/>
    </row>
    <row r="4" spans="2:10" ht="15.75" x14ac:dyDescent="0.25">
      <c r="B4" s="1" t="s">
        <v>1</v>
      </c>
      <c r="I4" s="34"/>
      <c r="J4" s="33" t="s">
        <v>31</v>
      </c>
    </row>
    <row r="5" spans="2:10" ht="18.75" x14ac:dyDescent="0.25">
      <c r="B5" s="2" t="s">
        <v>2</v>
      </c>
      <c r="I5" s="32"/>
      <c r="J5" s="33" t="s">
        <v>33</v>
      </c>
    </row>
    <row r="6" spans="2:10" ht="19.5" thickBot="1" x14ac:dyDescent="0.3">
      <c r="B6" s="2"/>
      <c r="C6" s="21"/>
      <c r="D6" s="21"/>
      <c r="E6" s="21"/>
      <c r="F6" s="21"/>
      <c r="G6" s="21"/>
      <c r="H6" s="21"/>
    </row>
    <row r="7" spans="2:10" ht="29.25" customHeight="1" thickBot="1" x14ac:dyDescent="0.3">
      <c r="B7" s="18" t="s">
        <v>34</v>
      </c>
      <c r="C7" s="22"/>
      <c r="D7" s="19"/>
      <c r="E7" s="22"/>
      <c r="F7" s="22"/>
      <c r="G7" s="22"/>
      <c r="H7" s="23"/>
    </row>
    <row r="8" spans="2:10" ht="29.25" customHeight="1" x14ac:dyDescent="0.25">
      <c r="B8" s="2"/>
      <c r="D8" s="2"/>
    </row>
    <row r="9" spans="2:10" ht="17.25" customHeight="1" x14ac:dyDescent="0.3">
      <c r="B9" s="20" t="s">
        <v>35</v>
      </c>
      <c r="E9" s="17"/>
      <c r="F9" s="17"/>
      <c r="G9" s="17"/>
      <c r="H9" s="17"/>
    </row>
    <row r="10" spans="2:10" ht="18.75" customHeight="1" x14ac:dyDescent="0.25">
      <c r="B10" s="15" t="s">
        <v>74</v>
      </c>
      <c r="C10" s="16"/>
    </row>
    <row r="11" spans="2:10" ht="56.25" customHeight="1" x14ac:dyDescent="0.25">
      <c r="B11" s="13" t="s">
        <v>26</v>
      </c>
      <c r="C11" s="14" t="s">
        <v>13</v>
      </c>
    </row>
    <row r="12" spans="2:10" ht="15.75" x14ac:dyDescent="0.25">
      <c r="B12" s="30" t="s">
        <v>31</v>
      </c>
      <c r="C12" s="14"/>
    </row>
    <row r="13" spans="2:10" x14ac:dyDescent="0.25">
      <c r="B13" s="12" t="s">
        <v>25</v>
      </c>
      <c r="C13" s="45"/>
    </row>
    <row r="14" spans="2:10" ht="15.75" x14ac:dyDescent="0.25">
      <c r="B14" s="30" t="s">
        <v>32</v>
      </c>
      <c r="C14" s="38"/>
    </row>
    <row r="15" spans="2:10" x14ac:dyDescent="0.25">
      <c r="B15" s="11" t="s">
        <v>21</v>
      </c>
      <c r="C15" s="46"/>
    </row>
    <row r="16" spans="2:10" ht="30" x14ac:dyDescent="0.25">
      <c r="B16" s="12" t="s">
        <v>20</v>
      </c>
      <c r="C16" s="46"/>
    </row>
    <row r="17" spans="2:6" x14ac:dyDescent="0.25">
      <c r="B17" s="11" t="s">
        <v>19</v>
      </c>
      <c r="C17" s="46"/>
    </row>
    <row r="18" spans="2:6" x14ac:dyDescent="0.25">
      <c r="B18" s="31" t="s">
        <v>12</v>
      </c>
      <c r="C18" s="27"/>
    </row>
    <row r="19" spans="2:6" x14ac:dyDescent="0.25">
      <c r="B19" s="11" t="s">
        <v>18</v>
      </c>
      <c r="C19" s="47"/>
    </row>
    <row r="20" spans="2:6" x14ac:dyDescent="0.25">
      <c r="B20" s="31" t="s">
        <v>27</v>
      </c>
      <c r="C20" s="27"/>
    </row>
    <row r="21" spans="2:6" x14ac:dyDescent="0.25">
      <c r="B21" s="11" t="s">
        <v>22</v>
      </c>
      <c r="C21" s="48"/>
    </row>
    <row r="22" spans="2:6" x14ac:dyDescent="0.25">
      <c r="B22" s="11" t="s">
        <v>23</v>
      </c>
      <c r="C22" s="48"/>
    </row>
    <row r="23" spans="2:6" x14ac:dyDescent="0.25">
      <c r="B23" s="11" t="s">
        <v>24</v>
      </c>
      <c r="C23" s="45"/>
    </row>
    <row r="24" spans="2:6" x14ac:dyDescent="0.25">
      <c r="B24" s="24"/>
    </row>
    <row r="25" spans="2:6" x14ac:dyDescent="0.25">
      <c r="B25" s="25"/>
    </row>
    <row r="26" spans="2:6" ht="19.5" thickBot="1" x14ac:dyDescent="0.3">
      <c r="B26" s="105" t="s">
        <v>15</v>
      </c>
      <c r="C26" s="105"/>
      <c r="D26" s="105"/>
      <c r="E26" s="105"/>
      <c r="F26" s="105"/>
    </row>
    <row r="27" spans="2:6" ht="16.5" thickBot="1" x14ac:dyDescent="0.3">
      <c r="B27" s="106" t="s">
        <v>16</v>
      </c>
      <c r="C27" s="107"/>
      <c r="D27" s="107"/>
      <c r="E27" s="107"/>
      <c r="F27" s="108"/>
    </row>
    <row r="28" spans="2:6" ht="15.75" thickBot="1" x14ac:dyDescent="0.3"/>
    <row r="29" spans="2:6" ht="15.75" thickBot="1" x14ac:dyDescent="0.3">
      <c r="B29" s="3" t="s">
        <v>75</v>
      </c>
      <c r="C29" s="4" t="s">
        <v>4</v>
      </c>
      <c r="D29" s="5" t="s">
        <v>5</v>
      </c>
      <c r="E29" s="5" t="s">
        <v>6</v>
      </c>
      <c r="F29" s="5" t="s">
        <v>7</v>
      </c>
    </row>
    <row r="31" spans="2:6" ht="63.75" customHeight="1" x14ac:dyDescent="0.25">
      <c r="B31" s="7" t="s">
        <v>76</v>
      </c>
      <c r="C31" s="49"/>
      <c r="D31" s="49"/>
      <c r="E31" s="50"/>
      <c r="F31" s="27" t="s">
        <v>8</v>
      </c>
    </row>
    <row r="32" spans="2:6" x14ac:dyDescent="0.25">
      <c r="B32" s="60"/>
      <c r="C32" s="61"/>
      <c r="D32" s="61"/>
      <c r="E32" s="62"/>
      <c r="F32" s="6"/>
    </row>
    <row r="33" spans="2:6" x14ac:dyDescent="0.25">
      <c r="B33" s="7" t="s">
        <v>77</v>
      </c>
      <c r="C33" s="49"/>
      <c r="D33" s="49"/>
      <c r="E33" s="50"/>
      <c r="F33" s="27"/>
    </row>
    <row r="34" spans="2:6" x14ac:dyDescent="0.25">
      <c r="C34" s="8"/>
      <c r="D34" s="8"/>
      <c r="E34" s="6"/>
      <c r="F34" s="6"/>
    </row>
    <row r="35" spans="2:6" x14ac:dyDescent="0.25">
      <c r="B35" s="51" t="s">
        <v>73</v>
      </c>
      <c r="C35" s="52"/>
      <c r="D35" s="52"/>
      <c r="E35" s="53"/>
      <c r="F35" s="27" t="s">
        <v>8</v>
      </c>
    </row>
    <row r="36" spans="2:6" x14ac:dyDescent="0.25">
      <c r="C36" s="8"/>
      <c r="D36" s="8"/>
      <c r="E36" s="6"/>
      <c r="F36" s="6"/>
    </row>
    <row r="37" spans="2:6" x14ac:dyDescent="0.25">
      <c r="B37" s="26" t="s">
        <v>30</v>
      </c>
      <c r="C37" s="8"/>
      <c r="D37" s="8"/>
      <c r="E37" s="50"/>
      <c r="F37" s="36" t="s">
        <v>29</v>
      </c>
    </row>
    <row r="39" spans="2:6" ht="30" x14ac:dyDescent="0.25">
      <c r="B39" s="39" t="s">
        <v>37</v>
      </c>
      <c r="C39" s="40">
        <f>C21</f>
        <v>0</v>
      </c>
      <c r="D39" s="8"/>
      <c r="E39" s="40">
        <f>4*C21</f>
        <v>0</v>
      </c>
      <c r="F39" s="37" t="s">
        <v>10</v>
      </c>
    </row>
    <row r="40" spans="2:6" x14ac:dyDescent="0.25">
      <c r="C40" s="8"/>
      <c r="D40" s="8"/>
      <c r="E40" s="8"/>
      <c r="F40" s="8"/>
    </row>
    <row r="41" spans="2:6" ht="30" x14ac:dyDescent="0.25">
      <c r="B41" s="35" t="s">
        <v>38</v>
      </c>
      <c r="C41" s="40">
        <f>C22</f>
        <v>0</v>
      </c>
      <c r="D41" s="8"/>
      <c r="E41" s="40">
        <f>2*C22</f>
        <v>0</v>
      </c>
      <c r="F41" s="37" t="s">
        <v>11</v>
      </c>
    </row>
    <row r="43" spans="2:6" ht="30" x14ac:dyDescent="0.25">
      <c r="B43" s="29" t="s">
        <v>36</v>
      </c>
      <c r="C43" s="10">
        <f>C23</f>
        <v>0</v>
      </c>
      <c r="E43" s="43">
        <f>(1-C43)*50</f>
        <v>50</v>
      </c>
      <c r="F43" s="28" t="s">
        <v>39</v>
      </c>
    </row>
    <row r="45" spans="2:6" x14ac:dyDescent="0.25">
      <c r="B45" s="42" t="s">
        <v>40</v>
      </c>
      <c r="C45" s="44">
        <f>SUM(E31:E43)</f>
        <v>50</v>
      </c>
      <c r="D45" s="41"/>
    </row>
    <row r="47" spans="2:6" x14ac:dyDescent="0.25">
      <c r="B47" t="s">
        <v>3</v>
      </c>
    </row>
  </sheetData>
  <mergeCells count="3">
    <mergeCell ref="B2:J2"/>
    <mergeCell ref="B26:F26"/>
    <mergeCell ref="B27:F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Postage Meter Rental</vt:lpstr>
      <vt:lpstr>Mailing Systems, Ultra Low Vol</vt:lpstr>
      <vt:lpstr>Mailing Systems, Low Volume</vt:lpstr>
      <vt:lpstr>Mailing Systems, Medium Volume </vt:lpstr>
      <vt:lpstr>Mailing Systems, High Volume</vt:lpstr>
      <vt:lpstr>Mailing Systems, Production</vt:lpstr>
      <vt:lpstr>Integrated Postal Scales</vt:lpstr>
      <vt:lpstr>Letter Openers, Low Volume</vt:lpstr>
      <vt:lpstr>Letter Openers, High Volume </vt:lpstr>
      <vt:lpstr>Letter Folders, Low Volume</vt:lpstr>
      <vt:lpstr>Letter Folders, High Volume</vt:lpstr>
      <vt:lpstr>Inserters, Production</vt:lpstr>
      <vt:lpstr>Folder-Inserters, Low Volume</vt:lpstr>
      <vt:lpstr>Folder-Inserters, Medium Volume</vt:lpstr>
      <vt:lpstr>Folder-Inserters, High Volume</vt:lpstr>
      <vt:lpstr>Folder-Inserters, Production</vt:lpstr>
      <vt:lpstr>Envelope Mail Labeler, Low Volu</vt:lpstr>
      <vt:lpstr>Envelope Mail Labeler, Med Volu</vt:lpstr>
      <vt:lpstr>Envelope Mail Labeler, High Vol</vt:lpstr>
      <vt:lpstr>Envelope Mail Labeler, Producti</vt:lpstr>
      <vt:lpstr>Envelope Addressing System, Low</vt:lpstr>
      <vt:lpstr>Envelope Addressing System, Med</vt:lpstr>
      <vt:lpstr>Envelope Addressing System, Hi</vt:lpstr>
      <vt:lpstr>Envelope Addressing System, Pro</vt:lpstr>
      <vt:lpstr>Tabbers, Low Volume</vt:lpstr>
      <vt:lpstr>Tabbers, Medium Volume</vt:lpstr>
      <vt:lpstr>Tabbers, High Volume</vt:lpstr>
      <vt:lpstr>Tabbers, Production</vt:lpstr>
      <vt:lpstr>Check Imprinting-Endorsing</vt:lpstr>
      <vt:lpstr>Pressure Sealing, Production</vt:lpstr>
      <vt:lpstr>Bursting Equipment, Production</vt:lpstr>
      <vt:lpstr>Pre-sorting Equipment, Producti</vt:lpstr>
      <vt:lpstr>Extractors</vt:lpstr>
      <vt:lpstr>Mailing Furniture (general)</vt:lpstr>
      <vt:lpstr>Software, License and Subscript</vt:lpstr>
      <vt:lpstr>Additional Services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Corey Korn</dc:creator>
  <cp:lastModifiedBy>Francine D Whittington</cp:lastModifiedBy>
  <dcterms:created xsi:type="dcterms:W3CDTF">2021-05-12T13:28:37Z</dcterms:created>
  <dcterms:modified xsi:type="dcterms:W3CDTF">2023-12-18T19:58:47Z</dcterms:modified>
</cp:coreProperties>
</file>