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7"/>
  <workbookPr defaultThemeVersion="166925"/>
  <mc:AlternateContent xmlns:mc="http://schemas.openxmlformats.org/markup-compatibility/2006">
    <mc:Choice Requires="x15">
      <x15ac:absPath xmlns:x15ac="http://schemas.microsoft.com/office/spreadsheetml/2010/11/ac" url="C:\Users\ddornbos\Desktop\NASPO Pro Tool 2023\0 - Responses\"/>
    </mc:Choice>
  </mc:AlternateContent>
  <xr:revisionPtr revIDLastSave="0" documentId="13_ncr:1_{1DFC3690-69B2-4397-9845-0BD5B4F761EA}" xr6:coauthVersionLast="36" xr6:coauthVersionMax="36" xr10:uidLastSave="{00000000-0000-0000-0000-000000000000}"/>
  <bookViews>
    <workbookView xWindow="0" yWindow="0" windowWidth="28800" windowHeight="12225" xr2:uid="{3A3AFE1E-FFC1-4162-9AF7-2DCB29D89245}"/>
  </bookViews>
  <sheets>
    <sheet name="Discount %" sheetId="2" r:id="rId1"/>
    <sheet name="Market Basket" sheetId="1" r:id="rId2"/>
    <sheet name="Value Add - Tools" sheetId="3" r:id="rId3"/>
    <sheet name="Value Add - Diagnostic" sheetId="4" r:id="rId4"/>
  </sheets>
  <definedNames>
    <definedName name="_xlnm.Print_Titles" localSheetId="0">'Discount %'!#REF!</definedName>
    <definedName name="_xlnm.Print_Titles" localSheetId="1">'Market Basket'!$12:$12</definedName>
  </definedNames>
  <calcPr calcId="191028"/>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24" i="1" l="1"/>
  <c r="I25" i="1"/>
  <c r="I26" i="1"/>
  <c r="I27" i="1"/>
  <c r="I28" i="1"/>
  <c r="H81" i="4" l="1"/>
  <c r="H80" i="4"/>
  <c r="H79" i="4"/>
  <c r="H78" i="4"/>
  <c r="H77" i="4"/>
  <c r="H76" i="4"/>
  <c r="H75" i="4"/>
  <c r="H74" i="4"/>
  <c r="H73" i="4"/>
  <c r="H72" i="4"/>
  <c r="H70" i="4"/>
  <c r="H69" i="4"/>
  <c r="H68" i="4"/>
  <c r="H67" i="4"/>
  <c r="H66" i="4"/>
  <c r="H65" i="4"/>
  <c r="H64" i="4"/>
  <c r="H63" i="4"/>
  <c r="H62" i="4"/>
  <c r="H61" i="4"/>
  <c r="H60" i="4"/>
  <c r="H59" i="4"/>
  <c r="H58" i="4"/>
  <c r="H57" i="4"/>
  <c r="H55" i="4"/>
  <c r="H54" i="4"/>
  <c r="H53" i="4"/>
  <c r="H52" i="4"/>
  <c r="H51" i="4"/>
  <c r="H50" i="4"/>
  <c r="H49" i="4"/>
  <c r="H48" i="4"/>
  <c r="H47" i="4"/>
  <c r="H46" i="4"/>
  <c r="H45" i="4"/>
  <c r="H44" i="4"/>
  <c r="H43" i="4"/>
  <c r="H42" i="4"/>
  <c r="H41" i="4"/>
  <c r="H40" i="4"/>
  <c r="H39" i="4"/>
  <c r="H38" i="4"/>
  <c r="H37" i="4"/>
  <c r="H36" i="4"/>
  <c r="H34" i="4"/>
  <c r="H33" i="4"/>
  <c r="H32" i="4"/>
  <c r="H31" i="4"/>
  <c r="H30" i="4"/>
  <c r="H29" i="4"/>
  <c r="H28" i="4"/>
  <c r="H27" i="4"/>
  <c r="H26" i="4"/>
  <c r="H25" i="4"/>
  <c r="H23" i="4"/>
  <c r="H22" i="4"/>
  <c r="H21" i="4"/>
  <c r="H20" i="4"/>
  <c r="H19" i="4"/>
  <c r="H18" i="4"/>
  <c r="H17" i="4"/>
  <c r="H16" i="4"/>
  <c r="H15" i="4"/>
  <c r="H14" i="4"/>
  <c r="H13" i="4"/>
  <c r="H12" i="4"/>
  <c r="H11" i="4"/>
  <c r="H10" i="4"/>
  <c r="H9" i="4"/>
  <c r="H8" i="4"/>
  <c r="H7" i="4"/>
  <c r="H6" i="4"/>
  <c r="H125" i="3"/>
  <c r="H124" i="3"/>
  <c r="H123" i="3"/>
  <c r="H122" i="3"/>
  <c r="H121" i="3"/>
  <c r="H120" i="3"/>
  <c r="H119" i="3"/>
  <c r="H118" i="3"/>
  <c r="H117" i="3"/>
  <c r="H116" i="3"/>
  <c r="H115" i="3"/>
  <c r="H114" i="3"/>
  <c r="H113" i="3"/>
  <c r="H112" i="3"/>
  <c r="H110" i="3"/>
  <c r="H109" i="3"/>
  <c r="H108" i="3"/>
  <c r="H107" i="3"/>
  <c r="H106" i="3"/>
  <c r="H105" i="3"/>
  <c r="H104" i="3"/>
  <c r="H103" i="3"/>
  <c r="H102" i="3"/>
  <c r="H101" i="3"/>
  <c r="H100" i="3"/>
  <c r="H99" i="3"/>
  <c r="H98" i="3"/>
  <c r="H97" i="3"/>
  <c r="H95" i="3"/>
  <c r="H94" i="3"/>
  <c r="H93" i="3"/>
  <c r="H92" i="3"/>
  <c r="H91" i="3"/>
  <c r="H90" i="3"/>
  <c r="H89" i="3"/>
  <c r="H88" i="3"/>
  <c r="H87" i="3"/>
  <c r="H86" i="3"/>
  <c r="H85" i="3"/>
  <c r="H84" i="3"/>
  <c r="H83" i="3"/>
  <c r="H82" i="3"/>
  <c r="H80" i="3"/>
  <c r="H79" i="3"/>
  <c r="H78" i="3"/>
  <c r="H77" i="3"/>
  <c r="H76" i="3"/>
  <c r="H75" i="3"/>
  <c r="H74" i="3"/>
  <c r="H73" i="3"/>
  <c r="H72" i="3"/>
  <c r="H71" i="3"/>
  <c r="H70" i="3"/>
  <c r="H69" i="3"/>
  <c r="H67" i="3"/>
  <c r="H66" i="3"/>
  <c r="H65" i="3"/>
  <c r="H64" i="3"/>
  <c r="H63" i="3"/>
  <c r="H61" i="3"/>
  <c r="H60" i="3"/>
  <c r="H59" i="3"/>
  <c r="H58" i="3"/>
  <c r="H57" i="3"/>
  <c r="H56" i="3"/>
  <c r="H55" i="3"/>
  <c r="H54" i="3"/>
  <c r="H53" i="3"/>
  <c r="H52" i="3"/>
  <c r="H51" i="3"/>
  <c r="H50" i="3"/>
  <c r="H49" i="3"/>
  <c r="H48" i="3"/>
  <c r="H46" i="3"/>
  <c r="H45" i="3"/>
  <c r="H44" i="3"/>
  <c r="H43" i="3"/>
  <c r="H42" i="3"/>
  <c r="H41" i="3"/>
  <c r="H40" i="3"/>
  <c r="H39" i="3"/>
  <c r="H38" i="3"/>
  <c r="H37" i="3"/>
  <c r="H36" i="3"/>
  <c r="H35" i="3"/>
  <c r="H34" i="3"/>
  <c r="H33" i="3"/>
  <c r="H32" i="3"/>
  <c r="H30" i="3"/>
  <c r="H29" i="3"/>
  <c r="H28" i="3"/>
  <c r="H27" i="3"/>
  <c r="H26" i="3"/>
  <c r="H25" i="3"/>
  <c r="H24" i="3"/>
  <c r="H23" i="3"/>
  <c r="H22" i="3"/>
  <c r="H20" i="3"/>
  <c r="H19" i="3"/>
  <c r="H18" i="3"/>
  <c r="H17" i="3"/>
  <c r="H16" i="3"/>
  <c r="H15" i="3"/>
  <c r="H14" i="3"/>
  <c r="H13" i="3"/>
  <c r="H12" i="3"/>
  <c r="H11" i="3"/>
  <c r="H10" i="3"/>
  <c r="H9" i="3"/>
  <c r="H8" i="3"/>
  <c r="H7" i="3"/>
  <c r="H6" i="3"/>
  <c r="I48" i="1"/>
  <c r="J48" i="1" s="1"/>
  <c r="I47" i="1"/>
  <c r="J47" i="1" s="1"/>
  <c r="I46" i="1"/>
  <c r="J46" i="1" s="1"/>
  <c r="I45" i="1"/>
  <c r="J45" i="1" s="1"/>
  <c r="J44" i="1"/>
  <c r="I44" i="1"/>
  <c r="J43" i="1"/>
  <c r="I43" i="1"/>
  <c r="J41" i="1"/>
  <c r="I41" i="1"/>
  <c r="I40" i="1"/>
  <c r="J40" i="1" s="1"/>
  <c r="J39" i="1"/>
  <c r="I39" i="1"/>
  <c r="J38" i="1"/>
  <c r="I38" i="1"/>
  <c r="J37" i="1"/>
  <c r="I37" i="1"/>
  <c r="I36" i="1"/>
  <c r="J36" i="1" s="1"/>
  <c r="J35" i="1"/>
  <c r="I35" i="1"/>
  <c r="J34" i="1"/>
  <c r="I34" i="1"/>
  <c r="J33" i="1"/>
  <c r="I33" i="1"/>
  <c r="I32" i="1"/>
  <c r="J32" i="1" s="1"/>
  <c r="J31" i="1"/>
  <c r="I31" i="1"/>
  <c r="J30" i="1"/>
  <c r="I30" i="1"/>
  <c r="J29" i="1"/>
  <c r="I29" i="1"/>
  <c r="I14" i="1"/>
  <c r="J14" i="1" s="1"/>
  <c r="J49" i="1" s="1"/>
  <c r="D2" i="4" l="1"/>
  <c r="D2" i="3"/>
  <c r="C43" i="2" l="1"/>
  <c r="D4" i="1"/>
</calcChain>
</file>

<file path=xl/sharedStrings.xml><?xml version="1.0" encoding="utf-8"?>
<sst xmlns="http://schemas.openxmlformats.org/spreadsheetml/2006/main" count="846" uniqueCount="516">
  <si>
    <t>Attachment I</t>
  </si>
  <si>
    <t>INSTRUCTION:</t>
  </si>
  <si>
    <t>3.  Offeror is wholly responsible for ensuring figures and calculations submitted in Offeror’s completed Cost Proposal are accurate, even if formulas have been provided by the Lead State as a courtesy.</t>
  </si>
  <si>
    <t>4.   Inclusion of cost or pricing information in any document other than this Cost Proposal may result in Offeror’s proposal being deemed non-responsive.</t>
  </si>
  <si>
    <t xml:space="preserve">5.   Offeror’s Cost must be inclusive of all fees and charges, including but not limited to fees or charges for shipping, delivery, credit card payments, or personnel. </t>
  </si>
  <si>
    <t>6.   In addition to the Cost Proposal evaluation described in this RFP, Cost Proposals may also be subject to an independent review for reasonableness and best value by the Lead State. Costs determined not to be reasonable or best-value by the Lead State may result in all or part of Offeror’s proposal being rejected, notwithstanding the results of the Cost Proposal evaluation.</t>
  </si>
  <si>
    <t>7.   It is Offerors responsibility to ensure it has completed all tabs and required inputs based on its proposed products &amp; services.</t>
  </si>
  <si>
    <t>8.  Offeror must propose for each item in this Market Basket in order to be considered for an award. Failure to propose each item may result in disqualification of Offeror's proposal from that Category.</t>
  </si>
  <si>
    <t>Market Basket Cost Evaluation</t>
  </si>
  <si>
    <t>Category</t>
  </si>
  <si>
    <t>Item Description -- Minimum Product Specifications</t>
  </si>
  <si>
    <t>Proposed Percentage Discount from List</t>
  </si>
  <si>
    <t>Evaluated Cost</t>
  </si>
  <si>
    <t xml:space="preserve">Proposed Total Extended Price --&gt; </t>
  </si>
  <si>
    <t>Minimum Discount % Off</t>
  </si>
  <si>
    <t>Specifications for Offeror's Proposed Product</t>
  </si>
  <si>
    <t>Cost Proposal - Market Basket</t>
  </si>
  <si>
    <t>Cost Proposal - Discount % Off</t>
  </si>
  <si>
    <t>Minimum Proposed Percentage Discount from List</t>
  </si>
  <si>
    <t>List Price
(From Offeror's Published Catalog )</t>
  </si>
  <si>
    <t>Item #</t>
  </si>
  <si>
    <r>
      <t xml:space="preserve">2.   Offeror must complete all required fields (fields in a </t>
    </r>
    <r>
      <rPr>
        <b/>
        <u/>
        <sz val="11"/>
        <color rgb="FF000000"/>
        <rFont val="Calibri"/>
        <family val="2"/>
        <scheme val="minor"/>
      </rPr>
      <t>brown</t>
    </r>
    <r>
      <rPr>
        <sz val="11"/>
        <color rgb="FF000000"/>
        <rFont val="Calibri"/>
        <family val="2"/>
        <scheme val="minor"/>
      </rPr>
      <t xml:space="preserve"> highlight) in both tabs. The format and structure of the Cost Proposal is intended to allow for both a </t>
    </r>
    <r>
      <rPr>
        <u/>
        <sz val="11"/>
        <color rgb="FF000000"/>
        <rFont val="Calibri"/>
        <family val="2"/>
        <scheme val="minor"/>
      </rPr>
      <t>minimum discount % off</t>
    </r>
    <r>
      <rPr>
        <sz val="11"/>
        <color rgb="FF000000"/>
        <rFont val="Calibri"/>
        <family val="2"/>
        <scheme val="minor"/>
      </rPr>
      <t xml:space="preserve"> and </t>
    </r>
    <r>
      <rPr>
        <u/>
        <sz val="11"/>
        <color rgb="FF000000"/>
        <rFont val="Calibri"/>
        <family val="2"/>
        <scheme val="minor"/>
      </rPr>
      <t>fair market basket-type evaluation</t>
    </r>
    <r>
      <rPr>
        <sz val="11"/>
        <color rgb="FF000000"/>
        <rFont val="Calibri"/>
        <family val="2"/>
        <scheme val="minor"/>
      </rPr>
      <t xml:space="preserve"> of like costs among Offerors. Deviation from the format or structure of this form may result in Offeror’s proposal being deemed non-responsive.</t>
    </r>
  </si>
  <si>
    <t xml:space="preserve">1.  Offeror must propose a minimum discount % greater than 0% for each Category it is seeking an award in in order to be considered for an award in that category. </t>
  </si>
  <si>
    <t>Additional Instruction</t>
  </si>
  <si>
    <t>Value Added Features (Offeror's may not propose only Category 3. Offered Value Added Features must be tied to Category 1 or 2 offerings)</t>
  </si>
  <si>
    <t>Professional Grade Tools and Diagnostic Equipment</t>
  </si>
  <si>
    <t>Category 1 - Professional Grade Tools</t>
  </si>
  <si>
    <t>Category 2 - Diagnostic Equipment</t>
  </si>
  <si>
    <t>Quantity</t>
  </si>
  <si>
    <t>Offeror's Proposed Product (Item)</t>
  </si>
  <si>
    <t>NASPO Extended Price</t>
  </si>
  <si>
    <t>72" 18-Drawer Tool Rolling Cabinet</t>
  </si>
  <si>
    <t xml:space="preserve">1. The "Minimum Product Specifications" in column C represent the minimum specs. Offeror is to assess its own inventory of equipment that meets these minimum specifications and input in columns D to F the proposed equipment that meets these specs. </t>
  </si>
  <si>
    <t xml:space="preserve">2. For the proposed Item, Offeror may propose a demonstrated "equivalent" that meets the provided Minimum Product Specifications. </t>
  </si>
  <si>
    <t>Average Discount % Off ---&gt;</t>
  </si>
  <si>
    <r>
      <t xml:space="preserve">% discount off all Products in this Category </t>
    </r>
    <r>
      <rPr>
        <u/>
        <sz val="11"/>
        <color theme="1"/>
        <rFont val="Calibri"/>
        <family val="2"/>
        <scheme val="minor"/>
      </rPr>
      <t>OR</t>
    </r>
    <r>
      <rPr>
        <sz val="11"/>
        <color theme="1"/>
        <rFont val="Calibri"/>
        <family val="2"/>
        <scheme val="minor"/>
      </rPr>
      <t xml:space="preserve"> complete fields below for individual sub-categories.</t>
    </r>
  </si>
  <si>
    <t>Professional Grade Tools (insert products below)</t>
  </si>
  <si>
    <t>Products / Items</t>
  </si>
  <si>
    <t>Diagnostic Equipment (insert products below)</t>
  </si>
  <si>
    <r>
      <t xml:space="preserve">% discount off all Value Added Features in this Category </t>
    </r>
    <r>
      <rPr>
        <u/>
        <sz val="11"/>
        <color theme="1"/>
        <rFont val="Calibri"/>
        <family val="2"/>
        <scheme val="minor"/>
      </rPr>
      <t>OR</t>
    </r>
    <r>
      <rPr>
        <sz val="11"/>
        <color theme="1"/>
        <rFont val="Calibri"/>
        <family val="2"/>
        <scheme val="minor"/>
      </rPr>
      <t xml:space="preserve"> complete fields below for individual sub-categories.</t>
    </r>
  </si>
  <si>
    <t>Master Tool Kit</t>
  </si>
  <si>
    <t>Minimal width at 72"; Six 6″ locking swivel casters; Two side push handles; 18 drawers; Three drawer banks; 16-gauge steel frame; and Load capacity at 6,000 lbs.</t>
  </si>
  <si>
    <t>2 pc 1/2" Drive Dual 80 Technology Torque Wrench Foam Set</t>
  </si>
  <si>
    <t xml:space="preserve">55" 10-Drawer Double-Bank Roll Cab </t>
  </si>
  <si>
    <t>3/8" Standard Handle Ratchet</t>
  </si>
  <si>
    <t>1/4" Soft Grip Round Swivel Head Ratchet</t>
  </si>
  <si>
    <t>20" Adjustable Joint Pliers</t>
  </si>
  <si>
    <t>3/8" Internal Drive x 1/2" External Drive Lock Button Power Adaptor</t>
  </si>
  <si>
    <t>6 pc 3/8" Drive Knurled Extension Set</t>
  </si>
  <si>
    <t>7" VectorEdge Diagonal Cutter</t>
  </si>
  <si>
    <t>Item / Product</t>
  </si>
  <si>
    <t>Tire Pressure Sensor Monitoring System (TPMS) Tool Kit</t>
  </si>
  <si>
    <t>Safety Glasses</t>
  </si>
  <si>
    <r>
      <rPr>
        <u/>
        <sz val="11"/>
        <color theme="1"/>
        <rFont val="Calibri"/>
        <family val="2"/>
        <scheme val="minor"/>
      </rPr>
      <t>Minimum Features:</t>
    </r>
    <r>
      <rPr>
        <sz val="11"/>
        <color theme="1"/>
        <rFont val="Calibri"/>
        <family val="2"/>
        <scheme val="minor"/>
      </rPr>
      <t xml:space="preserve">
--Safety Glasses
--Lenses provide 99.9% UV protection
--Optically correct
--High velocity impact and high mass resistant
--Soft nosepiece and ear pieces for comfort</t>
    </r>
  </si>
  <si>
    <r>
      <rPr>
        <u/>
        <sz val="11"/>
        <color theme="1"/>
        <rFont val="Calibri"/>
        <family val="2"/>
        <scheme val="minor"/>
      </rPr>
      <t>Minimum Features:</t>
    </r>
    <r>
      <rPr>
        <sz val="11"/>
        <color theme="1"/>
        <rFont val="Calibri"/>
        <family val="2"/>
        <scheme val="minor"/>
      </rPr>
      <t xml:space="preserve">
--Edge Scan Tool Trade and Transfer
--Screen layout, intuitive icons and a high resolution 10.1" daylight readable touchscreen
--Support for external printers, keyboards, mice and select touchscreen monitors
--Internal processor provides quick user response and minimizes vehicle connection time
--Software suites bundled by manufacturer to provide maximum flexibility in meeting the need of the repair technician
</t>
    </r>
    <r>
      <rPr>
        <u/>
        <sz val="11"/>
        <color theme="1"/>
        <rFont val="Calibri"/>
        <family val="2"/>
        <scheme val="minor"/>
      </rPr>
      <t>Essential Maintenance Functions</t>
    </r>
    <r>
      <rPr>
        <sz val="11"/>
        <color theme="1"/>
        <rFont val="Calibri"/>
        <family val="2"/>
        <scheme val="minor"/>
      </rPr>
      <t>:
--Read and clear fault codes
--Access trip data to monitor vehicle and driver performance
--Create health reports
--View Life data for fleet monitoring
--Access and review vehicle history reports
--Graph live data to find tough problems
--Special tests to verify component failures and validate system operation
--Custom ECU programming configuration
--Built in WiFi for the latest in connectivity
--Internet delivery of software upgrades
--Get direct links from fault codes to step-by-step test and diagnostic procedures with the optional Mitchell1 Repair&gt;Connect service
--When needed, online technical support is available on the tool at no additional charge</t>
    </r>
  </si>
  <si>
    <r>
      <rPr>
        <u/>
        <sz val="11"/>
        <color theme="1"/>
        <rFont val="Calibri"/>
        <family val="2"/>
        <scheme val="minor"/>
      </rPr>
      <t xml:space="preserve">Set minimally includes: </t>
    </r>
    <r>
      <rPr>
        <sz val="11"/>
        <color theme="1"/>
        <rFont val="Calibri"/>
        <family val="2"/>
        <scheme val="minor"/>
      </rPr>
      <t xml:space="preserve">
--1/2" Drive TQ Series Flex-Head Torque Wrench (40-250 ft-lb)
-- 1/2" Drive Electronic Torque Wrench (15-300 ft-lb)
-- Foam Organizer for items </t>
    </r>
  </si>
  <si>
    <r>
      <rPr>
        <u/>
        <sz val="11"/>
        <color theme="1"/>
        <rFont val="Calibri"/>
        <family val="2"/>
        <scheme val="minor"/>
      </rPr>
      <t>Minimal Features:</t>
    </r>
    <r>
      <rPr>
        <sz val="11"/>
        <color theme="1"/>
        <rFont val="Calibri"/>
        <family val="2"/>
        <scheme val="minor"/>
      </rPr>
      <t xml:space="preserve">
--Two 50" wide drawers provide plenty of space to organize long extensions, prybars, or families of tools in the same drawer
--Top drawer: 50" wide and 5" deep and is ideal for maximum vertical socket storage, power tools, meters, etc.
--Second drawer: 50" wide x 3" deep and is ideal for organizing wrenches, pliers, small power tools, torque wrenches, etc.
--Powder coating creates a scratch-resistant finish
--Non-slip drawer liners</t>
    </r>
  </si>
  <si>
    <r>
      <rPr>
        <u/>
        <sz val="11"/>
        <color theme="1"/>
        <rFont val="Calibri"/>
        <family val="2"/>
        <scheme val="minor"/>
      </rPr>
      <t>Minimal Features:</t>
    </r>
    <r>
      <rPr>
        <sz val="11"/>
        <color theme="1"/>
        <rFont val="Calibri"/>
        <family val="2"/>
        <scheme val="minor"/>
      </rPr>
      <t xml:space="preserve">
--3/8" Standard Handle Ratchet
--Ratchet design features 80-tooth gear, with seven teeth in contact with gear to provide strength and durability
--Contoured handle for comfort and control
--Chrome finish 
--Reverse lever </t>
    </r>
  </si>
  <si>
    <r>
      <rPr>
        <u/>
        <sz val="11"/>
        <color theme="1"/>
        <rFont val="Calibri"/>
        <family val="2"/>
        <scheme val="minor"/>
      </rPr>
      <t>Minimal Features:</t>
    </r>
    <r>
      <rPr>
        <sz val="11"/>
        <color theme="1"/>
        <rFont val="Calibri"/>
        <family val="2"/>
        <scheme val="minor"/>
      </rPr>
      <t xml:space="preserve">
--1/4" Soft Group Round Swivel Head Ratchet
--Features a 72-tooth gear to provide 5° of swing arc
--Swivel head allows ratchet to be used as a ratcheting nut driver
--Adjustable yoke screw allows the head to be tightened into a fixed position
--Soft grip handle for user comfort
--Six teeth in contact with gear to provide strength and durability</t>
    </r>
  </si>
  <si>
    <r>
      <rPr>
        <u/>
        <sz val="11"/>
        <color theme="1"/>
        <rFont val="Calibri"/>
        <family val="2"/>
        <scheme val="minor"/>
      </rPr>
      <t>Minimal Features:</t>
    </r>
    <r>
      <rPr>
        <sz val="11"/>
        <color theme="1"/>
        <rFont val="Calibri"/>
        <family val="2"/>
        <scheme val="minor"/>
      </rPr>
      <t xml:space="preserve">
--20" Adjustable Joint Pliers</t>
    </r>
  </si>
  <si>
    <r>
      <rPr>
        <u/>
        <sz val="11"/>
        <color theme="1"/>
        <rFont val="Calibri"/>
        <family val="2"/>
        <scheme val="minor"/>
      </rPr>
      <t xml:space="preserve">Minimal Features: </t>
    </r>
    <r>
      <rPr>
        <sz val="11"/>
        <color theme="1"/>
        <rFont val="Calibri"/>
        <family val="2"/>
        <scheme val="minor"/>
      </rPr>
      <t xml:space="preserve">
--3/8" Internal Drive x 1/2" External Drive Lock Button Power Adaptor</t>
    </r>
  </si>
  <si>
    <r>
      <rPr>
        <u/>
        <sz val="11"/>
        <color theme="1"/>
        <rFont val="Calibri"/>
        <family val="2"/>
        <scheme val="minor"/>
      </rPr>
      <t>Minimal Features:</t>
    </r>
    <r>
      <rPr>
        <sz val="11"/>
        <color theme="1"/>
        <rFont val="Calibri"/>
        <family val="2"/>
        <scheme val="minor"/>
      </rPr>
      <t xml:space="preserve">
--Set contains (6) knurled extensions, 1-1/2, 3, 4, 6, 8 and 11" in storage tray</t>
    </r>
  </si>
  <si>
    <r>
      <rPr>
        <u/>
        <sz val="11"/>
        <color theme="1"/>
        <rFont val="Calibri"/>
        <family val="2"/>
        <scheme val="minor"/>
      </rPr>
      <t>Minimal Features:</t>
    </r>
    <r>
      <rPr>
        <sz val="11"/>
        <color theme="1"/>
        <rFont val="Calibri"/>
        <family val="2"/>
        <scheme val="minor"/>
      </rPr>
      <t xml:space="preserve">
--7" VectorEdge Diagonal Cutter
--Cushioned plastisol handles for comfort and leverage</t>
    </r>
  </si>
  <si>
    <r>
      <rPr>
        <u/>
        <sz val="11"/>
        <color theme="1"/>
        <rFont val="Calibri"/>
        <family val="2"/>
        <scheme val="minor"/>
      </rPr>
      <t>Minimum Features:</t>
    </r>
    <r>
      <rPr>
        <sz val="11"/>
        <color theme="1"/>
        <rFont val="Calibri"/>
        <family val="2"/>
        <scheme val="minor"/>
      </rPr>
      <t xml:space="preserve">
--Tire Pressure Sensor Monitoring System (TPMS) Tool Kit
--Relearns vehicle TPM systems by providing vehicle-specific reset procedures when a vehicle’s tires have been rotated
--Features vehicle-specific prompts that guide the TPM system relearns following a sensor replacement
--Aftermarket programming software to easily replace TPM sensors with low battery life, one that is non-functioning or to install duplicates in summer/winter tires
--Prints sensor information using TPMSconnect software (included) on a desktop or laptop computer
--Includes replacement TPM sensor part number lookup for OEM and aftermarket sensors
--Daylight-readable 2.8" high-resolution VGA display
--Built-in lithium-ion rechargeable battery and charger included
--Capable of programming aftermarket sensors</t>
    </r>
  </si>
  <si>
    <t>Box of Black Latex Gloves</t>
  </si>
  <si>
    <r>
      <rPr>
        <u/>
        <sz val="11"/>
        <color theme="1"/>
        <rFont val="Calibri"/>
        <family val="2"/>
        <scheme val="minor"/>
      </rPr>
      <t>Minimum Features:</t>
    </r>
    <r>
      <rPr>
        <sz val="11"/>
        <color theme="1"/>
        <rFont val="Calibri"/>
        <family val="2"/>
        <scheme val="minor"/>
      </rPr>
      <t xml:space="preserve">
--Easy to slip on; the fully textured surface gives a more secure grip on tools and equipment
--Color - Black
--Standard examination length, beaded
--Fully textured; powder-free
--100 gloves per box</t>
    </r>
  </si>
  <si>
    <t>400 Lumen ABS Project Light</t>
  </si>
  <si>
    <r>
      <t>Minimum Features:</t>
    </r>
    <r>
      <rPr>
        <sz val="11"/>
        <color theme="1"/>
        <rFont val="Calibri"/>
        <family val="2"/>
        <scheme val="minor"/>
      </rPr>
      <t xml:space="preserve">
--400 Lumen ABS Project Light
--360° rotation for maximum illumination angle
--Intelligent lighting control holds memory and allows for variable brightness (5-100%), providing the ability to select the right amount of light for every situation
--2-1/2 hours of run time at 400 lm; over 10 hours at 40 lm
--Bi-directional USB-C for the latest charging technology (AC adaptor not included)
--Strong magnetic base provides the ability to place the lighting tool in the tightest of spots</t>
    </r>
  </si>
  <si>
    <t>Vehicle  Scan Tool Trade and Transfer</t>
  </si>
  <si>
    <t>Enhanced Multimeter TRMS-Color</t>
  </si>
  <si>
    <t>Battery pack B 12/4.0</t>
  </si>
  <si>
    <r>
      <rPr>
        <u/>
        <sz val="11"/>
        <color theme="1"/>
        <rFont val="Calibri"/>
        <family val="2"/>
        <scheme val="minor"/>
      </rPr>
      <t>Minimum Features:</t>
    </r>
    <r>
      <rPr>
        <sz val="11"/>
        <color theme="1"/>
        <rFont val="Calibri"/>
        <family val="2"/>
        <scheme val="minor"/>
      </rPr>
      <t xml:space="preserve">
--Compact, high-power 12V 4.0 Ah Li-ion battery</t>
    </r>
  </si>
  <si>
    <t>Hammer drill bit TE-CX 3/8"-12"</t>
  </si>
  <si>
    <r>
      <t>Minimum Features:</t>
    </r>
    <r>
      <rPr>
        <sz val="11"/>
        <color theme="1"/>
        <rFont val="Calibri"/>
        <family val="2"/>
        <scheme val="minor"/>
      </rPr>
      <t xml:space="preserve">
--Hammer drill bit TE-CX 3/8"-12"</t>
    </r>
  </si>
  <si>
    <t xml:space="preserve">Firestop Block </t>
  </si>
  <si>
    <r>
      <t xml:space="preserve">Minimum Features:
</t>
    </r>
    <r>
      <rPr>
        <sz val="11"/>
        <color theme="1"/>
        <rFont val="Calibri"/>
        <family val="2"/>
        <scheme val="minor"/>
      </rPr>
      <t>--Firestop Block
--Approximately 8" x 51/4"
--For firestopping electrical boxes in fire resistive walls.</t>
    </r>
  </si>
  <si>
    <t>3. Wherever an item is defined by using a trade name, brand name, or a manufacturer and/or model number, it is intended that the words, “or equivalent” apply; and  invites the submission of equivalent products by the Offerors.</t>
  </si>
  <si>
    <t xml:space="preserve">                                                                                                                                                 </t>
  </si>
  <si>
    <t>PRODUCT</t>
  </si>
  <si>
    <t>EXAMPLE PRODUCT MANUFACTURER/DESCRIPTION</t>
  </si>
  <si>
    <t>UNIT OF MEASURE</t>
  </si>
  <si>
    <t>EQUAL PRODUCT MANUFACTURER/DESCRIPTION</t>
  </si>
  <si>
    <t>MANUFACTURER'S PART NUMBER</t>
  </si>
  <si>
    <t>LIST PRICE</t>
  </si>
  <si>
    <t>PERCENTAGE DISCOUNT</t>
  </si>
  <si>
    <t xml:space="preserve"> NET COST</t>
  </si>
  <si>
    <t>1.  This Cost Proposal form consists of multiple sections (tabs at the bottom of this spreadsheet):
---Section 1: Discount % Off Evaluation (Green Tab)
---Section 2: Market Basket Evaluation (Orange Tab)
---Section 3: Value Add Tools Evaluation (Blue Tab)
---Section 4: Value Add Diagnostic Evaluation (Purple Tab)</t>
  </si>
  <si>
    <t>Offeror Name:</t>
  </si>
  <si>
    <r>
      <t xml:space="preserve">RFP# OK- MA-818                                                       </t>
    </r>
    <r>
      <rPr>
        <b/>
        <u/>
        <sz val="16"/>
        <color theme="1"/>
        <rFont val="Calibri"/>
        <family val="2"/>
        <scheme val="minor"/>
      </rPr>
      <t>CATEGORY 2 -Diagnostics</t>
    </r>
    <r>
      <rPr>
        <b/>
        <sz val="16"/>
        <color theme="1"/>
        <rFont val="Calibri"/>
        <family val="2"/>
        <scheme val="minor"/>
      </rPr>
      <t xml:space="preserve">                             VALUE ADDED OPTION - CONTRACT SPECIAL ITEMS OFFERING</t>
    </r>
  </si>
  <si>
    <r>
      <t xml:space="preserve">RFP# OK- MA- 818                                                </t>
    </r>
    <r>
      <rPr>
        <sz val="16"/>
        <color theme="1"/>
        <rFont val="Calibri"/>
        <family val="2"/>
        <scheme val="minor"/>
      </rPr>
      <t xml:space="preserve">     </t>
    </r>
    <r>
      <rPr>
        <b/>
        <u/>
        <sz val="16"/>
        <color theme="1"/>
        <rFont val="Calibri"/>
        <family val="2"/>
        <scheme val="minor"/>
      </rPr>
      <t>CATEGORY 1 - Tools</t>
    </r>
    <r>
      <rPr>
        <b/>
        <sz val="16"/>
        <color theme="1"/>
        <rFont val="Calibri"/>
        <family val="2"/>
        <scheme val="minor"/>
      </rPr>
      <t xml:space="preserve">                                                    VALUE ADDED OPTION - CONTRACT SPECIAL OFFERING ITEMS</t>
    </r>
  </si>
  <si>
    <r>
      <t>Minimum Features:</t>
    </r>
    <r>
      <rPr>
        <sz val="11"/>
        <color theme="1"/>
        <rFont val="Calibri"/>
        <family val="2"/>
        <scheme val="minor"/>
      </rPr>
      <t xml:space="preserve">
--Measures ohms, AC/DC volts, true-RMS AC, AC/DC amps, Hz frequency, capacitance and more to cover most automotive electrical needs
--4" display for easy reading and quick identification of symbols
--CAT-III 1,000 V AC and CAT-IV 600 V AC hybrid safety ratings mean its safe to use on hybrids
--Convenient test lead storage wrap with retention strap
--Built-in tilt stand and optional strap hanger for easy viewing
--Button Functions: Auto or manual range, record mode, hold/lock, duty cycle, low pass filter and second functions
--Battery Life - 10 hours</t>
    </r>
  </si>
  <si>
    <t>Wurth NSI (Northern Safety Co., Inc.)</t>
  </si>
  <si>
    <t>--17 pc 1/2" Drive 12-Point SAE General Service Socket Set</t>
  </si>
  <si>
    <t>SAE Standard Length Socket Set, 15 Pieces, 1/2 in Drive, 12 Point</t>
  </si>
  <si>
    <t>--7-5/8" Rigid Carbon Scraper</t>
  </si>
  <si>
    <t>Proto® Gasket &amp; Carbon Scraper</t>
  </si>
  <si>
    <t>--32 oz Ball Peen Soft Grip Dead Blow Hammer</t>
  </si>
  <si>
    <t>54-532</t>
  </si>
  <si>
    <t>Dead Blow Ball Peen Hammer,32 oz.</t>
  </si>
  <si>
    <t>--Dead Blow 48-Ounce Soft Grip Hammer</t>
  </si>
  <si>
    <t>Power Drive® 3 lb. Dead Blow Hammer</t>
  </si>
  <si>
    <t>--4 pc Prybar Set (6-20")</t>
  </si>
  <si>
    <t>Milwaukee® 4-Piece Mechanic's Pry Bar Set</t>
  </si>
  <si>
    <t>--8" Bronze Drift Punch</t>
  </si>
  <si>
    <t>Mayhew™ Knurled Drift Punch, 3/4 in, 3/4 in Round Stock, 8 in OAL</t>
  </si>
  <si>
    <t xml:space="preserve">--4 pc 12-Point Plus Standard Combination Wrench Set (15/16-1-1/8") </t>
  </si>
  <si>
    <t>Combination Wrench Set, 5 Pieces, 12 Point</t>
  </si>
  <si>
    <t>--5 pc Snap Ring Pliers Set</t>
  </si>
  <si>
    <t>Internal/External Snap Ring Plier Set, 4 Pieces</t>
  </si>
  <si>
    <t>--13 pc 1/2" Drive 12-Point Metric Shallow Socket Set (12-24 mm)</t>
  </si>
  <si>
    <t>Metric Socket Set, 13 Pieces, 1/2 in Drive, 12 Point</t>
  </si>
  <si>
    <t>--5 pc 6-Point SAE Double End Flare Nut Wrench Set (1/4-13/16")</t>
  </si>
  <si>
    <t>5PC DOUBLE END FLARE NUT WRENCH SET</t>
  </si>
  <si>
    <t xml:space="preserve">--4 pc Soft Grip Handle Mixed File Set </t>
  </si>
  <si>
    <t>File Set, 5 Pieces, American Pattern, Carbon Steel</t>
  </si>
  <si>
    <t>--5 pc 12-Point Metric Plus Standard Combination Wrench Set (20-24 mm)</t>
  </si>
  <si>
    <t>Metric Ratcheting Combination Wrench Set, 4 Pieces 20mm - 24mm</t>
  </si>
  <si>
    <t>--6 pc 6-Point Metric Double End Flare Nut Wrench Set (9-21 mm)</t>
  </si>
  <si>
    <t>6PC DOBLE END FLARE NUT WRENCH SET MERTC</t>
  </si>
  <si>
    <t>Tool Storage, 47 in H x 72 in W x 25 in D, 304 Stainless Steel, Black/Red</t>
  </si>
  <si>
    <t>GearWrench® Electronic Torque Wrench, 1/2" Drive, 25.1 - 250.8 ft-lb, 0.1 ft-lb, 24.62" OAL</t>
  </si>
  <si>
    <t>GearWrench 1/2" Drive SAE 25-250 ft-lb Flex Head Digital Torque</t>
  </si>
  <si>
    <t>RX Series 55″x 25″ 12 Drawers Roller Cabinet</t>
  </si>
  <si>
    <t>GearWrench® 3/8" Drive 84 Tooth Teardrop Ratchet</t>
  </si>
  <si>
    <t>Milwaukee® M12 REDLITHIUM™ 12V XC 4.0 Ah Extended Capacity Battery Pack</t>
  </si>
  <si>
    <t>M/2™ 2-Cutter SDS-Plus Rotary Hammer Drill Bit, 3/8 in Dia x 12 in L</t>
  </si>
  <si>
    <t>Fire Barrier Block, 8" x 5-1/8" W</t>
  </si>
  <si>
    <t>1/4in Dr 6-1/2in Swivel Head Ratchet</t>
  </si>
  <si>
    <t>Channellock® 20" BIGAZZ® Straight Jaw Tongue &amp; Groove Pliers</t>
  </si>
  <si>
    <t>Socket Adapter, 3/8" Male, 1/2" Female,</t>
  </si>
  <si>
    <t>Socket Extension Set, 1/4"-1/2"Dr, 2"-12"L</t>
  </si>
  <si>
    <t>7" Cushion Grip Diagonal Cutter Pliers</t>
  </si>
  <si>
    <t>COMPLETE TPMS FUNCTIONS
1.Activate all known TPMS sensors and read sensor status;
2.Diagnose ECU for complete TPMS health check with DTC description;
3.Read DTCs from ECU and erase DTCs;
4.Program MX-Sensors by copying original sensor IDs or creating new IDs randomly;
5.On-tool relearn procedure and wide OBD relearn coverage;
6.Toolkit, special TPMS functions</t>
  </si>
  <si>
    <t>Soft temple ends and cushioned nose pads deliver a secure fit
Sculpted, impact-resistant polycarbonate lenses protect against harmful UV rays
Complies with ANSI standards
Sleek, lightweight frame assures comfortable, all-day wear</t>
  </si>
  <si>
    <t>Autel MAXISYS MS908CV Hardware
1. 9.7” 1024x768 LED-backlit glossy Multi Touch capacitive display with IPS technology
2.Extraordinarily powerful Cortex-A9 quad-core processor
3.The VCI connects to the main unit wirelessly with up to 230 meters working range
4.Camera (rear) Rear-facing, 5.0 Mexgapixel, AF with Flashlight
Autel MAXISYS MS908CV Software
Displays live data in text, graph, analog and digital gauge for easy data review and analysis
Complete function capability including live data, ECU coding, actuation tests, adaptations and so many others
Cloud-based Data Manager saves customer and vehicle records, scanner data and technician notes
Configures display options, sets triggers, records and playbacks results with one touch
No IP Limitation: Global version, support 10000+ vehicle models
36+ reset functions, do more than other brand diagnostic tools</t>
  </si>
  <si>
    <t>Soft, 100% nitrile construction ensures comfortable wear and eliminates latex allergy reactions
Textured fingertips deliver enhanced grip
Provides superior strength to resist abrasion, tears, and chemical splash
Rolled cuffs assure easier donning
Tested against fentanyl in accordance with ASTM D6978
5 mil based on quality control testing, conforms to ASTM D6319</t>
  </si>
  <si>
    <t>High: 720 lumens, 2 hr run time
Med: 360 lumens, 4.5 hr run time
Low: 180 lumens, 10 hr run time
LiPo battery recharges via USB charging port, cable included
Handle rotates 360 degrees with 12 indented positions
4 level LED charge indicator lights
High strength rare-earth magnet with a protective covering built into handle
Threaded port allows connection of optional tripod or suction cup mounts</t>
  </si>
  <si>
    <t>CAT IV 600V / CAT III 1000V safety rating
Standard: CAT IV 600V, CAT III 1000V, CE Certified
Auto-ranging multimeter measures up to 1000V AC/DC voltage, 10A AC/DC current, and 40MO resistance
Display: 4000 Count LCD
Voltage: 1000V AC, 1000 V DC
Ohms (Resistance): 40MO
Capacitance: 1000µF
Includes: carrying pouch, test leads, alligator clips, thermocouple with adapter, and 2 AAA batteries</t>
  </si>
  <si>
    <t>Wrenches &amp; Drivers</t>
  </si>
  <si>
    <t>GearWrench® 12mm 72-Tooth 12 Point Ratcheting Combination Wrench</t>
  </si>
  <si>
    <t>Each</t>
  </si>
  <si>
    <t>12mm 72-Tooth 12 Point Ratcheting Combination Wrench</t>
  </si>
  <si>
    <t>GearWrench® SAE Regular Length Ratcheting Combination Wrench, 1-1/16" Standard Wrench, 12 Point, 14.142" OAL</t>
  </si>
  <si>
    <t>SAE Regular Length Ratcheting Combination Wrench, 1-1/16" Standard Wrench, 12 Point, 14.142" OAL</t>
  </si>
  <si>
    <t>GearWrench® Metric Long Length Non-Ratcheting Combination Wrench, 24 mm, 12 Point, 13.252" OAL, 15° Offset</t>
  </si>
  <si>
    <t>Metric Long Length Non-Ratcheting Combination Wrench, 24 mm, 12 Point, 13.252" OAL, 15° Offset</t>
  </si>
  <si>
    <t>GearWrench® SAE Regular Length Ratcheting Combination Wrench, 1/2" Standard Wrench, 12 Point, 7.008" OAL</t>
  </si>
  <si>
    <t>SAE Regular Length Ratcheting Combination Wrench, 1/2" Standard Wrench, 12 Point, 7.008" OAL</t>
  </si>
  <si>
    <t>9016D</t>
  </si>
  <si>
    <t>GearWrench® Quick-Release Hand Ratchet, 1/2 in Drive, 9.6 in OAL, 45 Geared Teeth, Teardrop Head</t>
  </si>
  <si>
    <t>Quick-Release Hand Ratchet, 1/2 in Drive, 9.6 in OAL, 45 Geared Teeth, Teardrop Head</t>
  </si>
  <si>
    <t>GearWrench® SAE Standard Length Socket Set, 13 Pieces, 3/8 in Drive, 6 Point, Full Polish Chrome Plated</t>
  </si>
  <si>
    <t>SAE Standard Length Socket Set, 13 Pieces, 3/8 in Drive, 6 Point, Full Polish Chrome Plated</t>
  </si>
  <si>
    <t>Gearwrench® Master Screwdriver Set, 20 Pieces, Black Oxide Tip</t>
  </si>
  <si>
    <t>Master Screwdriver Set, 20 Pieces, Black Oxide Tip</t>
  </si>
  <si>
    <t>80066H</t>
  </si>
  <si>
    <t>Ridgid® 24" Straight Aluminum Pipe Wrench</t>
  </si>
  <si>
    <t>24" Straight Aluminum Pipe Wrench</t>
  </si>
  <si>
    <t>Ridgid® Offset Hex Wrench</t>
  </si>
  <si>
    <t>Offset Hex Wrench</t>
  </si>
  <si>
    <t>Klein Tools® Quick-Adjust Klaw™ 10" Pump Pliers</t>
  </si>
  <si>
    <t>Quick-Adjust Klaw™ 10" Pump Pliers</t>
  </si>
  <si>
    <t>D504-10B</t>
  </si>
  <si>
    <t>Milwaukee® Tether Ready Pipe Wrench, 2 in Pipe, Serrated Jaw, 14 in OAL</t>
  </si>
  <si>
    <t>Tether Ready Pipe Wrench, 2 in Pipe, Serrated Jaw, 14 in OAL</t>
  </si>
  <si>
    <t>48-22-7214</t>
  </si>
  <si>
    <t>Klein Tools® Classic Klaw™ 12" Pump Pliers</t>
  </si>
  <si>
    <t>Classic Klaw™ 12" Pump Pliers</t>
  </si>
  <si>
    <t>D504-12</t>
  </si>
  <si>
    <t>Proto® Straight Pipe Wrench, 2 in Serrated Jaw, 12 in OAL</t>
  </si>
  <si>
    <t>Straight Pipe Wrench, 2 in Serrated Jaw, 12 in OAL</t>
  </si>
  <si>
    <t>J812A</t>
  </si>
  <si>
    <t>Proto® Tether-Ready Straight Pipe Wrench, 1-1/2 in Pipe, Standard Jaw, 10 in OAL</t>
  </si>
  <si>
    <t>Tether-Ready Straight Pipe Wrench, 1-1/2 in Pipe, Standard Jaw, 10 in OAL</t>
  </si>
  <si>
    <t>J810A-TT</t>
  </si>
  <si>
    <t>Proto® ProtoGrip™ Pipe Wrench, 1-1/2 in Jaw, Forged Steel Heel Handle, 10 in OAL</t>
  </si>
  <si>
    <t>ProtoGrip™ Pipe Wrench, 1-1/2 in Jaw, Forged Steel Heel Handle, 10 in OAL</t>
  </si>
  <si>
    <t>J810PG</t>
  </si>
  <si>
    <t>Masonry &amp; Concrete</t>
  </si>
  <si>
    <t>Weiler® Masonry Brush With Attached Handle, 6-1/2 in Brush, 11-1/2 in OAL, 4 in Tampico White Trim</t>
  </si>
  <si>
    <t>Masonry Brush With Attached Handle, 6-1/2 in Brush, 11-1/2 in OAL, 4 in Tampico White Trim</t>
  </si>
  <si>
    <t>DeWALT® Bushing Tool, 10 in L, 1-1/2 in Shank, For Use With Concrete and Masonry Drilling, High Impact Steel</t>
  </si>
  <si>
    <t>Bushing Tool, 10 in L, 1-1/2 in Shank, For Use With Concrete and Masonry Drilling, High Impact Steel</t>
  </si>
  <si>
    <t>DWA5856</t>
  </si>
  <si>
    <t>DeWALT® 4 1/2" HPT TurboEdge Diamond Masonry Smooth Cut Saw Blade, 13,300 Max RPM</t>
  </si>
  <si>
    <t>4 1/2" HPT TurboEdge Diamond Masonry Smooth Cut Saw Blade, 13,300 Max RPM</t>
  </si>
  <si>
    <t>DW4725</t>
  </si>
  <si>
    <t>DeWALT® 7" HPT TurboEdge Diamond Masonry Smooth Cut Saw Blade, 8,700 Max RPM</t>
  </si>
  <si>
    <t>7" HPT TurboEdge Diamond Masonry Smooth Cut Saw Blade, 8,700 Max RPM</t>
  </si>
  <si>
    <t>DW4712</t>
  </si>
  <si>
    <t>DeWALT® Heavy-Duty Depressed Center Concrete &amp; Masonry Grinding Wheel, 4 1/2" x 1/4" x 7/8" with 13,300 Max RPM</t>
  </si>
  <si>
    <t>Heavy-Duty Depressed Center Concrete &amp; Masonry Grinding Wheel, 4 1/2" x 1/4" x 7/8" with 13,300 Max RPM</t>
  </si>
  <si>
    <t>DW4524</t>
  </si>
  <si>
    <t>DeWALT® Corded In-Line Demolition Hammer With Shocks, 1020 - 2040 bpm, 120 VAC</t>
  </si>
  <si>
    <t>Corded In-Line Demolition Hammer With Shocks, 1020 - 2040 bpm, 120 VAC</t>
  </si>
  <si>
    <t>D25901K</t>
  </si>
  <si>
    <t>Crescent® 12" x 8-Tooth Fiber Cement Circular Saw Blade</t>
  </si>
  <si>
    <t>12" x 8-Tooth Fiber Cement Circular Saw Blade</t>
  </si>
  <si>
    <t>CSBFC-1208</t>
  </si>
  <si>
    <t>DeWALT® Ground Rod Driver, 3/4 in L, For Use With SDS Max® Chipping and Demolition Hammers, Steel</t>
  </si>
  <si>
    <t>Ground Rod Driver, 3/4 in L, For Use With SDS Max® Chipping and Demolition Hammers, Steel</t>
  </si>
  <si>
    <t>DW5847</t>
  </si>
  <si>
    <t>DeWALT® FlexVolt® 9" Diamond Concrete Cutting Wheel</t>
  </si>
  <si>
    <t>FlexVolt® 9" Diamond Concrete Cutting Wheel</t>
  </si>
  <si>
    <t>DWAFV8900</t>
  </si>
  <si>
    <t>Fastener Setting</t>
  </si>
  <si>
    <t>Milwaukee® SHOCKWAVE™ Impact Duty Magnetic Nutdriver, 1/2 in Hex Drive, Steel, 2-9/16 in L</t>
  </si>
  <si>
    <t>SHOCKWAVE™ Impact Duty Magnetic Nutdriver, 1/2 in Hex Drive, Steel, 2-9/16 in L</t>
  </si>
  <si>
    <t>49-66-4537</t>
  </si>
  <si>
    <t>Proto® Magnetic 1-3/4" Metric Nutsetter, 10.0mm Hex Size, 1/4" Hex Shank Size</t>
  </si>
  <si>
    <t>Magnetic 1-3/4" Metric Nutsetter, 10.0mm Hex Size, 1/4" Hex Shank Size</t>
  </si>
  <si>
    <t>J61694</t>
  </si>
  <si>
    <t>Milwaukee® SHOCKWAVE™ Magnetic Power Groove Nut Driver Set, 4 Pieces, 1/4 in Hex Shank, 1-7/8 in L</t>
  </si>
  <si>
    <t>SHOCKWAVE™ Magnetic Power Groove Nut Driver Set, 4 Pieces, 1/4 in Hex Shank, 1-7/8 in L</t>
  </si>
  <si>
    <t>49-66-4562</t>
  </si>
  <si>
    <t>Crescent Apex® 7/16" Bolt Biter™ Impact Nut Extractor &amp; Driver</t>
  </si>
  <si>
    <t>Apex® 7/16" Bolt Biter™ Impact Nut Extractor &amp; Driver</t>
  </si>
  <si>
    <t>CAVBX2D28</t>
  </si>
  <si>
    <t>Stanley® Square Head Nail Setter, 3/32", 5" OAL, Precision-Milled Steel</t>
  </si>
  <si>
    <t>Square Head Nail Setter, 3/32", 5" OAL, Precision-Milled Steel</t>
  </si>
  <si>
    <t>58-913</t>
  </si>
  <si>
    <t>Urrea 1/4" Amber Square Drive Socket</t>
  </si>
  <si>
    <t>1/4" Amber Square Drive Socket</t>
  </si>
  <si>
    <t>Milwaukee® Metric Socket Set, 12 Pieces, For Use With Wrenches, 3/8 in Drive, Stainless Steel</t>
  </si>
  <si>
    <t>Metric Socket Set, 12 Pieces, For Use With Wrenches, 3/8 in Drive, Stainless Steel</t>
  </si>
  <si>
    <t>48-22-9001</t>
  </si>
  <si>
    <t>Wiha Insulated SlimLine 11-Piece Slotted, Phillips, Square &amp; Xeno Screwdrivers Set</t>
  </si>
  <si>
    <t>Insulated SlimLine 11-Piece Slotted, Phillips, Square &amp; Xeno Screwdrivers Set</t>
  </si>
  <si>
    <t>Milwaukee® Insulated Screwdriver, 1/4 in Slotted Point, 6 in OAL, 6 in Shank, Steel, Plastic/Rubber</t>
  </si>
  <si>
    <t>Insulated Screwdriver, 1/4 in Slotted Point, 6 in OAL, 6 in Shank, Steel, Plastic/Rubber</t>
  </si>
  <si>
    <t>48-22-2221</t>
  </si>
  <si>
    <t>Klein Tools® Profilated #2 Phillips Screwdriver 4" Shank</t>
  </si>
  <si>
    <t>Profilated #2 Phillips Screwdriver 4" Shank</t>
  </si>
  <si>
    <t>BD122</t>
  </si>
  <si>
    <t>GearWrench® 1/4" Drive Torque Screwdriver 5-25 in/lbs</t>
  </si>
  <si>
    <t>1/4" Drive Torque Screwdriver 5-25 in/lbs</t>
  </si>
  <si>
    <t>GearWrench® T25 x 6" Torx® Dual Material Screwdriver</t>
  </si>
  <si>
    <t>T25 x 6" Torx® Dual Material Screwdriver</t>
  </si>
  <si>
    <t>82725H</t>
  </si>
  <si>
    <t>GearWrench® 3/16" x 4" Cabinet Dual Material Screwdriver</t>
  </si>
  <si>
    <t>3/16" x 4" Cabinet Dual Material Screwdriver</t>
  </si>
  <si>
    <t>80017H</t>
  </si>
  <si>
    <t>GearWrench® #2 x 6" Phillips® Dual Material Screwdriver</t>
  </si>
  <si>
    <t>#2 x 6" Phillips® Dual Material Screwdriver</t>
  </si>
  <si>
    <t>80009H</t>
  </si>
  <si>
    <t>DeWALT® Multi-Bit and Nut Driver Set With Case, 70 Pieces, 1/4" Drive</t>
  </si>
  <si>
    <t>Multi-Bit and Nut Driver Set With Case, 70 Pieces, 1/4" Drive</t>
  </si>
  <si>
    <t>DWMT73808</t>
  </si>
  <si>
    <t>Tool Attachments</t>
  </si>
  <si>
    <t>3M™ DBI SALA® Fall Protection for Tools Python Safety™ Medium Duty Dual Wing Fall Protection Tool Attachment Cinch</t>
  </si>
  <si>
    <t>DBI SALA® Fall Protection for Tools Python Safety™ Medium Duty Dual Wing Fall Protection Tool Attachment Cinch</t>
  </si>
  <si>
    <t>DeWALT® Type 27 Thin Depressed Center Abrasive Cut-Off Wheel for Metal, 4 1/2" x 0.045" x 7/8" with 13,300 Max RPM</t>
  </si>
  <si>
    <t>Type 27 Thin Depressed Center Abrasive Cut-Off Wheel for Metal, 4 1/2" x 0.045" x 7/8" with 13,300 Max RPM</t>
  </si>
  <si>
    <t>DW8424 Z</t>
  </si>
  <si>
    <t>DeWALT® 12" x 1/8" x 20mm Metal Cutting Blade</t>
  </si>
  <si>
    <t>12" x 1/8" x 20mm Metal Cutting Blade</t>
  </si>
  <si>
    <t>DW8023</t>
  </si>
  <si>
    <t>DeWALT® HP™ Type 1 Cut-Off Wheel, 4-1/2 in Dia x 0.04 in THK, 7/8 in Arbor, 60 Grit, Coarse, Aluminum Oxide</t>
  </si>
  <si>
    <t>Type 1 Cut-Off Wheel, 4-1/2 in Dia x 0.04 in THK, 7/8 in Arbor, 60 Grit, Coarse, Aluminum Oxide</t>
  </si>
  <si>
    <t>DWA8062F</t>
  </si>
  <si>
    <t>3M™ Silver 4 1/2"D x 0.045"THK 7/8" Center Hole T1 Abrasive Cut-Off Wheel</t>
  </si>
  <si>
    <t>4 1/2"D x 0.045"THK 7/8" Center Hole T1 Abrasive Cut-Off Wheel</t>
  </si>
  <si>
    <t>3M™ Silver 4" x 1/4" x 7/8" T27 Depressed Center Grinding Wheel</t>
  </si>
  <si>
    <t>4" x 1/4" x 7/8" T27 Depressed Center Grinding Wheel</t>
  </si>
  <si>
    <t>Bosch® 4 1/2" x 0.098" X-LOCK Arbor T27A 30G Metal Cutting &amp; Grinding Abrasive Wheel</t>
  </si>
  <si>
    <t>4 1/2" x 0.098" X-LOCK Arbor T27A 30G Metal Cutting &amp; Grinding Abrasive Wheel</t>
  </si>
  <si>
    <t>CWX27M450</t>
  </si>
  <si>
    <t>DeWALT® Miter Saw Mounting Bracket System</t>
  </si>
  <si>
    <t>Miter Saw Mounting Bracket System</t>
  </si>
  <si>
    <t>DW7231</t>
  </si>
  <si>
    <t>3M™ DBI SALA® 11-pocket tool and equipment pouch installs to most belts</t>
  </si>
  <si>
    <t>DBI SALA® 11-pocket tool and equipment pouch installs to most belts</t>
  </si>
  <si>
    <t>DeWALT® Metal Portable Gas &amp; Electric Saw Blade, 14" x 1/8" x 1" with 5,500 Max RPM</t>
  </si>
  <si>
    <t>Metal Portable Gas &amp; Electric Saw Blade, 14" x 1/8" x 1" with 5,500 Max RPM</t>
  </si>
  <si>
    <t>DW8020</t>
  </si>
  <si>
    <t>DeWALT® Type 1 Thin Cut Flat Abrasive Cut-Off Wheel for Metal/Stainless Steel, 6" x 0.045" x 7/8" with 10,100 Max RPM</t>
  </si>
  <si>
    <t>Type 1 Thin Cut Flat Abrasive Cut-Off Wheel for Metal/Stainless Steel, 6" x 0.045" x 7/8" with 10,100 Max RPM</t>
  </si>
  <si>
    <t>DW8725 Z</t>
  </si>
  <si>
    <t>DeWALT® Type 27 Grinding Wheel, 4-1/2 in Dia x 1/4 in THK, 5/8-11 Arbor, A24N Grit, Coarse, Aluminum Oxide</t>
  </si>
  <si>
    <t>Type 27 Grinding Wheel, 4-1/2 in Dia x 1/4 in THK, 5/8-11 Arbor, A24N Grit, Coarse, Aluminum Oxide</t>
  </si>
  <si>
    <t>DW4542</t>
  </si>
  <si>
    <t>Norton Gemini® A AO 4" x 1/4"THK 5/8" Arbor Type 27 Depressed Center Abrasive Grinding Wheel</t>
  </si>
  <si>
    <t>DeWALT® 4 1/2" Heavy-Duty Depressed Center Grinding Wheel – 5/8"-11 Arbor</t>
  </si>
  <si>
    <t>DW4523</t>
  </si>
  <si>
    <t>Transducers</t>
  </si>
  <si>
    <t>Sper Scientific Transducer 725 PSI</t>
  </si>
  <si>
    <t>Sper Scientific Transducer 290 PSI</t>
  </si>
  <si>
    <t>Sper Scientific Transducer 145 PSI</t>
  </si>
  <si>
    <t>Sper Scientific Transducer 72.5 PSI</t>
  </si>
  <si>
    <t>Sper Scientific Transducer 29 PSI</t>
  </si>
  <si>
    <t>Measuring &amp; Layout</t>
  </si>
  <si>
    <t>Amprobe® Underground Cable Locator, 16 ft Measuring Range</t>
  </si>
  <si>
    <t>AT-3500</t>
  </si>
  <si>
    <t>DeWALT® 12V MAX* Compatible 2 Spot + Cross Line Red Laser</t>
  </si>
  <si>
    <t>DW0822LR</t>
  </si>
  <si>
    <t>Starrett® 0-6" Dial Slide Caliper</t>
  </si>
  <si>
    <t>120A-6</t>
  </si>
  <si>
    <t>Makita® Laser Distance Measure, 262 ft, +/-1/16 in</t>
  </si>
  <si>
    <t>LD080P</t>
  </si>
  <si>
    <t>NSI 3.5m Metric Tape Measure</t>
  </si>
  <si>
    <t>Stanley® Stanley Combination Square 12''</t>
  </si>
  <si>
    <t>46-123</t>
  </si>
  <si>
    <t>DeWALT® Laser Distance Measurer, 65', 1/8"</t>
  </si>
  <si>
    <t>DW065E</t>
  </si>
  <si>
    <t>Klein Tools® Digital AC/DC Auto-Ranging True RMS Clamp Meter</t>
  </si>
  <si>
    <t>CL800</t>
  </si>
  <si>
    <t>DeWALT® Chalk Line Reel, 100' L Polyester Line, Sliding Door, Folding Crank Handle</t>
  </si>
  <si>
    <t>DWHT47372</t>
  </si>
  <si>
    <t>Stanley® 12" Dual Color Speed Square Layout Tool</t>
  </si>
  <si>
    <t>STHT46011</t>
  </si>
  <si>
    <t>Empire Plumb Bob, 32 oz, Solid Brass, Lacquered</t>
  </si>
  <si>
    <t>932BR</t>
  </si>
  <si>
    <t>Milwaukee® 14" REDSTICK™ Digital Level with PIN-POINT™ Measurement Technology</t>
  </si>
  <si>
    <t>MLDIG14</t>
  </si>
  <si>
    <t>Rough &amp; Finishing Tools</t>
  </si>
  <si>
    <t>Irwin® 1" Woodworking Chisel</t>
  </si>
  <si>
    <t>M4441N</t>
  </si>
  <si>
    <t>Mayhew™ 7 3/4" Hand Guard Brick Chisel with 3" Cutting Surface</t>
  </si>
  <si>
    <t>Mayhew™ Regular EC Punch &amp; Chisel Set, 12 Pieces, 1/4 - 5/8" Chisel, 1/8 - 3/8" Punch, Hex Shank</t>
  </si>
  <si>
    <t>Stanley® FatMax® Thru-Tang™ 16-970 Short Blade Wood Chisel Set, 3 Pieces, 1/2 - 1" Chisel</t>
  </si>
  <si>
    <t>16-970</t>
  </si>
  <si>
    <t>Mayhew Pro™ 24-Piece Mechanics Punch &amp; Chisel Bench Set</t>
  </si>
  <si>
    <t>Mayhew™ 4-Piece Hook &amp; Pick Set, Straight, 90°, Curved &amp; Complex Tip</t>
  </si>
  <si>
    <t>Morse® 4581 Center Cutting Double End Mill, Regular Length 11/16" Dia Cutter, 3/4" Shank, 2 Flutes, M42 8% Cobalt</t>
  </si>
  <si>
    <t>Morse® 4594 Non-Center Cutting Roughing Single End Mill, Regular Length, 1" Dia Cutter, 3/4" Shank, 5 Flutes</t>
  </si>
  <si>
    <t>Morse® 4551 Center Cutting Single End Mill, Long Length, 1-1/2" Dia, 1-1/4" Shank, 4 Flutes</t>
  </si>
  <si>
    <t>Crescent Nicholson® Thread Restoring File Set, 6 Pieces, 4 in File L, Bastard Cut, American Pattern</t>
  </si>
  <si>
    <t>22062NN</t>
  </si>
  <si>
    <t>Crescent Nicholson® 4-Piece Thread Restoring File Set, Single-Cut Square Files, 8-3/8 in L</t>
  </si>
  <si>
    <t>Norton BLUEfire® R823P 3/8"W x 13"L Coarse 60G Zirconia Alumina Abrasive Cloth File Belt</t>
  </si>
  <si>
    <t>Stanley® Double-Cut Flat Bastard File, 10 In.</t>
  </si>
  <si>
    <t>22-176</t>
  </si>
  <si>
    <t>3M™ Finesse-it™ 5 1/4" Natural Wool Buffing Pad</t>
  </si>
  <si>
    <t>Precision Hand Tools</t>
  </si>
  <si>
    <t>Klein Tools® All-in-1 Precision Screwdriver Set with Case</t>
  </si>
  <si>
    <t>Milwaukee® Precision Screwdriver Set, 6 Pieces, Round Shank, Steel Shank</t>
  </si>
  <si>
    <t>48-22-2606</t>
  </si>
  <si>
    <t>DeWALT® 12" Precision Claw Bar</t>
  </si>
  <si>
    <t>DWHT55166</t>
  </si>
  <si>
    <t>Gedore Precision Crimping Wrench For Conductor End-Sleeves / 22-10 AWG</t>
  </si>
  <si>
    <t>Klein Tools® 4" Midget Slim Long Nose Pliers</t>
  </si>
  <si>
    <t>D322-41/2C</t>
  </si>
  <si>
    <t>GearWrench® GearDriver™ 8940 Fine Tooth Precision Reversible Ratcheting Screwdriver Set, 40 Pieces</t>
  </si>
  <si>
    <t>GearWrench® Mini Needle Nose Plier, 1.84 in L x 0.5 in W x 0.33 in THK Steel Jaw</t>
  </si>
  <si>
    <t>82002D</t>
  </si>
  <si>
    <t>Channellock® 338 8" High Leverage Diagonal Lap Joint Cutting Pliers</t>
  </si>
  <si>
    <t>Crescent® Pro Compound Action Diagonal Cutting Plier, 1-1/2" Jaw Length, 8" L</t>
  </si>
  <si>
    <t>CCA5428</t>
  </si>
  <si>
    <t>Channellock® 8" XLT™ End Cutting Pliers</t>
  </si>
  <si>
    <t>Xcelite® Semi Flush Diagonal Cutting Plier, 20 AWG Steel, 22 AWG Soft Copper, 13/32"L x 7/16"W x 9/32"THK</t>
  </si>
  <si>
    <t>EMS54N</t>
  </si>
  <si>
    <t>Klein Tools® Journeyman™ 8" Side Cutting Pliers</t>
  </si>
  <si>
    <t>J2138NE</t>
  </si>
  <si>
    <t>Stanley® 6 3/8" Bent Long Nose Cutting Pliers</t>
  </si>
  <si>
    <t>89-871</t>
  </si>
  <si>
    <t>Klein Tools® Journeyman™ 8" Diagonal Cutting Pliers</t>
  </si>
  <si>
    <t>J2000-28</t>
  </si>
  <si>
    <t>Tool Kits</t>
  </si>
  <si>
    <t>Crescent Apex® u-GUARD™ 38-Piece Non-Marring Covered Fastening Bit Set</t>
  </si>
  <si>
    <t>AUGSET-38</t>
  </si>
  <si>
    <t>Crescent® 20 Piece X10 3/8" Drive 6 Point Standard SAE/Metric Mechanics Tool Set</t>
  </si>
  <si>
    <t>CSWS38B</t>
  </si>
  <si>
    <t>Crescent® SAE Standard/Deep Length Socket Wrench Set, 21 Pieces, 1/4" Drive, 6 Point</t>
  </si>
  <si>
    <t>CSWS2C</t>
  </si>
  <si>
    <t>Klein Tools® 4-Piece Carbide Hole Cutter Kit</t>
  </si>
  <si>
    <t>Klein Tools® 600A AC Auto-Ranging Digital TRMS Clamp Meter Kit</t>
  </si>
  <si>
    <t>CL600</t>
  </si>
  <si>
    <t>Klein Tools® Hex Kit Set, Metric, Ball End T-Handle, 6-Inch with Stand, 8-Piece</t>
  </si>
  <si>
    <t>JTH68MB</t>
  </si>
  <si>
    <t>Stanley® 201-Piece Mechanic’s Wrench &amp; Socket Tool Set</t>
  </si>
  <si>
    <t>STMT71654</t>
  </si>
  <si>
    <t>Stanley® 34-Piece 3/8" Drive Socket Set</t>
  </si>
  <si>
    <t>85-405</t>
  </si>
  <si>
    <t>Stanley® Quick-Release Drive Mechanic's Tool Set, 145 Pieces, 1/4" and 3/8" Driv</t>
  </si>
  <si>
    <t>STMT71653</t>
  </si>
  <si>
    <t>Proto® Metric/SAE Master Technician Maintenance Tool Set, 1258 Pieces, 1/4", 3/8", 1/2", 3/4" Drive</t>
  </si>
  <si>
    <t>JCS-1258MAS</t>
  </si>
  <si>
    <t>Proto® SAE Starter Master Tool Set, 164 Pieces, For Use With 3/16 - 2" Fasteners</t>
  </si>
  <si>
    <t>J99700</t>
  </si>
  <si>
    <t>Proto® Combination Socket Set, 184 Pieces, 1/4", 3/8", 1/2" Drive, 6/12 Point, Steel</t>
  </si>
  <si>
    <t>J47184</t>
  </si>
  <si>
    <t>GearWrench® Standard/Deep Length SAE/Metric Mechanics Tool Set, 141 Pieces</t>
  </si>
  <si>
    <t>GearWrench® Mechanics Tool Set, 118 Pieces, 6 and 12 Point</t>
  </si>
  <si>
    <t>83001D</t>
  </si>
  <si>
    <t>Gas Analyzers</t>
  </si>
  <si>
    <t>MSA Galaxy® GX2 Altair® 4 &amp; 4X Multi-Gas Detector Charging Automated Test Stand</t>
  </si>
  <si>
    <t>MSA Altair® Maintenance-Free Single Gas Detector – O2</t>
  </si>
  <si>
    <t>MSA ALTAIR® H2S 40 ppm Calibration Gas</t>
  </si>
  <si>
    <t>MSA ALTAIR® 5X Industrial Multi-Gas Detector Kit – LEL, O2, CO, H2S</t>
  </si>
  <si>
    <t>MSA Ventilation Smoke Tube Kit</t>
  </si>
  <si>
    <t>Draeger Nitrous Fumes 0.2/a Detector Tubes, 10/Pack</t>
  </si>
  <si>
    <t>Draeger Accuro® Detector Tube Pump with Molded Plastic Case</t>
  </si>
  <si>
    <t>Draeger Detector Chip: Nitrogen Dioxide 0.5-20 PPM</t>
  </si>
  <si>
    <t>Draeger X-am 2500 Multi-Gas Detector</t>
  </si>
  <si>
    <t>Draeger Accuro® Detector Tube Pump</t>
  </si>
  <si>
    <t>Industrial Scientific MX6 iBrid™ Confined Space 4-Gas Monitor Kit with Pump – LEL, O2, CO, H2S</t>
  </si>
  <si>
    <t>M6KIT-K1230211</t>
  </si>
  <si>
    <t>Industrial Scientific Ventis™ MX4 Multi-Gas Monitor with Pump - LEL, O2, CO, H2S</t>
  </si>
  <si>
    <t>VTS-K1232110101</t>
  </si>
  <si>
    <t>Industrial Scientific Ventis™ Pro5 Multi-Gas Monitor &amp; Pump - LEL, O2, CO, H2S, SO2</t>
  </si>
  <si>
    <t>VP5-KJ532111101</t>
  </si>
  <si>
    <t>RKI Instruments M2 Sensor/Transmitter with Display &amp; Relays, O2 with 0-25% Range</t>
  </si>
  <si>
    <t>65-2613RK-05</t>
  </si>
  <si>
    <t>RKI Instruments GX-6000 Alkaline Battery Mulit-Gas Monitor – LEL, O2, CO, H2S</t>
  </si>
  <si>
    <t>72-6ABX-A</t>
  </si>
  <si>
    <t>Honeywell BW Technologies GasAlertQuattro Multi-Gas Detector &amp; Confined Space Kit - LEL, O2, CO, H2S</t>
  </si>
  <si>
    <t>QT-XWHM-R-Y-NA-CS</t>
  </si>
  <si>
    <t>Honeywell BW Technologies Max XT II Multi-Gas Detector – LEL, O2, CO, H2S</t>
  </si>
  <si>
    <t>XT-XWHM-Y-NA</t>
  </si>
  <si>
    <t>Ridgid® Micro CD-100 Combustible Gas Monitor</t>
  </si>
  <si>
    <t>Electical Measureing/Testing</t>
  </si>
  <si>
    <t>Fluke® TL175 TwistGuard™ Test Leads</t>
  </si>
  <si>
    <t>TL-175</t>
  </si>
  <si>
    <t>Amprobe® Electrical Test Kit, For Use With Voltage in Receptacles, Switches, Extension Cords and Light Fixtures</t>
  </si>
  <si>
    <t>PK-110</t>
  </si>
  <si>
    <t>Fluke® T5-600 Open Jaw Electrical Tester</t>
  </si>
  <si>
    <t>T5-600</t>
  </si>
  <si>
    <t>Klein Tools® 12-1000V AC Non-Contact Voltage Tester &amp; Infrared Thermometer</t>
  </si>
  <si>
    <t>NCVT-4IR</t>
  </si>
  <si>
    <t>Fluke® 3000 FC Series Test Tool Kit</t>
  </si>
  <si>
    <t>FLK-3000FC-GM</t>
  </si>
  <si>
    <t>Amprobe® Non-Contact Voltage Detector, 90 - 1000 VAC, CAT IV 1000V, 32 - 104 deg F</t>
  </si>
  <si>
    <t>Amprobe® Non-Contact Voltage Detector, 90 - 1000 VAC, (2) 1.5 V AAA Battery Power Source, CAT IV 1000V, 32 - 104 deg F</t>
  </si>
  <si>
    <t>VP-1000</t>
  </si>
  <si>
    <t>Amprobe® Voltage Tester, 120/240/277/480 VAC, 160/330/380/600 VDC Measurable Voltage, Neon Lamp Light Source, 0 - 65 Hz</t>
  </si>
  <si>
    <t>PY-1A</t>
  </si>
  <si>
    <t>Amprobe® Voltage and Continuity Tester With Non-Contact Voltage, LED Light Source</t>
  </si>
  <si>
    <t>VPC-12</t>
  </si>
  <si>
    <t>Milwaukee® Heavy Duty Fork Meter, 1000V/200amp, 40 MOhm, 5/8 in Jaw, NIST Certification</t>
  </si>
  <si>
    <t>2205-20NST</t>
  </si>
  <si>
    <t>Amprobe® Clamp Ground Resistance Tester, 40 mA, 4 Digits LCD Display</t>
  </si>
  <si>
    <t>DGC-1000A</t>
  </si>
  <si>
    <t>Temp, Heat, Viewing &amp; Obseving Instruments</t>
  </si>
  <si>
    <t>Fill-Rite Series 800 Electric Fuel Transfer Pump Flow Meter</t>
  </si>
  <si>
    <t>807C</t>
  </si>
  <si>
    <t>Sper Scientific Datalogging Sound Meter</t>
  </si>
  <si>
    <t>ANEMOMETER HUMIDITY METER WATERPROOF</t>
  </si>
  <si>
    <t>Sper Scientific Advanced Light Meter</t>
  </si>
  <si>
    <t>Extech® 4-in-1 Humidity, Temperature, Air Velocity, &amp; Light Environmental Meter</t>
  </si>
  <si>
    <t>Sper Scientific Microwave Meter</t>
  </si>
  <si>
    <t>Sper Scientific Mini Environmental Quality Meter- 7 Parameters</t>
  </si>
  <si>
    <t>Sper Scientific Environmental Quality Meter with Sound</t>
  </si>
  <si>
    <t>850069C</t>
  </si>
  <si>
    <t>Milwaukee® 10:1 Infrared TEMP-GUN™ Thermometer, -22 to 752°F Range</t>
  </si>
  <si>
    <t>2267-20H</t>
  </si>
  <si>
    <t>Flir® ONE Pro USB-C Android Professional-Grade Smartphone Thermal Camera</t>
  </si>
  <si>
    <t>435-0007-03</t>
  </si>
  <si>
    <t>Sper Scientific Anemometer / Thermometer</t>
  </si>
  <si>
    <t>Fluke® 116 Digital HVAC Multimeter &amp; 62 MAX+ IR Thermometer Technician’s Combo Kit</t>
  </si>
  <si>
    <t>FLUKE-116/62 MAX+</t>
  </si>
  <si>
    <t>Klein Tools® 20:1 Distance-to-Spot Dual Laser Targeting Infrared Thermometer</t>
  </si>
  <si>
    <t>IR10</t>
  </si>
  <si>
    <t>Amprobe® IR-700 Infrared Thermometer, -32 to 1250 deg C (-26 to 2282 deg F), 24 mm Focus Spot, 0.1 - 1 Emissivity</t>
  </si>
  <si>
    <t>IR-730</t>
  </si>
  <si>
    <t>Sper Scientific Certified Thermocouple Thermometer Basic Type K/J</t>
  </si>
  <si>
    <t>800004C</t>
  </si>
  <si>
    <t>Sper Scientific Indoor Outdoor Heat Stress Meter</t>
  </si>
  <si>
    <t>Sper Scientific Certified Thermistor Pen</t>
  </si>
  <si>
    <t>800108C</t>
  </si>
  <si>
    <t>Sper Scientific Certified Ultimate Thermometer</t>
  </si>
  <si>
    <t>800043C</t>
  </si>
  <si>
    <t>Sper Scientific Portable Handheld Pressure Meter - Wide Range</t>
  </si>
  <si>
    <t>Klein Tools® Auto-Ranging Digital Light Level Meter</t>
  </si>
  <si>
    <t>ET130</t>
  </si>
  <si>
    <t>Soil Measurement</t>
  </si>
  <si>
    <t>Soil pH Test Kit</t>
  </si>
  <si>
    <t>S3205</t>
  </si>
  <si>
    <t>1000mL Glass Soil Testing Cylinders</t>
  </si>
  <si>
    <t>C6942-1</t>
  </si>
  <si>
    <t>1205mL Glass Soil Testing Cylinders</t>
  </si>
  <si>
    <t>C6942-2</t>
  </si>
  <si>
    <t>5mL Headspace Soil Gas Syringe</t>
  </si>
  <si>
    <t>SG380-1</t>
  </si>
  <si>
    <t>Grade 2 Qualitative Filter Paper-18.5cm 100/Box</t>
  </si>
  <si>
    <t>F1020-8</t>
  </si>
  <si>
    <t>Enzyme-Active Powdered Detergent, 100 LB</t>
  </si>
  <si>
    <t>C5315-5</t>
  </si>
  <si>
    <t>Certified Wide-Mouth 120mL Short-Form Amber Glass VOC Septa Jars with Open-Top Cap</t>
  </si>
  <si>
    <t>E1222-3</t>
  </si>
  <si>
    <t>Grade 5 Qualitative Filter Paper-11.0cm Box/100</t>
  </si>
  <si>
    <t>F1080-6</t>
  </si>
  <si>
    <t>Nitrate NO3- Ion-Selective Electrode (ISE), Glass Body with Polymer Membrane Sensor</t>
  </si>
  <si>
    <t>PH3702C-9</t>
  </si>
  <si>
    <t>Fluoride F- Ion-Selective Electrode (ISE), Glass Body with Solid State Sensor</t>
  </si>
  <si>
    <t>PH3702C-7</t>
  </si>
  <si>
    <t>Sub Aqua Pro 2LT Shallow Digital Water Bath</t>
  </si>
  <si>
    <t>W5006-2</t>
  </si>
  <si>
    <t>Large Dricycler Electronic Desiccator with Stainless Steel Shelves</t>
  </si>
  <si>
    <t>D1384-3</t>
  </si>
  <si>
    <t>Field Test Scale, 36 lb Capacity</t>
  </si>
  <si>
    <t>B1630-2</t>
  </si>
  <si>
    <t>Direct Reading Moisture Analyzer</t>
  </si>
  <si>
    <t>B1760</t>
  </si>
  <si>
    <t>Mechanical</t>
  </si>
  <si>
    <t>Amprobe® High Performance Power Quality Analyzer, 600/1000V</t>
  </si>
  <si>
    <t>DM-5</t>
  </si>
  <si>
    <t>Amprobe® Industrial High Voltage Insulation Resistance Tester, 10000 V,...</t>
  </si>
  <si>
    <t>AMB-110</t>
  </si>
  <si>
    <t>Amprobe® Battery Impedance Tester, 4 V, 40 V, 25 uA, 250 uA, 2.5 mA and 25</t>
  </si>
  <si>
    <t>BAT-500</t>
  </si>
  <si>
    <t>Amprobe® Ultrasonic Leak Detector Kit, 35 - 45 kHz, Analog Display, 9 V</t>
  </si>
  <si>
    <t>TMULD-300</t>
  </si>
  <si>
    <t>Amprobe® True-RMS Digital Multimeter With Temperature, 1000 mV - 1000 VAC</t>
  </si>
  <si>
    <t>HD160C</t>
  </si>
  <si>
    <t>Sper Scientific Hot Wire Anemometer SD Card Logger</t>
  </si>
  <si>
    <t>Sper Scientific Mini Environmental Quality Meter- 5 Parameters</t>
  </si>
  <si>
    <t>Amprobe® GFCI Breaker Receptacle Tester</t>
  </si>
  <si>
    <t>ST-102B</t>
  </si>
  <si>
    <t>Amprobe® Relative Humidity Temperature Meter With Wet Bulb and Dew Point,...</t>
  </si>
  <si>
    <t>THWD-5</t>
  </si>
  <si>
    <t>Amprobe® Credit Card Size Digital Multimeter, 340 mV - 600 VAC/VDC, 10 A</t>
  </si>
  <si>
    <t>DM78C</t>
  </si>
  <si>
    <t>Total Kit Pricing With All Components</t>
  </si>
  <si>
    <r>
      <rPr>
        <u/>
        <sz val="11"/>
        <color theme="1"/>
        <rFont val="Calibri"/>
        <family val="2"/>
        <scheme val="minor"/>
      </rPr>
      <t xml:space="preserve">Set minimally includes: </t>
    </r>
    <r>
      <rPr>
        <sz val="11"/>
        <color theme="1"/>
        <rFont val="Calibri"/>
        <family val="2"/>
        <scheme val="minor"/>
      </rPr>
      <t xml:space="preserve">
</t>
    </r>
  </si>
  <si>
    <t xml:space="preserve">--6 pc Combination Drive Square Drive Adaptor Set </t>
  </si>
  <si>
    <t>Proto® Socket Adapter Set 6 piece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</si>
</sst>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quot;$&quot;* #,##0.00_);_(&quot;$&quot;* \(#,##0.00\);_(&quot;$&quot;* &quot;-&quot;??_);_(@_)"/>
    <numFmt numFmtId="164" formatCode="&quot;$&quot;#,##0.00"/>
    <numFmt numFmtId="165" formatCode="0.0%"/>
  </numFmts>
  <fonts count="19" x14ac:knownFonts="1">
    <font>
      <sz val="11"/>
      <color theme="1"/>
      <name val="Calibri"/>
      <family val="2"/>
      <scheme val="minor"/>
    </font>
    <font>
      <b/>
      <sz val="11"/>
      <color theme="1"/>
      <name val="Calibri"/>
      <family val="2"/>
      <scheme val="minor"/>
    </font>
    <font>
      <sz val="11"/>
      <color theme="1"/>
      <name val="Calibri"/>
      <family val="2"/>
      <scheme val="minor"/>
    </font>
    <font>
      <b/>
      <sz val="16"/>
      <color theme="1"/>
      <name val="Calibri"/>
      <family val="2"/>
      <scheme val="minor"/>
    </font>
    <font>
      <b/>
      <u/>
      <sz val="11"/>
      <color rgb="FF000000"/>
      <name val="Calibri"/>
      <family val="2"/>
      <scheme val="minor"/>
    </font>
    <font>
      <sz val="11"/>
      <color rgb="FF000000"/>
      <name val="Calibri"/>
      <family val="2"/>
      <scheme val="minor"/>
    </font>
    <font>
      <sz val="11"/>
      <name val="Calibri"/>
      <family val="2"/>
      <scheme val="minor"/>
    </font>
    <font>
      <b/>
      <u/>
      <sz val="11"/>
      <color theme="1"/>
      <name val="Calibri"/>
      <family val="2"/>
      <scheme val="minor"/>
    </font>
    <font>
      <b/>
      <sz val="14"/>
      <color theme="0"/>
      <name val="Calibri"/>
      <family val="2"/>
      <scheme val="minor"/>
    </font>
    <font>
      <sz val="14"/>
      <color theme="0"/>
      <name val="Calibri"/>
      <family val="2"/>
      <scheme val="minor"/>
    </font>
    <font>
      <u/>
      <sz val="11"/>
      <color rgb="FF000000"/>
      <name val="Calibri"/>
      <family val="2"/>
      <scheme val="minor"/>
    </font>
    <font>
      <b/>
      <sz val="11"/>
      <color theme="0"/>
      <name val="Calibri"/>
      <family val="2"/>
      <scheme val="minor"/>
    </font>
    <font>
      <sz val="11"/>
      <color theme="0"/>
      <name val="Calibri"/>
      <family val="2"/>
      <scheme val="minor"/>
    </font>
    <font>
      <u/>
      <sz val="11"/>
      <color theme="1"/>
      <name val="Calibri"/>
      <family val="2"/>
      <scheme val="minor"/>
    </font>
    <font>
      <b/>
      <sz val="10"/>
      <color theme="1"/>
      <name val="Calibri"/>
      <family val="2"/>
      <scheme val="minor"/>
    </font>
    <font>
      <sz val="16"/>
      <color theme="1"/>
      <name val="Calibri"/>
      <family val="2"/>
      <scheme val="minor"/>
    </font>
    <font>
      <b/>
      <u/>
      <sz val="16"/>
      <color theme="1"/>
      <name val="Calibri"/>
      <family val="2"/>
      <scheme val="minor"/>
    </font>
    <font>
      <b/>
      <sz val="14"/>
      <color theme="1"/>
      <name val="Calibri"/>
      <family val="2"/>
      <scheme val="minor"/>
    </font>
    <font>
      <sz val="11"/>
      <color rgb="FF1B1F23"/>
      <name val="Calibri"/>
      <family val="2"/>
      <scheme val="minor"/>
    </font>
  </fonts>
  <fills count="10">
    <fill>
      <patternFill patternType="none"/>
    </fill>
    <fill>
      <patternFill patternType="gray125"/>
    </fill>
    <fill>
      <patternFill patternType="solid">
        <fgColor theme="7" tint="0.79998168889431442"/>
        <bgColor indexed="64"/>
      </patternFill>
    </fill>
    <fill>
      <patternFill patternType="solid">
        <fgColor theme="9" tint="0.59999389629810485"/>
        <bgColor indexed="64"/>
      </patternFill>
    </fill>
    <fill>
      <patternFill patternType="solid">
        <fgColor theme="2" tint="-9.9978637043366805E-2"/>
        <bgColor indexed="64"/>
      </patternFill>
    </fill>
    <fill>
      <patternFill patternType="solid">
        <fgColor theme="2" tint="-9.9978637043366805E-2"/>
        <bgColor rgb="FF000000"/>
      </patternFill>
    </fill>
    <fill>
      <patternFill patternType="solid">
        <fgColor theme="0"/>
        <bgColor indexed="64"/>
      </patternFill>
    </fill>
    <fill>
      <patternFill patternType="solid">
        <fgColor theme="1"/>
        <bgColor indexed="64"/>
      </patternFill>
    </fill>
    <fill>
      <patternFill patternType="solid">
        <fgColor rgb="FF000000"/>
        <bgColor indexed="64"/>
      </patternFill>
    </fill>
    <fill>
      <patternFill patternType="solid">
        <fgColor theme="0" tint="-0.14999847407452621"/>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s>
  <cellStyleXfs count="3">
    <xf numFmtId="0" fontId="0" fillId="0" borderId="0"/>
    <xf numFmtId="9" fontId="2" fillId="0" borderId="0" applyFont="0" applyFill="0" applyBorder="0" applyAlignment="0" applyProtection="0"/>
    <xf numFmtId="44" fontId="2" fillId="0" borderId="0" applyFont="0" applyFill="0" applyBorder="0" applyAlignment="0" applyProtection="0"/>
  </cellStyleXfs>
  <cellXfs count="105">
    <xf numFmtId="0" fontId="0" fillId="0" borderId="0" xfId="0"/>
    <xf numFmtId="0" fontId="0" fillId="0" borderId="0" xfId="0" applyAlignment="1">
      <alignment vertical="top"/>
    </xf>
    <xf numFmtId="0" fontId="0" fillId="0" borderId="1" xfId="0" applyBorder="1" applyAlignment="1">
      <alignment horizontal="center" vertical="top"/>
    </xf>
    <xf numFmtId="0" fontId="0" fillId="0" borderId="1" xfId="0" applyBorder="1" applyAlignment="1">
      <alignment vertical="top" wrapText="1"/>
    </xf>
    <xf numFmtId="0" fontId="0" fillId="3" borderId="1" xfId="0" applyFill="1" applyBorder="1" applyAlignment="1">
      <alignment horizontal="center" vertical="top"/>
    </xf>
    <xf numFmtId="0" fontId="0" fillId="3" borderId="1" xfId="0" applyFill="1" applyBorder="1" applyAlignment="1">
      <alignment vertical="top"/>
    </xf>
    <xf numFmtId="164" fontId="0" fillId="3" borderId="1" xfId="0" applyNumberFormat="1" applyFill="1" applyBorder="1" applyAlignment="1">
      <alignment vertical="top"/>
    </xf>
    <xf numFmtId="0" fontId="0" fillId="0" borderId="0" xfId="0" applyAlignment="1">
      <alignment horizontal="center" vertical="top"/>
    </xf>
    <xf numFmtId="0" fontId="0" fillId="0" borderId="0" xfId="0" applyAlignment="1">
      <alignment vertical="top" wrapText="1"/>
    </xf>
    <xf numFmtId="165" fontId="0" fillId="2" borderId="1" xfId="1" applyNumberFormat="1" applyFont="1" applyFill="1" applyBorder="1" applyAlignment="1">
      <alignment horizontal="center" vertical="top"/>
    </xf>
    <xf numFmtId="44" fontId="0" fillId="2" borderId="1" xfId="2" applyFont="1" applyFill="1" applyBorder="1" applyAlignment="1">
      <alignment horizontal="right" vertical="top"/>
    </xf>
    <xf numFmtId="0" fontId="3" fillId="0" borderId="0" xfId="0" applyFont="1" applyAlignment="1">
      <alignment horizontal="center" vertical="top"/>
    </xf>
    <xf numFmtId="0" fontId="5" fillId="0" borderId="0" xfId="0" applyFont="1"/>
    <xf numFmtId="0" fontId="5" fillId="0" borderId="0" xfId="0" applyFont="1" applyAlignment="1">
      <alignment vertical="top"/>
    </xf>
    <xf numFmtId="0" fontId="3" fillId="0" borderId="0" xfId="0" applyFont="1" applyAlignment="1">
      <alignment horizontal="right" vertical="top"/>
    </xf>
    <xf numFmtId="0" fontId="6" fillId="0" borderId="0" xfId="0" applyFont="1" applyAlignment="1">
      <alignment horizontal="left" vertical="top" wrapText="1"/>
    </xf>
    <xf numFmtId="0" fontId="3" fillId="0" borderId="0" xfId="0" applyFont="1" applyAlignment="1">
      <alignment horizontal="left" vertical="top"/>
    </xf>
    <xf numFmtId="0" fontId="0" fillId="3" borderId="1" xfId="0" applyFill="1" applyBorder="1" applyAlignment="1">
      <alignment horizontal="right" vertical="top" wrapText="1"/>
    </xf>
    <xf numFmtId="165" fontId="0" fillId="3" borderId="1" xfId="0" applyNumberFormat="1" applyFill="1" applyBorder="1" applyAlignment="1">
      <alignment vertical="top"/>
    </xf>
    <xf numFmtId="0" fontId="7" fillId="4" borderId="1" xfId="0" applyFont="1" applyFill="1" applyBorder="1" applyAlignment="1">
      <alignment horizontal="center" wrapText="1"/>
    </xf>
    <xf numFmtId="0" fontId="0" fillId="2" borderId="1" xfId="0" applyFill="1" applyBorder="1" applyAlignment="1">
      <alignment vertical="top" wrapText="1"/>
    </xf>
    <xf numFmtId="164" fontId="0" fillId="6" borderId="1" xfId="1" applyNumberFormat="1" applyFont="1" applyFill="1" applyBorder="1" applyAlignment="1">
      <alignment horizontal="right" vertical="top"/>
    </xf>
    <xf numFmtId="0" fontId="8" fillId="7" borderId="1" xfId="0" applyFont="1" applyFill="1" applyBorder="1" applyAlignment="1">
      <alignment horizontal="left" vertical="top"/>
    </xf>
    <xf numFmtId="0" fontId="9" fillId="7" borderId="1" xfId="0" applyFont="1" applyFill="1" applyBorder="1" applyAlignment="1">
      <alignment vertical="top"/>
    </xf>
    <xf numFmtId="0" fontId="9" fillId="7" borderId="1" xfId="0" applyFont="1" applyFill="1" applyBorder="1" applyAlignment="1">
      <alignment vertical="top" wrapText="1"/>
    </xf>
    <xf numFmtId="44" fontId="9" fillId="7" borderId="1" xfId="2" applyFont="1" applyFill="1" applyBorder="1" applyAlignment="1">
      <alignment horizontal="right" vertical="top"/>
    </xf>
    <xf numFmtId="165" fontId="9" fillId="7" borderId="1" xfId="1" applyNumberFormat="1" applyFont="1" applyFill="1" applyBorder="1" applyAlignment="1">
      <alignment horizontal="center" vertical="top"/>
    </xf>
    <xf numFmtId="164" fontId="9" fillId="7" borderId="1" xfId="1" applyNumberFormat="1" applyFont="1" applyFill="1" applyBorder="1" applyAlignment="1">
      <alignment horizontal="right" vertical="top"/>
    </xf>
    <xf numFmtId="0" fontId="3" fillId="4" borderId="2" xfId="0" applyFont="1" applyFill="1" applyBorder="1" applyAlignment="1">
      <alignment horizontal="left" vertical="top"/>
    </xf>
    <xf numFmtId="0" fontId="0" fillId="4" borderId="3" xfId="0" applyFill="1" applyBorder="1" applyAlignment="1">
      <alignment vertical="top"/>
    </xf>
    <xf numFmtId="0" fontId="3" fillId="4" borderId="3" xfId="0" applyFont="1" applyFill="1" applyBorder="1" applyAlignment="1">
      <alignment horizontal="center" vertical="top"/>
    </xf>
    <xf numFmtId="0" fontId="0" fillId="4" borderId="4" xfId="0" applyFill="1" applyBorder="1" applyAlignment="1">
      <alignment vertical="top"/>
    </xf>
    <xf numFmtId="44" fontId="0" fillId="0" borderId="1" xfId="2" applyFont="1" applyFill="1" applyBorder="1" applyAlignment="1">
      <alignment horizontal="center" vertical="top"/>
    </xf>
    <xf numFmtId="0" fontId="4" fillId="0" borderId="0" xfId="0" applyFont="1" applyAlignment="1">
      <alignment horizontal="left"/>
    </xf>
    <xf numFmtId="0" fontId="3" fillId="0" borderId="0" xfId="0" applyFont="1" applyAlignment="1">
      <alignment vertical="top"/>
    </xf>
    <xf numFmtId="0" fontId="0" fillId="0" borderId="1" xfId="0" applyBorder="1" applyAlignment="1">
      <alignment horizontal="center" vertical="top" wrapText="1"/>
    </xf>
    <xf numFmtId="0" fontId="7" fillId="0" borderId="0" xfId="0" applyFont="1"/>
    <xf numFmtId="0" fontId="12" fillId="7" borderId="1" xfId="0" applyFont="1" applyFill="1" applyBorder="1" applyAlignment="1">
      <alignment horizontal="center" vertical="top"/>
    </xf>
    <xf numFmtId="0" fontId="11" fillId="7" borderId="1" xfId="0" applyFont="1" applyFill="1" applyBorder="1" applyAlignment="1">
      <alignment vertical="top"/>
    </xf>
    <xf numFmtId="165" fontId="12" fillId="7" borderId="1" xfId="1" applyNumberFormat="1" applyFont="1" applyFill="1" applyBorder="1" applyAlignment="1">
      <alignment horizontal="center" vertical="top"/>
    </xf>
    <xf numFmtId="0" fontId="6" fillId="6" borderId="0" xfId="0" applyFont="1" applyFill="1" applyAlignment="1">
      <alignment vertical="top"/>
    </xf>
    <xf numFmtId="0" fontId="3" fillId="0" borderId="5" xfId="0" applyFont="1" applyBorder="1" applyAlignment="1">
      <alignment horizontal="center" vertical="top"/>
    </xf>
    <xf numFmtId="0" fontId="0" fillId="6" borderId="1" xfId="0" applyFill="1" applyBorder="1" applyAlignment="1">
      <alignment vertical="top" wrapText="1"/>
    </xf>
    <xf numFmtId="0" fontId="1" fillId="0" borderId="1" xfId="0" applyFont="1" applyBorder="1" applyAlignment="1">
      <alignment horizontal="center" wrapText="1"/>
    </xf>
    <xf numFmtId="0" fontId="12" fillId="8" borderId="1" xfId="0" applyFont="1" applyFill="1" applyBorder="1" applyAlignment="1">
      <alignment horizontal="center" vertical="top"/>
    </xf>
    <xf numFmtId="0" fontId="11" fillId="8" borderId="1" xfId="0" applyFont="1" applyFill="1" applyBorder="1" applyAlignment="1">
      <alignment vertical="top"/>
    </xf>
    <xf numFmtId="165" fontId="12" fillId="8" borderId="1" xfId="1" applyNumberFormat="1" applyFont="1" applyFill="1" applyBorder="1" applyAlignment="1">
      <alignment horizontal="center" vertical="top"/>
    </xf>
    <xf numFmtId="165" fontId="0" fillId="2" borderId="1" xfId="1" applyNumberFormat="1" applyFont="1" applyFill="1" applyBorder="1" applyAlignment="1">
      <alignment horizontal="right" vertical="top"/>
    </xf>
    <xf numFmtId="0" fontId="13" fillId="0" borderId="1" xfId="0" applyFont="1" applyBorder="1" applyAlignment="1">
      <alignment vertical="top" wrapText="1"/>
    </xf>
    <xf numFmtId="0" fontId="14" fillId="9" borderId="1" xfId="0" applyFont="1" applyFill="1" applyBorder="1"/>
    <xf numFmtId="0" fontId="14" fillId="9" borderId="1" xfId="0" applyFont="1" applyFill="1" applyBorder="1" applyAlignment="1">
      <alignment wrapText="1"/>
    </xf>
    <xf numFmtId="0" fontId="14" fillId="9" borderId="1" xfId="0" applyFont="1" applyFill="1" applyBorder="1" applyAlignment="1">
      <alignment vertical="center" wrapText="1"/>
    </xf>
    <xf numFmtId="0" fontId="1" fillId="0" borderId="0" xfId="0" applyFont="1"/>
    <xf numFmtId="0" fontId="0" fillId="0" borderId="0" xfId="0" applyAlignment="1">
      <alignment wrapText="1"/>
    </xf>
    <xf numFmtId="0" fontId="3" fillId="0" borderId="0" xfId="0" applyFont="1"/>
    <xf numFmtId="0" fontId="15" fillId="0" borderId="0" xfId="0" applyFont="1"/>
    <xf numFmtId="0" fontId="3" fillId="0" borderId="0" xfId="0" applyFont="1" applyAlignment="1">
      <alignment vertical="center"/>
    </xf>
    <xf numFmtId="0" fontId="0" fillId="3" borderId="2" xfId="0" applyFill="1" applyBorder="1" applyAlignment="1">
      <alignment horizontal="right" vertical="top" wrapText="1"/>
    </xf>
    <xf numFmtId="0" fontId="0" fillId="3" borderId="4" xfId="0" applyFill="1" applyBorder="1" applyAlignment="1">
      <alignment horizontal="right" vertical="top" wrapText="1"/>
    </xf>
    <xf numFmtId="0" fontId="3" fillId="2" borderId="5" xfId="0" applyFont="1" applyFill="1" applyBorder="1" applyAlignment="1">
      <alignment horizontal="left" vertical="top"/>
    </xf>
    <xf numFmtId="0" fontId="0" fillId="2" borderId="1" xfId="0" applyFill="1" applyBorder="1" applyAlignment="1">
      <alignment horizontal="right" vertical="top" wrapText="1"/>
    </xf>
    <xf numFmtId="49" fontId="0" fillId="0" borderId="1" xfId="0" applyNumberFormat="1" applyBorder="1" applyAlignment="1">
      <alignment vertical="top" wrapText="1"/>
    </xf>
    <xf numFmtId="0" fontId="0" fillId="2" borderId="1" xfId="0" applyFont="1" applyFill="1" applyBorder="1"/>
    <xf numFmtId="0" fontId="0" fillId="2" borderId="1" xfId="0" applyFont="1" applyFill="1" applyBorder="1" applyAlignment="1">
      <alignment horizontal="center"/>
    </xf>
    <xf numFmtId="164" fontId="0" fillId="2" borderId="1" xfId="0" applyNumberFormat="1" applyFont="1" applyFill="1" applyBorder="1"/>
    <xf numFmtId="9" fontId="0" fillId="2" borderId="1" xfId="0" applyNumberFormat="1" applyFont="1" applyFill="1" applyBorder="1" applyAlignment="1">
      <alignment horizontal="center"/>
    </xf>
    <xf numFmtId="0" fontId="18" fillId="2" borderId="1" xfId="0" applyFont="1" applyFill="1" applyBorder="1"/>
    <xf numFmtId="0" fontId="0" fillId="2" borderId="1" xfId="0" applyFont="1" applyFill="1" applyBorder="1" applyAlignment="1">
      <alignment horizontal="right"/>
    </xf>
    <xf numFmtId="0" fontId="3" fillId="0" borderId="0" xfId="0" applyFont="1" applyAlignment="1">
      <alignment horizontal="center" vertical="top"/>
    </xf>
    <xf numFmtId="9" fontId="0" fillId="2" borderId="1" xfId="0" applyNumberFormat="1" applyFont="1" applyFill="1" applyBorder="1"/>
    <xf numFmtId="0" fontId="11" fillId="7" borderId="2" xfId="0" applyFont="1" applyFill="1" applyBorder="1" applyAlignment="1">
      <alignment horizontal="left" vertical="top" wrapText="1"/>
    </xf>
    <xf numFmtId="0" fontId="11" fillId="7" borderId="4" xfId="0" applyFont="1" applyFill="1" applyBorder="1" applyAlignment="1">
      <alignment horizontal="left" vertical="top" wrapText="1"/>
    </xf>
    <xf numFmtId="0" fontId="6" fillId="0" borderId="6" xfId="0" applyFont="1" applyBorder="1" applyAlignment="1">
      <alignment horizontal="left" vertical="top" wrapText="1"/>
    </xf>
    <xf numFmtId="0" fontId="6" fillId="0" borderId="5" xfId="0" applyFont="1" applyBorder="1" applyAlignment="1">
      <alignment horizontal="left" vertical="top" wrapText="1"/>
    </xf>
    <xf numFmtId="0" fontId="6" fillId="0" borderId="7" xfId="0" applyFont="1" applyBorder="1" applyAlignment="1">
      <alignment horizontal="left" vertical="top" wrapText="1"/>
    </xf>
    <xf numFmtId="0" fontId="3" fillId="0" borderId="0" xfId="0" applyFont="1" applyAlignment="1">
      <alignment horizontal="center" vertical="top"/>
    </xf>
    <xf numFmtId="0" fontId="4" fillId="5" borderId="2" xfId="0" applyFont="1" applyFill="1" applyBorder="1" applyAlignment="1">
      <alignment horizontal="left"/>
    </xf>
    <xf numFmtId="0" fontId="4" fillId="5" borderId="3" xfId="0" applyFont="1" applyFill="1" applyBorder="1" applyAlignment="1">
      <alignment horizontal="left"/>
    </xf>
    <xf numFmtId="0" fontId="4" fillId="5" borderId="4" xfId="0" applyFont="1" applyFill="1" applyBorder="1" applyAlignment="1">
      <alignment horizontal="left"/>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6" fillId="0" borderId="2" xfId="0" applyFont="1" applyBorder="1" applyAlignment="1">
      <alignment horizontal="left" vertical="top" wrapText="1"/>
    </xf>
    <xf numFmtId="0" fontId="6" fillId="0" borderId="3" xfId="0" applyFont="1" applyBorder="1" applyAlignment="1">
      <alignment horizontal="left" vertical="top" wrapText="1"/>
    </xf>
    <xf numFmtId="0" fontId="6" fillId="0" borderId="4" xfId="0" applyFont="1" applyBorder="1" applyAlignment="1">
      <alignment horizontal="left" vertical="top" wrapText="1"/>
    </xf>
    <xf numFmtId="0" fontId="0" fillId="3" borderId="2" xfId="0" applyFill="1" applyBorder="1" applyAlignment="1">
      <alignment horizontal="right" vertical="top" wrapText="1"/>
    </xf>
    <xf numFmtId="0" fontId="0" fillId="3" borderId="4" xfId="0" applyFill="1" applyBorder="1" applyAlignment="1">
      <alignment horizontal="right" vertical="top" wrapText="1"/>
    </xf>
    <xf numFmtId="0" fontId="3" fillId="0" borderId="5" xfId="0" applyFont="1" applyBorder="1" applyAlignment="1">
      <alignment horizontal="center" vertical="top"/>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0" fillId="0" borderId="10" xfId="0" applyBorder="1" applyAlignment="1">
      <alignment horizontal="center" vertical="center" wrapText="1"/>
    </xf>
    <xf numFmtId="0" fontId="0" fillId="0" borderId="8" xfId="0" applyBorder="1" applyAlignment="1">
      <alignment horizontal="center" vertical="top"/>
    </xf>
    <xf numFmtId="0" fontId="0" fillId="0" borderId="10" xfId="0" applyBorder="1" applyAlignment="1">
      <alignment horizontal="center" vertical="top"/>
    </xf>
    <xf numFmtId="0" fontId="0" fillId="0" borderId="8" xfId="0" applyBorder="1" applyAlignment="1">
      <alignment horizontal="left" vertical="top" wrapText="1"/>
    </xf>
    <xf numFmtId="0" fontId="0" fillId="0" borderId="10" xfId="0" applyBorder="1" applyAlignment="1">
      <alignment horizontal="left" vertical="top" wrapText="1"/>
    </xf>
    <xf numFmtId="0" fontId="0" fillId="0" borderId="8" xfId="0" applyBorder="1" applyAlignment="1">
      <alignment horizontal="center" vertical="top" wrapText="1"/>
    </xf>
    <xf numFmtId="0" fontId="0" fillId="0" borderId="10" xfId="0" applyBorder="1" applyAlignment="1">
      <alignment horizontal="center" vertical="top" wrapText="1"/>
    </xf>
    <xf numFmtId="0" fontId="3" fillId="0" borderId="0" xfId="0" applyFont="1" applyAlignment="1">
      <alignment horizontal="left"/>
    </xf>
    <xf numFmtId="0" fontId="1" fillId="0" borderId="0" xfId="0" applyFont="1" applyAlignment="1">
      <alignment horizontal="center" vertical="center"/>
    </xf>
    <xf numFmtId="0" fontId="17" fillId="2" borderId="1" xfId="0" applyFont="1" applyFill="1" applyBorder="1" applyAlignment="1">
      <alignment horizontal="center"/>
    </xf>
    <xf numFmtId="0" fontId="14" fillId="9" borderId="1" xfId="0" applyFont="1" applyFill="1" applyBorder="1" applyAlignment="1">
      <alignment horizontal="center" wrapText="1"/>
    </xf>
    <xf numFmtId="0" fontId="0" fillId="0" borderId="0" xfId="0" applyAlignment="1">
      <alignment horizontal="center"/>
    </xf>
  </cellXfs>
  <cellStyles count="3">
    <cellStyle name="Currency" xfId="2" builtinId="4"/>
    <cellStyle name="Normal" xfId="0" builtinId="0"/>
    <cellStyle name="Percent" xfId="1" builtinId="5"/>
  </cellStyles>
  <dxfs count="0"/>
  <tableStyles count="0" defaultTableStyle="TableStyleMedium2" defaultPivotStyle="PivotStyleLight16"/>
  <colors>
    <mruColors>
      <color rgb="FFFAD9C2"/>
      <color rgb="FFBE5CD2"/>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77A9AD-2FE4-49AC-AEAD-F40328859FC6}">
  <sheetPr>
    <tabColor theme="9" tint="0.59999389629810485"/>
    <pageSetUpPr fitToPage="1"/>
  </sheetPr>
  <dimension ref="A1:K43"/>
  <sheetViews>
    <sheetView tabSelected="1" topLeftCell="A13" zoomScale="85" zoomScaleNormal="85" zoomScaleSheetLayoutView="70" workbookViewId="0">
      <selection activeCell="A15" sqref="A15"/>
    </sheetView>
  </sheetViews>
  <sheetFormatPr defaultColWidth="8.85546875" defaultRowHeight="15" x14ac:dyDescent="0.25"/>
  <cols>
    <col min="1" max="1" width="8.85546875" style="7"/>
    <col min="2" max="2" width="52.7109375" style="1" bestFit="1" customWidth="1"/>
    <col min="3" max="3" width="42.85546875" style="8" customWidth="1"/>
    <col min="4" max="4" width="20.7109375" style="1" customWidth="1"/>
    <col min="5" max="16384" width="8.85546875" style="1"/>
  </cols>
  <sheetData>
    <row r="1" spans="1:11" ht="21" x14ac:dyDescent="0.25">
      <c r="A1" s="75" t="s">
        <v>0</v>
      </c>
      <c r="B1" s="75"/>
      <c r="C1" s="75"/>
      <c r="D1" s="75"/>
    </row>
    <row r="2" spans="1:11" ht="21" x14ac:dyDescent="0.25">
      <c r="A2" s="75" t="s">
        <v>17</v>
      </c>
      <c r="B2" s="75"/>
      <c r="C2" s="75"/>
      <c r="D2" s="75"/>
    </row>
    <row r="3" spans="1:11" ht="21" x14ac:dyDescent="0.25">
      <c r="A3" s="75" t="s">
        <v>25</v>
      </c>
      <c r="B3" s="75"/>
      <c r="C3" s="75"/>
      <c r="D3" s="75"/>
    </row>
    <row r="4" spans="1:11" ht="21" x14ac:dyDescent="0.25">
      <c r="A4" s="11"/>
      <c r="B4" s="14" t="s">
        <v>87</v>
      </c>
      <c r="C4" s="59" t="s">
        <v>91</v>
      </c>
      <c r="D4" s="11"/>
    </row>
    <row r="5" spans="1:11" ht="8.4499999999999993" customHeight="1" x14ac:dyDescent="0.25">
      <c r="A5" s="11"/>
      <c r="B5" s="14"/>
      <c r="C5" s="11"/>
      <c r="D5" s="11"/>
    </row>
    <row r="6" spans="1:11" x14ac:dyDescent="0.25">
      <c r="A6" s="76" t="s">
        <v>1</v>
      </c>
      <c r="B6" s="77"/>
      <c r="C6" s="77"/>
      <c r="D6" s="77"/>
      <c r="E6" s="77"/>
      <c r="F6" s="77"/>
      <c r="G6" s="78"/>
      <c r="H6" s="12"/>
      <c r="I6" s="12"/>
    </row>
    <row r="7" spans="1:11" ht="87.75" customHeight="1" x14ac:dyDescent="0.25">
      <c r="A7" s="79" t="s">
        <v>86</v>
      </c>
      <c r="B7" s="80"/>
      <c r="C7" s="80"/>
      <c r="D7" s="80"/>
      <c r="E7" s="80"/>
      <c r="F7" s="80"/>
      <c r="G7" s="81"/>
      <c r="H7" s="12"/>
      <c r="I7" s="12"/>
    </row>
    <row r="8" spans="1:11" ht="43.15" customHeight="1" x14ac:dyDescent="0.25">
      <c r="A8" s="79" t="s">
        <v>21</v>
      </c>
      <c r="B8" s="80"/>
      <c r="C8" s="80"/>
      <c r="D8" s="80"/>
      <c r="E8" s="80"/>
      <c r="F8" s="80"/>
      <c r="G8" s="81"/>
      <c r="H8" s="13"/>
      <c r="I8" s="13"/>
      <c r="J8" s="13"/>
      <c r="K8" s="13"/>
    </row>
    <row r="9" spans="1:11" ht="33.6" customHeight="1" x14ac:dyDescent="0.25">
      <c r="A9" s="79" t="s">
        <v>2</v>
      </c>
      <c r="B9" s="80"/>
      <c r="C9" s="80"/>
      <c r="D9" s="80"/>
      <c r="E9" s="80"/>
      <c r="F9" s="80"/>
      <c r="G9" s="81"/>
      <c r="H9" s="13"/>
      <c r="I9" s="13"/>
    </row>
    <row r="10" spans="1:11" ht="19.899999999999999" customHeight="1" x14ac:dyDescent="0.25">
      <c r="A10" s="79" t="s">
        <v>3</v>
      </c>
      <c r="B10" s="80"/>
      <c r="C10" s="80"/>
      <c r="D10" s="80"/>
      <c r="E10" s="80"/>
      <c r="F10" s="80"/>
      <c r="G10" s="81"/>
      <c r="H10" s="13"/>
      <c r="I10" s="13"/>
    </row>
    <row r="11" spans="1:11" ht="15.6" customHeight="1" x14ac:dyDescent="0.25">
      <c r="A11" s="79" t="s">
        <v>4</v>
      </c>
      <c r="B11" s="80"/>
      <c r="C11" s="80"/>
      <c r="D11" s="80"/>
      <c r="E11" s="80"/>
      <c r="F11" s="80"/>
      <c r="G11" s="81"/>
      <c r="H11" s="13"/>
      <c r="I11" s="13"/>
    </row>
    <row r="12" spans="1:11" ht="28.9" customHeight="1" x14ac:dyDescent="0.25">
      <c r="A12" s="79" t="s">
        <v>5</v>
      </c>
      <c r="B12" s="80"/>
      <c r="C12" s="80"/>
      <c r="D12" s="80"/>
      <c r="E12" s="80"/>
      <c r="F12" s="80"/>
      <c r="G12" s="81"/>
      <c r="H12" s="13"/>
      <c r="I12" s="13"/>
    </row>
    <row r="13" spans="1:11" ht="14.45" customHeight="1" x14ac:dyDescent="0.25">
      <c r="A13" s="79" t="s">
        <v>6</v>
      </c>
      <c r="B13" s="80"/>
      <c r="C13" s="80"/>
      <c r="D13" s="80"/>
      <c r="E13" s="80"/>
      <c r="F13" s="80"/>
      <c r="G13" s="81"/>
      <c r="H13" s="13"/>
      <c r="I13" s="13"/>
    </row>
    <row r="14" spans="1:11" ht="36" customHeight="1" x14ac:dyDescent="0.25">
      <c r="A14" s="82" t="s">
        <v>7</v>
      </c>
      <c r="B14" s="83"/>
      <c r="C14" s="83"/>
      <c r="D14" s="83"/>
      <c r="E14" s="83"/>
      <c r="F14" s="83"/>
      <c r="G14" s="84"/>
      <c r="H14" s="13"/>
      <c r="I14" s="13"/>
      <c r="J14" s="13"/>
      <c r="K14" s="13"/>
    </row>
    <row r="15" spans="1:11" x14ac:dyDescent="0.25">
      <c r="A15" s="15"/>
      <c r="B15" s="15"/>
      <c r="C15" s="15"/>
      <c r="D15" s="15"/>
      <c r="E15" s="13"/>
      <c r="F15" s="13"/>
      <c r="G15" s="13"/>
    </row>
    <row r="16" spans="1:11" ht="21" x14ac:dyDescent="0.25">
      <c r="A16" s="28" t="s">
        <v>14</v>
      </c>
      <c r="B16" s="29"/>
      <c r="C16" s="30"/>
      <c r="D16" s="30"/>
      <c r="E16" s="29"/>
      <c r="F16" s="29"/>
      <c r="G16" s="31"/>
    </row>
    <row r="17" spans="1:7" ht="34.9" customHeight="1" x14ac:dyDescent="0.25">
      <c r="A17" s="72" t="s">
        <v>22</v>
      </c>
      <c r="B17" s="73"/>
      <c r="C17" s="73"/>
      <c r="D17" s="74"/>
      <c r="E17" s="13"/>
      <c r="F17" s="13"/>
      <c r="G17" s="13"/>
    </row>
    <row r="18" spans="1:7" customFormat="1" x14ac:dyDescent="0.25">
      <c r="A18" s="43" t="s">
        <v>9</v>
      </c>
      <c r="B18" s="43" t="s">
        <v>37</v>
      </c>
      <c r="C18" s="43" t="s">
        <v>11</v>
      </c>
    </row>
    <row r="19" spans="1:7" x14ac:dyDescent="0.25">
      <c r="A19" s="44">
        <v>1</v>
      </c>
      <c r="B19" s="45" t="s">
        <v>36</v>
      </c>
      <c r="C19" s="46"/>
    </row>
    <row r="20" spans="1:7" ht="30" x14ac:dyDescent="0.25">
      <c r="A20" s="2"/>
      <c r="B20" s="3" t="s">
        <v>35</v>
      </c>
      <c r="C20" s="9">
        <v>0.1</v>
      </c>
    </row>
    <row r="21" spans="1:7" x14ac:dyDescent="0.25">
      <c r="A21" s="2"/>
      <c r="B21" s="20"/>
      <c r="C21" s="9"/>
    </row>
    <row r="22" spans="1:7" x14ac:dyDescent="0.25">
      <c r="A22" s="2"/>
      <c r="B22" s="20"/>
      <c r="C22" s="9"/>
    </row>
    <row r="23" spans="1:7" ht="19.899999999999999" customHeight="1" x14ac:dyDescent="0.25">
      <c r="A23" s="2"/>
      <c r="B23" s="20"/>
      <c r="C23" s="9"/>
    </row>
    <row r="24" spans="1:7" x14ac:dyDescent="0.25">
      <c r="A24" s="2"/>
      <c r="B24" s="20"/>
      <c r="C24" s="9"/>
    </row>
    <row r="25" spans="1:7" x14ac:dyDescent="0.25">
      <c r="A25" s="2"/>
      <c r="B25" s="20"/>
      <c r="C25" s="9"/>
    </row>
    <row r="26" spans="1:7" x14ac:dyDescent="0.25">
      <c r="A26" s="2"/>
      <c r="B26" s="20"/>
      <c r="C26" s="9"/>
    </row>
    <row r="27" spans="1:7" s="40" customFormat="1" x14ac:dyDescent="0.25">
      <c r="A27" s="37">
        <v>2</v>
      </c>
      <c r="B27" s="38" t="s">
        <v>38</v>
      </c>
      <c r="C27" s="39"/>
    </row>
    <row r="28" spans="1:7" ht="30" x14ac:dyDescent="0.25">
      <c r="A28" s="2"/>
      <c r="B28" s="42" t="s">
        <v>35</v>
      </c>
      <c r="C28" s="9">
        <v>0.1</v>
      </c>
    </row>
    <row r="29" spans="1:7" x14ac:dyDescent="0.25">
      <c r="A29" s="2"/>
      <c r="B29" s="20"/>
      <c r="C29" s="9"/>
    </row>
    <row r="30" spans="1:7" x14ac:dyDescent="0.25">
      <c r="A30" s="2"/>
      <c r="B30" s="20"/>
      <c r="C30" s="9"/>
    </row>
    <row r="31" spans="1:7" x14ac:dyDescent="0.25">
      <c r="A31" s="2"/>
      <c r="B31" s="20"/>
      <c r="C31" s="9"/>
    </row>
    <row r="32" spans="1:7" x14ac:dyDescent="0.25">
      <c r="A32" s="2"/>
      <c r="B32" s="20"/>
      <c r="C32" s="9"/>
    </row>
    <row r="33" spans="1:3" x14ac:dyDescent="0.25">
      <c r="A33" s="2"/>
      <c r="B33" s="20"/>
      <c r="C33" s="9"/>
    </row>
    <row r="34" spans="1:3" x14ac:dyDescent="0.25">
      <c r="A34" s="2"/>
      <c r="B34" s="20"/>
      <c r="C34" s="9"/>
    </row>
    <row r="35" spans="1:3" x14ac:dyDescent="0.25">
      <c r="A35" s="2"/>
      <c r="B35" s="20"/>
      <c r="C35" s="9"/>
    </row>
    <row r="36" spans="1:3" s="40" customFormat="1" ht="29.45" customHeight="1" x14ac:dyDescent="0.25">
      <c r="A36" s="37">
        <v>3</v>
      </c>
      <c r="B36" s="70" t="s">
        <v>24</v>
      </c>
      <c r="C36" s="71"/>
    </row>
    <row r="37" spans="1:3" ht="30" x14ac:dyDescent="0.25">
      <c r="A37" s="2"/>
      <c r="B37" s="42" t="s">
        <v>39</v>
      </c>
      <c r="C37" s="9">
        <v>0.1</v>
      </c>
    </row>
    <row r="38" spans="1:3" x14ac:dyDescent="0.25">
      <c r="A38" s="2"/>
      <c r="B38" s="20"/>
      <c r="C38" s="9"/>
    </row>
    <row r="39" spans="1:3" x14ac:dyDescent="0.25">
      <c r="A39" s="2"/>
      <c r="B39" s="20"/>
      <c r="C39" s="9"/>
    </row>
    <row r="40" spans="1:3" x14ac:dyDescent="0.25">
      <c r="A40" s="2"/>
      <c r="B40" s="20"/>
      <c r="C40" s="9"/>
    </row>
    <row r="41" spans="1:3" x14ac:dyDescent="0.25">
      <c r="A41" s="2"/>
      <c r="B41" s="20"/>
      <c r="C41" s="9"/>
    </row>
    <row r="42" spans="1:3" x14ac:dyDescent="0.25">
      <c r="A42" s="2"/>
      <c r="B42" s="20"/>
      <c r="C42" s="9"/>
    </row>
    <row r="43" spans="1:3" x14ac:dyDescent="0.25">
      <c r="A43" s="4"/>
      <c r="B43" s="17" t="s">
        <v>34</v>
      </c>
      <c r="C43" s="18">
        <f>IFERROR(AVERAGE(C20:C42),0)</f>
        <v>0.10000000000000002</v>
      </c>
    </row>
  </sheetData>
  <mergeCells count="14">
    <mergeCell ref="B36:C36"/>
    <mergeCell ref="A17:D17"/>
    <mergeCell ref="A1:D1"/>
    <mergeCell ref="A2:D2"/>
    <mergeCell ref="A3:D3"/>
    <mergeCell ref="A6:G6"/>
    <mergeCell ref="A7:G7"/>
    <mergeCell ref="A8:G8"/>
    <mergeCell ref="A9:G9"/>
    <mergeCell ref="A10:G10"/>
    <mergeCell ref="A11:G11"/>
    <mergeCell ref="A12:G12"/>
    <mergeCell ref="A13:G13"/>
    <mergeCell ref="A14:G14"/>
  </mergeCells>
  <pageMargins left="1" right="1" top="1" bottom="1" header="0.5" footer="0.5"/>
  <pageSetup scale="54" fitToHeight="5" orientation="portrait" r:id="rId1"/>
  <headerFooter>
    <oddHeader xml:space="preserve">&amp;L&amp;"-,Bold"Request for Proposals for
Professional Grade Tools and Diagnostic Equipment
Issued by the State of Oklahoma 
Solicitation Number OK-MA-818-23&amp;"-,Regular"
</oddHeader>
    <oddFooter>&amp;LAttachment I - Cost Proposal Form
Discount % Off Evaluation&amp;RPage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6FF256-70BE-4121-9CBF-9532C07F1F5C}">
  <sheetPr>
    <tabColor theme="7" tint="0.59999389629810485"/>
    <pageSetUpPr fitToPage="1"/>
  </sheetPr>
  <dimension ref="A1:N49"/>
  <sheetViews>
    <sheetView zoomScale="80" zoomScaleNormal="80" zoomScaleSheetLayoutView="70" workbookViewId="0">
      <pane xSplit="2" ySplit="12" topLeftCell="C48" activePane="bottomRight" state="frozen"/>
      <selection pane="topRight" activeCell="C1" sqref="C1"/>
      <selection pane="bottomLeft" activeCell="A13" sqref="A13"/>
      <selection pane="bottomRight" activeCell="E46" sqref="E46"/>
    </sheetView>
  </sheetViews>
  <sheetFormatPr defaultColWidth="8.85546875" defaultRowHeight="15" x14ac:dyDescent="0.25"/>
  <cols>
    <col min="1" max="1" width="9.140625" style="7" customWidth="1"/>
    <col min="2" max="2" width="27.5703125" style="1" customWidth="1"/>
    <col min="3" max="3" width="72.5703125" style="1" customWidth="1"/>
    <col min="4" max="4" width="9.7109375" style="1" customWidth="1"/>
    <col min="5" max="5" width="29.42578125" style="8" customWidth="1"/>
    <col min="6" max="6" width="36.42578125" style="8" customWidth="1"/>
    <col min="7" max="7" width="34.42578125" style="8" customWidth="1"/>
    <col min="8" max="8" width="16.7109375" style="1" customWidth="1"/>
    <col min="9" max="9" width="20.7109375" style="1" customWidth="1"/>
    <col min="10" max="10" width="17.7109375" style="1" customWidth="1"/>
    <col min="11" max="11" width="19.7109375" style="1" customWidth="1"/>
    <col min="12" max="16384" width="8.85546875" style="1"/>
  </cols>
  <sheetData>
    <row r="1" spans="1:14" ht="21" x14ac:dyDescent="0.25">
      <c r="A1" s="75" t="s">
        <v>0</v>
      </c>
      <c r="B1" s="75"/>
      <c r="C1" s="75"/>
      <c r="D1" s="75"/>
      <c r="E1" s="75"/>
      <c r="F1" s="75"/>
      <c r="G1" s="75"/>
      <c r="H1" s="75"/>
      <c r="I1" s="75"/>
      <c r="J1" s="75"/>
      <c r="K1" s="75"/>
    </row>
    <row r="2" spans="1:14" ht="21" x14ac:dyDescent="0.25">
      <c r="A2" s="75" t="s">
        <v>16</v>
      </c>
      <c r="B2" s="75"/>
      <c r="C2" s="75"/>
      <c r="D2" s="75"/>
      <c r="E2" s="75"/>
      <c r="F2" s="75"/>
      <c r="G2" s="75"/>
      <c r="H2" s="75"/>
      <c r="I2" s="75"/>
      <c r="J2" s="75"/>
      <c r="K2" s="75"/>
    </row>
    <row r="3" spans="1:14" ht="21" x14ac:dyDescent="0.25">
      <c r="A3" s="75" t="s">
        <v>25</v>
      </c>
      <c r="B3" s="75"/>
      <c r="C3" s="75"/>
      <c r="D3" s="75"/>
      <c r="E3" s="75"/>
      <c r="F3" s="75"/>
      <c r="G3" s="75"/>
      <c r="H3" s="75"/>
      <c r="I3" s="75"/>
      <c r="J3" s="75"/>
      <c r="K3" s="75"/>
    </row>
    <row r="4" spans="1:14" ht="21" x14ac:dyDescent="0.25">
      <c r="A4" s="11"/>
      <c r="C4" s="14" t="s">
        <v>87</v>
      </c>
      <c r="D4" s="87" t="str">
        <f>'Discount %'!C4</f>
        <v>Wurth NSI (Northern Safety Co., Inc.)</v>
      </c>
      <c r="E4" s="87"/>
      <c r="F4" s="87"/>
      <c r="G4" s="34"/>
      <c r="H4" s="11"/>
    </row>
    <row r="5" spans="1:14" ht="21" x14ac:dyDescent="0.25">
      <c r="A5" s="11"/>
      <c r="B5" s="11"/>
      <c r="C5" s="11"/>
      <c r="D5" s="11"/>
      <c r="E5" s="11"/>
      <c r="F5" s="11"/>
      <c r="G5" s="11"/>
      <c r="H5" s="11"/>
      <c r="I5" s="11"/>
      <c r="J5" s="11"/>
      <c r="K5" s="11"/>
    </row>
    <row r="6" spans="1:14" x14ac:dyDescent="0.25">
      <c r="A6" s="76" t="s">
        <v>23</v>
      </c>
      <c r="B6" s="77"/>
      <c r="C6" s="77"/>
      <c r="D6" s="77"/>
      <c r="E6" s="77"/>
      <c r="F6" s="77"/>
      <c r="G6" s="77"/>
      <c r="H6" s="77"/>
      <c r="I6" s="78"/>
      <c r="J6" s="33"/>
      <c r="K6" s="12"/>
      <c r="L6" s="12"/>
    </row>
    <row r="7" spans="1:14" x14ac:dyDescent="0.25">
      <c r="A7" s="82" t="s">
        <v>32</v>
      </c>
      <c r="B7" s="83"/>
      <c r="C7" s="83"/>
      <c r="D7" s="83"/>
      <c r="E7" s="83"/>
      <c r="F7" s="83"/>
      <c r="G7" s="83"/>
      <c r="H7" s="83"/>
      <c r="I7" s="84"/>
      <c r="J7" s="15"/>
      <c r="K7" s="13"/>
      <c r="L7" s="13"/>
      <c r="M7" s="13"/>
      <c r="N7" s="13"/>
    </row>
    <row r="8" spans="1:14" x14ac:dyDescent="0.25">
      <c r="A8" s="82" t="s">
        <v>33</v>
      </c>
      <c r="B8" s="83"/>
      <c r="C8" s="83"/>
      <c r="D8" s="83"/>
      <c r="E8" s="83"/>
      <c r="F8" s="83"/>
      <c r="G8" s="83"/>
      <c r="H8" s="83"/>
      <c r="I8" s="84"/>
      <c r="J8" s="15"/>
      <c r="K8" s="13"/>
      <c r="L8" s="13"/>
      <c r="M8" s="13"/>
      <c r="N8" s="13"/>
    </row>
    <row r="9" spans="1:14" x14ac:dyDescent="0.25">
      <c r="A9" s="82" t="s">
        <v>76</v>
      </c>
      <c r="B9" s="83"/>
      <c r="C9" s="83"/>
      <c r="D9" s="83"/>
      <c r="E9" s="83"/>
      <c r="F9" s="83"/>
      <c r="G9" s="83"/>
      <c r="H9" s="83"/>
      <c r="I9" s="84"/>
      <c r="J9" s="15"/>
      <c r="K9" s="13"/>
      <c r="L9" s="13"/>
      <c r="M9" s="13"/>
      <c r="N9" s="13"/>
    </row>
    <row r="10" spans="1:14" x14ac:dyDescent="0.25">
      <c r="A10" s="15"/>
      <c r="B10" s="15"/>
      <c r="C10" s="15"/>
      <c r="D10" s="15"/>
      <c r="E10" s="15"/>
      <c r="F10" s="15"/>
      <c r="G10" s="15"/>
      <c r="H10" s="15"/>
      <c r="I10" s="15"/>
      <c r="J10" s="15"/>
      <c r="K10" s="13"/>
      <c r="L10" s="13"/>
      <c r="M10" s="13"/>
      <c r="N10" s="13"/>
    </row>
    <row r="11" spans="1:14" ht="21" x14ac:dyDescent="0.25">
      <c r="A11" s="16" t="s">
        <v>8</v>
      </c>
      <c r="E11" s="11"/>
      <c r="F11" s="11"/>
      <c r="G11" s="11"/>
      <c r="H11" s="11"/>
      <c r="I11" s="11"/>
      <c r="J11" s="11"/>
      <c r="K11" s="11"/>
    </row>
    <row r="12" spans="1:14" s="36" customFormat="1" ht="75" x14ac:dyDescent="0.25">
      <c r="A12" s="19" t="s">
        <v>20</v>
      </c>
      <c r="B12" s="19" t="s">
        <v>50</v>
      </c>
      <c r="C12" s="19" t="s">
        <v>10</v>
      </c>
      <c r="D12" s="19" t="s">
        <v>28</v>
      </c>
      <c r="E12" s="19" t="s">
        <v>29</v>
      </c>
      <c r="F12" s="19" t="s">
        <v>15</v>
      </c>
      <c r="G12" s="19" t="s">
        <v>19</v>
      </c>
      <c r="H12" s="19" t="s">
        <v>18</v>
      </c>
      <c r="I12" s="19" t="s">
        <v>30</v>
      </c>
      <c r="J12" s="19" t="s">
        <v>12</v>
      </c>
    </row>
    <row r="13" spans="1:14" ht="18.75" x14ac:dyDescent="0.25">
      <c r="A13" s="22" t="s">
        <v>26</v>
      </c>
      <c r="B13" s="24"/>
      <c r="C13" s="23"/>
      <c r="D13" s="24"/>
      <c r="E13" s="24"/>
      <c r="F13" s="24"/>
      <c r="G13" s="25"/>
      <c r="H13" s="26"/>
      <c r="I13" s="26"/>
      <c r="J13" s="27"/>
    </row>
    <row r="14" spans="1:14" ht="38.25" customHeight="1" x14ac:dyDescent="0.25">
      <c r="A14" s="88">
        <v>1</v>
      </c>
      <c r="B14" s="91" t="s">
        <v>40</v>
      </c>
      <c r="C14" s="3" t="s">
        <v>513</v>
      </c>
      <c r="D14" s="35">
        <v>1</v>
      </c>
      <c r="E14" s="20"/>
      <c r="F14" s="20" t="s">
        <v>512</v>
      </c>
      <c r="G14" s="10">
        <v>995.64</v>
      </c>
      <c r="H14" s="47">
        <v>0.17799999999999999</v>
      </c>
      <c r="I14" s="32">
        <f>(1-H14)*G14</f>
        <v>818.41608000000008</v>
      </c>
      <c r="J14" s="21">
        <f>I14*D14</f>
        <v>818.41608000000008</v>
      </c>
    </row>
    <row r="15" spans="1:14" x14ac:dyDescent="0.25">
      <c r="A15" s="89"/>
      <c r="B15" s="92"/>
      <c r="C15" s="61" t="s">
        <v>514</v>
      </c>
      <c r="D15" s="35"/>
      <c r="E15" s="20">
        <v>233546</v>
      </c>
      <c r="F15" s="20" t="s">
        <v>515</v>
      </c>
      <c r="G15" s="10">
        <v>86.97</v>
      </c>
      <c r="H15" s="47">
        <v>0.16300000000000001</v>
      </c>
      <c r="I15" s="32">
        <v>72.790000000000006</v>
      </c>
      <c r="J15" s="21"/>
    </row>
    <row r="16" spans="1:14" ht="30" x14ac:dyDescent="0.25">
      <c r="A16" s="89"/>
      <c r="B16" s="92"/>
      <c r="C16" s="3" t="s">
        <v>92</v>
      </c>
      <c r="D16" s="35"/>
      <c r="E16" s="20">
        <v>215367</v>
      </c>
      <c r="F16" s="20" t="s">
        <v>93</v>
      </c>
      <c r="G16" s="10">
        <v>94.2</v>
      </c>
      <c r="H16" s="47">
        <v>0.16300000000000001</v>
      </c>
      <c r="I16" s="32">
        <v>78.84</v>
      </c>
      <c r="J16" s="21"/>
    </row>
    <row r="17" spans="1:10" x14ac:dyDescent="0.25">
      <c r="A17" s="89"/>
      <c r="B17" s="92"/>
      <c r="C17" s="3" t="s">
        <v>94</v>
      </c>
      <c r="D17" s="35"/>
      <c r="E17" s="20">
        <v>84069</v>
      </c>
      <c r="F17" s="20" t="s">
        <v>95</v>
      </c>
      <c r="G17" s="10">
        <v>20.399999999999999</v>
      </c>
      <c r="H17" s="47">
        <v>0.215</v>
      </c>
      <c r="I17" s="32">
        <v>16.02</v>
      </c>
      <c r="J17" s="21"/>
    </row>
    <row r="18" spans="1:10" x14ac:dyDescent="0.25">
      <c r="A18" s="89"/>
      <c r="B18" s="92"/>
      <c r="C18" s="3" t="s">
        <v>96</v>
      </c>
      <c r="D18" s="35"/>
      <c r="E18" s="60" t="s">
        <v>97</v>
      </c>
      <c r="F18" s="20" t="s">
        <v>98</v>
      </c>
      <c r="G18" s="10">
        <v>88.47</v>
      </c>
      <c r="H18" s="47">
        <v>0.29199999999999998</v>
      </c>
      <c r="I18" s="32">
        <v>62.64</v>
      </c>
      <c r="J18" s="21"/>
    </row>
    <row r="19" spans="1:10" x14ac:dyDescent="0.25">
      <c r="A19" s="89"/>
      <c r="B19" s="92"/>
      <c r="C19" s="3" t="s">
        <v>99</v>
      </c>
      <c r="D19" s="35"/>
      <c r="E19" s="20">
        <v>10186</v>
      </c>
      <c r="F19" s="20" t="s">
        <v>100</v>
      </c>
      <c r="G19" s="10">
        <v>47.28</v>
      </c>
      <c r="H19" s="47">
        <v>0.22339999999999999</v>
      </c>
      <c r="I19" s="32">
        <v>36.72</v>
      </c>
      <c r="J19" s="21"/>
    </row>
    <row r="20" spans="1:10" ht="30" x14ac:dyDescent="0.25">
      <c r="A20" s="89"/>
      <c r="B20" s="92"/>
      <c r="C20" s="3" t="s">
        <v>101</v>
      </c>
      <c r="D20" s="35"/>
      <c r="E20" s="20">
        <v>255628</v>
      </c>
      <c r="F20" s="20" t="s">
        <v>102</v>
      </c>
      <c r="G20" s="10">
        <v>74.260000000000005</v>
      </c>
      <c r="H20" s="47">
        <v>0.14499999999999999</v>
      </c>
      <c r="I20" s="32">
        <v>63.44</v>
      </c>
      <c r="J20" s="21"/>
    </row>
    <row r="21" spans="1:10" ht="30" x14ac:dyDescent="0.25">
      <c r="A21" s="89"/>
      <c r="B21" s="92"/>
      <c r="C21" s="3" t="s">
        <v>103</v>
      </c>
      <c r="D21" s="35"/>
      <c r="E21" s="20">
        <v>238929</v>
      </c>
      <c r="F21" s="20" t="s">
        <v>104</v>
      </c>
      <c r="G21" s="10">
        <v>26.7</v>
      </c>
      <c r="H21" s="47">
        <v>0.158</v>
      </c>
      <c r="I21" s="32">
        <v>22.48</v>
      </c>
      <c r="J21" s="21"/>
    </row>
    <row r="22" spans="1:10" ht="30" x14ac:dyDescent="0.25">
      <c r="A22" s="89"/>
      <c r="B22" s="92"/>
      <c r="C22" s="3" t="s">
        <v>105</v>
      </c>
      <c r="D22" s="35"/>
      <c r="E22" s="20">
        <v>210369</v>
      </c>
      <c r="F22" s="20" t="s">
        <v>106</v>
      </c>
      <c r="G22" s="10">
        <v>119.38</v>
      </c>
      <c r="H22" s="47">
        <v>0.16300000000000001</v>
      </c>
      <c r="I22" s="32">
        <v>99.91</v>
      </c>
      <c r="J22" s="21"/>
    </row>
    <row r="23" spans="1:10" ht="30" x14ac:dyDescent="0.25">
      <c r="A23" s="89"/>
      <c r="B23" s="92"/>
      <c r="C23" s="3" t="s">
        <v>107</v>
      </c>
      <c r="D23" s="35"/>
      <c r="E23" s="20">
        <v>214329</v>
      </c>
      <c r="F23" s="20" t="s">
        <v>108</v>
      </c>
      <c r="G23" s="10">
        <v>81.83</v>
      </c>
      <c r="H23" s="47">
        <v>0.16400000000000001</v>
      </c>
      <c r="I23" s="32">
        <v>68.489999999999995</v>
      </c>
      <c r="J23" s="21"/>
    </row>
    <row r="24" spans="1:10" ht="30" x14ac:dyDescent="0.25">
      <c r="A24" s="89"/>
      <c r="B24" s="92"/>
      <c r="C24" s="3" t="s">
        <v>109</v>
      </c>
      <c r="D24" s="35"/>
      <c r="E24" s="20">
        <v>215352</v>
      </c>
      <c r="F24" s="20" t="s">
        <v>110</v>
      </c>
      <c r="G24" s="10">
        <v>74.16</v>
      </c>
      <c r="H24" s="47">
        <v>0.18</v>
      </c>
      <c r="I24" s="32">
        <f>(1-H24)*G24</f>
        <v>60.811199999999999</v>
      </c>
      <c r="J24" s="21"/>
    </row>
    <row r="25" spans="1:10" ht="30" x14ac:dyDescent="0.25">
      <c r="A25" s="89"/>
      <c r="B25" s="92"/>
      <c r="C25" s="3" t="s">
        <v>111</v>
      </c>
      <c r="D25" s="35"/>
      <c r="E25" s="20">
        <v>392842</v>
      </c>
      <c r="F25" s="20" t="s">
        <v>112</v>
      </c>
      <c r="G25" s="10">
        <v>59.38</v>
      </c>
      <c r="H25" s="47">
        <v>0.17</v>
      </c>
      <c r="I25" s="32">
        <f t="shared" ref="I25:I28" si="0">(1-H25)*G25</f>
        <v>49.285400000000003</v>
      </c>
      <c r="J25" s="21"/>
    </row>
    <row r="26" spans="1:10" ht="30" x14ac:dyDescent="0.25">
      <c r="A26" s="89"/>
      <c r="B26" s="92"/>
      <c r="C26" s="3" t="s">
        <v>113</v>
      </c>
      <c r="D26" s="35"/>
      <c r="E26" s="20">
        <v>227433</v>
      </c>
      <c r="F26" s="20" t="s">
        <v>114</v>
      </c>
      <c r="G26" s="10">
        <v>23.05</v>
      </c>
      <c r="H26" s="47">
        <v>0.2</v>
      </c>
      <c r="I26" s="32">
        <f t="shared" si="0"/>
        <v>18.440000000000001</v>
      </c>
      <c r="J26" s="21"/>
    </row>
    <row r="27" spans="1:10" ht="30" x14ac:dyDescent="0.25">
      <c r="A27" s="89"/>
      <c r="B27" s="92"/>
      <c r="C27" s="61" t="s">
        <v>115</v>
      </c>
      <c r="D27" s="35"/>
      <c r="E27" s="20">
        <v>210664</v>
      </c>
      <c r="F27" s="20" t="s">
        <v>116</v>
      </c>
      <c r="G27" s="10">
        <v>126.12</v>
      </c>
      <c r="H27" s="47">
        <v>0.16</v>
      </c>
      <c r="I27" s="32">
        <f t="shared" si="0"/>
        <v>105.9408</v>
      </c>
      <c r="J27" s="21"/>
    </row>
    <row r="28" spans="1:10" ht="30" x14ac:dyDescent="0.25">
      <c r="A28" s="90"/>
      <c r="B28" s="93"/>
      <c r="C28" s="3" t="s">
        <v>117</v>
      </c>
      <c r="D28" s="35"/>
      <c r="E28" s="20">
        <v>392843</v>
      </c>
      <c r="F28" s="20" t="s">
        <v>118</v>
      </c>
      <c r="G28" s="10">
        <v>73.44</v>
      </c>
      <c r="H28" s="47">
        <v>0.15</v>
      </c>
      <c r="I28" s="32">
        <f t="shared" si="0"/>
        <v>62.423999999999999</v>
      </c>
      <c r="J28" s="21"/>
    </row>
    <row r="29" spans="1:10" ht="45" x14ac:dyDescent="0.25">
      <c r="A29" s="2">
        <v>2</v>
      </c>
      <c r="B29" s="3" t="s">
        <v>31</v>
      </c>
      <c r="C29" s="3" t="s">
        <v>41</v>
      </c>
      <c r="D29" s="35">
        <v>2</v>
      </c>
      <c r="E29" s="20">
        <v>395624</v>
      </c>
      <c r="F29" s="20" t="s">
        <v>119</v>
      </c>
      <c r="G29" s="10">
        <v>6149.49</v>
      </c>
      <c r="H29" s="47">
        <v>0.2</v>
      </c>
      <c r="I29" s="32">
        <f>(1-H29)*G29</f>
        <v>4919.5920000000006</v>
      </c>
      <c r="J29" s="21">
        <f>I29*D29</f>
        <v>9839.1840000000011</v>
      </c>
    </row>
    <row r="30" spans="1:10" ht="45" x14ac:dyDescent="0.25">
      <c r="A30" s="94">
        <v>3</v>
      </c>
      <c r="B30" s="96" t="s">
        <v>42</v>
      </c>
      <c r="C30" s="98" t="s">
        <v>55</v>
      </c>
      <c r="D30" s="35">
        <v>1</v>
      </c>
      <c r="E30" s="20">
        <v>210393</v>
      </c>
      <c r="F30" s="20" t="s">
        <v>120</v>
      </c>
      <c r="G30" s="10">
        <v>268.52</v>
      </c>
      <c r="H30" s="47">
        <v>0.15</v>
      </c>
      <c r="I30" s="32">
        <f t="shared" ref="I30:I31" si="1">(1-H30)*G30</f>
        <v>228.24199999999999</v>
      </c>
      <c r="J30" s="21">
        <f t="shared" ref="J30:J31" si="2">I30*D30</f>
        <v>228.24199999999999</v>
      </c>
    </row>
    <row r="31" spans="1:10" ht="30" x14ac:dyDescent="0.25">
      <c r="A31" s="95"/>
      <c r="B31" s="97"/>
      <c r="C31" s="99"/>
      <c r="D31" s="35">
        <v>1</v>
      </c>
      <c r="E31" s="20">
        <v>395628</v>
      </c>
      <c r="F31" s="20" t="s">
        <v>121</v>
      </c>
      <c r="G31" s="10">
        <v>379.87</v>
      </c>
      <c r="H31" s="47">
        <v>0.2</v>
      </c>
      <c r="I31" s="32">
        <f t="shared" si="1"/>
        <v>303.89600000000002</v>
      </c>
      <c r="J31" s="21">
        <f t="shared" si="2"/>
        <v>303.89600000000002</v>
      </c>
    </row>
    <row r="32" spans="1:10" ht="135" x14ac:dyDescent="0.25">
      <c r="A32" s="2">
        <v>4</v>
      </c>
      <c r="B32" s="3" t="s">
        <v>43</v>
      </c>
      <c r="C32" s="3" t="s">
        <v>56</v>
      </c>
      <c r="D32" s="35">
        <v>1</v>
      </c>
      <c r="E32" s="20">
        <v>395625</v>
      </c>
      <c r="F32" s="20" t="s">
        <v>122</v>
      </c>
      <c r="G32" s="10">
        <v>4690</v>
      </c>
      <c r="H32" s="47">
        <v>0.2</v>
      </c>
      <c r="I32" s="32">
        <f>(1-H32)*G32</f>
        <v>3752</v>
      </c>
      <c r="J32" s="21">
        <f>I32*D32</f>
        <v>3752</v>
      </c>
    </row>
    <row r="33" spans="1:10" ht="105" x14ac:dyDescent="0.25">
      <c r="A33" s="2">
        <v>5</v>
      </c>
      <c r="B33" s="3" t="s">
        <v>44</v>
      </c>
      <c r="C33" s="3" t="s">
        <v>57</v>
      </c>
      <c r="D33" s="35">
        <v>4</v>
      </c>
      <c r="E33" s="20">
        <v>215646</v>
      </c>
      <c r="F33" s="20" t="s">
        <v>123</v>
      </c>
      <c r="G33" s="10">
        <v>39.58</v>
      </c>
      <c r="H33" s="47">
        <v>0.15</v>
      </c>
      <c r="I33" s="32">
        <f>(1-H33)*G33</f>
        <v>33.643000000000001</v>
      </c>
      <c r="J33" s="21">
        <f>I33*D33</f>
        <v>134.572</v>
      </c>
    </row>
    <row r="34" spans="1:10" ht="30" x14ac:dyDescent="0.25">
      <c r="A34" s="2">
        <v>6</v>
      </c>
      <c r="B34" s="3" t="s">
        <v>70</v>
      </c>
      <c r="C34" s="3" t="s">
        <v>71</v>
      </c>
      <c r="D34" s="35">
        <v>5</v>
      </c>
      <c r="E34" s="20">
        <v>172714</v>
      </c>
      <c r="F34" s="20" t="s">
        <v>124</v>
      </c>
      <c r="G34" s="10">
        <v>90.82</v>
      </c>
      <c r="H34" s="47">
        <v>0.1</v>
      </c>
      <c r="I34" s="32">
        <f t="shared" ref="I34:I36" si="3">(1-H34)*G34</f>
        <v>81.738</v>
      </c>
      <c r="J34" s="21">
        <f t="shared" ref="J34:J36" si="4">I34*D34</f>
        <v>408.69</v>
      </c>
    </row>
    <row r="35" spans="1:10" ht="30" x14ac:dyDescent="0.25">
      <c r="A35" s="2">
        <v>7</v>
      </c>
      <c r="B35" s="3" t="s">
        <v>72</v>
      </c>
      <c r="C35" s="48" t="s">
        <v>73</v>
      </c>
      <c r="D35" s="35">
        <v>5</v>
      </c>
      <c r="E35" s="20">
        <v>251705</v>
      </c>
      <c r="F35" s="20" t="s">
        <v>125</v>
      </c>
      <c r="G35" s="10">
        <v>12.35</v>
      </c>
      <c r="H35" s="47">
        <v>0.2</v>
      </c>
      <c r="I35" s="32">
        <f t="shared" si="3"/>
        <v>9.8800000000000008</v>
      </c>
      <c r="J35" s="21">
        <f t="shared" si="4"/>
        <v>49.400000000000006</v>
      </c>
    </row>
    <row r="36" spans="1:10" ht="60" x14ac:dyDescent="0.25">
      <c r="A36" s="2">
        <v>8</v>
      </c>
      <c r="B36" s="3" t="s">
        <v>74</v>
      </c>
      <c r="C36" s="48" t="s">
        <v>75</v>
      </c>
      <c r="D36" s="35">
        <v>5</v>
      </c>
      <c r="E36" s="20">
        <v>395626</v>
      </c>
      <c r="F36" s="20" t="s">
        <v>126</v>
      </c>
      <c r="G36" s="10">
        <v>44.9</v>
      </c>
      <c r="H36" s="47">
        <v>0.25</v>
      </c>
      <c r="I36" s="32">
        <f t="shared" si="3"/>
        <v>33.674999999999997</v>
      </c>
      <c r="J36" s="21">
        <f t="shared" si="4"/>
        <v>168.375</v>
      </c>
    </row>
    <row r="37" spans="1:10" ht="105" x14ac:dyDescent="0.25">
      <c r="A37" s="2">
        <v>9</v>
      </c>
      <c r="B37" s="3" t="s">
        <v>45</v>
      </c>
      <c r="C37" s="3" t="s">
        <v>58</v>
      </c>
      <c r="D37" s="35">
        <v>5</v>
      </c>
      <c r="E37" s="20">
        <v>215661</v>
      </c>
      <c r="F37" s="20" t="s">
        <v>127</v>
      </c>
      <c r="G37" s="10">
        <v>41.66</v>
      </c>
      <c r="H37" s="47">
        <v>0.2</v>
      </c>
      <c r="I37" s="32">
        <f>(1-H37)*G37</f>
        <v>33.327999999999996</v>
      </c>
      <c r="J37" s="21">
        <f>I37*D37</f>
        <v>166.64</v>
      </c>
    </row>
    <row r="38" spans="1:10" ht="30" x14ac:dyDescent="0.25">
      <c r="A38" s="2">
        <v>10</v>
      </c>
      <c r="B38" s="3" t="s">
        <v>46</v>
      </c>
      <c r="C38" s="3" t="s">
        <v>59</v>
      </c>
      <c r="D38" s="35">
        <v>5</v>
      </c>
      <c r="E38" s="20">
        <v>94778</v>
      </c>
      <c r="F38" s="20" t="s">
        <v>128</v>
      </c>
      <c r="G38" s="10">
        <v>96.98</v>
      </c>
      <c r="H38" s="47">
        <v>0.4</v>
      </c>
      <c r="I38" s="32">
        <f>(1-H38)*G38</f>
        <v>58.188000000000002</v>
      </c>
      <c r="J38" s="21">
        <f>I38*D38</f>
        <v>290.94</v>
      </c>
    </row>
    <row r="39" spans="1:10" ht="45" x14ac:dyDescent="0.25">
      <c r="A39" s="2">
        <v>11</v>
      </c>
      <c r="B39" s="3" t="s">
        <v>47</v>
      </c>
      <c r="C39" s="3" t="s">
        <v>60</v>
      </c>
      <c r="D39" s="35">
        <v>5</v>
      </c>
      <c r="E39" s="20">
        <v>207978</v>
      </c>
      <c r="F39" s="20" t="s">
        <v>129</v>
      </c>
      <c r="G39" s="10">
        <v>4.5199999999999996</v>
      </c>
      <c r="H39" s="47">
        <v>0.2</v>
      </c>
      <c r="I39" s="32">
        <f>(1-H39)*G39</f>
        <v>3.6159999999999997</v>
      </c>
      <c r="J39" s="21">
        <f>I39*D39</f>
        <v>18.079999999999998</v>
      </c>
    </row>
    <row r="40" spans="1:10" ht="30" x14ac:dyDescent="0.25">
      <c r="A40" s="2">
        <v>12</v>
      </c>
      <c r="B40" s="3" t="s">
        <v>48</v>
      </c>
      <c r="C40" s="3" t="s">
        <v>61</v>
      </c>
      <c r="D40" s="35">
        <v>5</v>
      </c>
      <c r="E40" s="20">
        <v>395627</v>
      </c>
      <c r="F40" s="20" t="s">
        <v>130</v>
      </c>
      <c r="G40" s="10">
        <v>224.95</v>
      </c>
      <c r="H40" s="47">
        <v>0.2</v>
      </c>
      <c r="I40" s="32">
        <f>(1-H40)*G40</f>
        <v>179.96</v>
      </c>
      <c r="J40" s="21">
        <f>I40*D40</f>
        <v>899.80000000000007</v>
      </c>
    </row>
    <row r="41" spans="1:10" ht="45" x14ac:dyDescent="0.25">
      <c r="A41" s="2">
        <v>13</v>
      </c>
      <c r="B41" s="3" t="s">
        <v>49</v>
      </c>
      <c r="C41" s="3" t="s">
        <v>62</v>
      </c>
      <c r="D41" s="35">
        <v>5</v>
      </c>
      <c r="E41" s="20">
        <v>21641</v>
      </c>
      <c r="F41" s="20" t="s">
        <v>131</v>
      </c>
      <c r="G41" s="10">
        <v>9.57</v>
      </c>
      <c r="H41" s="47">
        <v>0.2</v>
      </c>
      <c r="I41" s="32">
        <f>(1-H41)*G41</f>
        <v>7.6560000000000006</v>
      </c>
      <c r="J41" s="21">
        <f>I41*D41</f>
        <v>38.28</v>
      </c>
    </row>
    <row r="42" spans="1:10" ht="18.75" x14ac:dyDescent="0.25">
      <c r="A42" s="22" t="s">
        <v>27</v>
      </c>
      <c r="B42" s="24"/>
      <c r="C42" s="23"/>
      <c r="D42" s="24"/>
      <c r="E42" s="24"/>
      <c r="F42" s="24"/>
      <c r="G42" s="25"/>
      <c r="H42" s="26"/>
      <c r="I42" s="26"/>
      <c r="J42" s="27"/>
    </row>
    <row r="43" spans="1:10" ht="240" x14ac:dyDescent="0.25">
      <c r="A43" s="2">
        <v>1</v>
      </c>
      <c r="B43" s="3" t="s">
        <v>51</v>
      </c>
      <c r="C43" s="3" t="s">
        <v>63</v>
      </c>
      <c r="D43" s="35">
        <v>2</v>
      </c>
      <c r="E43" s="20">
        <v>395629</v>
      </c>
      <c r="F43" s="20" t="s">
        <v>132</v>
      </c>
      <c r="G43" s="10">
        <v>999</v>
      </c>
      <c r="H43" s="47">
        <v>0.3</v>
      </c>
      <c r="I43" s="32">
        <f t="shared" ref="I43:I48" si="5">(1-H43)*G43</f>
        <v>699.3</v>
      </c>
      <c r="J43" s="21">
        <f t="shared" ref="J43:J48" si="6">I43*D43</f>
        <v>1398.6</v>
      </c>
    </row>
    <row r="44" spans="1:10" ht="120" x14ac:dyDescent="0.25">
      <c r="A44" s="2">
        <v>2</v>
      </c>
      <c r="B44" s="3" t="s">
        <v>52</v>
      </c>
      <c r="C44" s="3" t="s">
        <v>53</v>
      </c>
      <c r="D44" s="35">
        <v>10</v>
      </c>
      <c r="E44" s="20">
        <v>32345</v>
      </c>
      <c r="F44" s="20" t="s">
        <v>133</v>
      </c>
      <c r="G44" s="10">
        <v>3.19</v>
      </c>
      <c r="H44" s="47">
        <v>0.4</v>
      </c>
      <c r="I44" s="32">
        <f t="shared" si="5"/>
        <v>1.9139999999999999</v>
      </c>
      <c r="J44" s="21">
        <f t="shared" si="6"/>
        <v>19.14</v>
      </c>
    </row>
    <row r="45" spans="1:10" ht="409.5" x14ac:dyDescent="0.25">
      <c r="A45" s="2">
        <v>3</v>
      </c>
      <c r="B45" s="3" t="s">
        <v>68</v>
      </c>
      <c r="C45" s="3" t="s">
        <v>54</v>
      </c>
      <c r="D45" s="35">
        <v>1</v>
      </c>
      <c r="E45" s="20">
        <v>395630</v>
      </c>
      <c r="F45" s="20" t="s">
        <v>134</v>
      </c>
      <c r="G45" s="10">
        <v>3699</v>
      </c>
      <c r="H45" s="47">
        <v>0.2</v>
      </c>
      <c r="I45" s="32">
        <f t="shared" si="5"/>
        <v>2959.2000000000003</v>
      </c>
      <c r="J45" s="21">
        <f t="shared" si="6"/>
        <v>2959.2000000000003</v>
      </c>
    </row>
    <row r="46" spans="1:10" ht="180" x14ac:dyDescent="0.25">
      <c r="A46" s="2">
        <v>4</v>
      </c>
      <c r="B46" s="3" t="s">
        <v>64</v>
      </c>
      <c r="C46" s="3" t="s">
        <v>65</v>
      </c>
      <c r="D46" s="35">
        <v>3</v>
      </c>
      <c r="E46" s="20">
        <v>32520</v>
      </c>
      <c r="F46" s="20" t="s">
        <v>135</v>
      </c>
      <c r="G46" s="10">
        <v>18.989999999999998</v>
      </c>
      <c r="H46" s="47">
        <v>0.73750000000000004</v>
      </c>
      <c r="I46" s="32">
        <f t="shared" si="5"/>
        <v>4.9848749999999988</v>
      </c>
      <c r="J46" s="21">
        <f t="shared" si="6"/>
        <v>14.954624999999997</v>
      </c>
    </row>
    <row r="47" spans="1:10" ht="180" x14ac:dyDescent="0.25">
      <c r="A47" s="2">
        <v>5</v>
      </c>
      <c r="B47" s="3" t="s">
        <v>66</v>
      </c>
      <c r="C47" s="48" t="s">
        <v>67</v>
      </c>
      <c r="D47" s="35">
        <v>2</v>
      </c>
      <c r="E47" s="20">
        <v>365319</v>
      </c>
      <c r="F47" s="20" t="s">
        <v>136</v>
      </c>
      <c r="G47" s="10">
        <v>39.54</v>
      </c>
      <c r="H47" s="47">
        <v>0.2</v>
      </c>
      <c r="I47" s="32">
        <f t="shared" si="5"/>
        <v>31.632000000000001</v>
      </c>
      <c r="J47" s="21">
        <f t="shared" si="6"/>
        <v>63.264000000000003</v>
      </c>
    </row>
    <row r="48" spans="1:10" ht="210" x14ac:dyDescent="0.25">
      <c r="A48" s="2">
        <v>6</v>
      </c>
      <c r="B48" s="3" t="s">
        <v>69</v>
      </c>
      <c r="C48" s="48" t="s">
        <v>90</v>
      </c>
      <c r="D48" s="35">
        <v>2</v>
      </c>
      <c r="E48" s="20">
        <v>317382</v>
      </c>
      <c r="F48" s="20" t="s">
        <v>137</v>
      </c>
      <c r="G48" s="10">
        <v>91.65</v>
      </c>
      <c r="H48" s="47">
        <v>0.18</v>
      </c>
      <c r="I48" s="32">
        <f t="shared" si="5"/>
        <v>75.153000000000006</v>
      </c>
      <c r="J48" s="21">
        <f t="shared" si="6"/>
        <v>150.30600000000001</v>
      </c>
    </row>
    <row r="49" spans="1:10" x14ac:dyDescent="0.25">
      <c r="A49" s="4"/>
      <c r="B49" s="5"/>
      <c r="C49" s="5"/>
      <c r="D49" s="17"/>
      <c r="E49" s="57"/>
      <c r="F49" s="57"/>
      <c r="G49" s="85" t="s">
        <v>13</v>
      </c>
      <c r="H49" s="86"/>
      <c r="I49" s="58"/>
      <c r="J49" s="6">
        <f>SUM(J14:J48)</f>
        <v>21721.979704999998</v>
      </c>
    </row>
  </sheetData>
  <sortState ref="A28:J34">
    <sortCondition ref="A28:A34"/>
  </sortState>
  <mergeCells count="14">
    <mergeCell ref="G49:H49"/>
    <mergeCell ref="A7:I7"/>
    <mergeCell ref="A1:K1"/>
    <mergeCell ref="A2:K2"/>
    <mergeCell ref="A6:I6"/>
    <mergeCell ref="A3:K3"/>
    <mergeCell ref="A8:I8"/>
    <mergeCell ref="A9:I9"/>
    <mergeCell ref="D4:F4"/>
    <mergeCell ref="A14:A28"/>
    <mergeCell ref="B14:B28"/>
    <mergeCell ref="A30:A31"/>
    <mergeCell ref="B30:B31"/>
    <mergeCell ref="C30:C31"/>
  </mergeCells>
  <pageMargins left="1" right="1" top="1" bottom="1" header="0.5" footer="0.5"/>
  <pageSetup scale="28" fitToHeight="5" orientation="portrait" r:id="rId1"/>
  <headerFooter>
    <oddFooter>&amp;LAttachment I - Cot Proposal
Market Basket Evaluation&amp;RPage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5B9124-70FB-4CF5-B8C7-AA6AE87F4FD7}">
  <sheetPr>
    <tabColor rgb="FF00B0F0"/>
  </sheetPr>
  <dimension ref="A1:I125"/>
  <sheetViews>
    <sheetView workbookViewId="0">
      <selection activeCell="A2" sqref="A2"/>
    </sheetView>
  </sheetViews>
  <sheetFormatPr defaultRowHeight="15" x14ac:dyDescent="0.25"/>
  <cols>
    <col min="1" max="1" width="12.5703125" customWidth="1"/>
    <col min="2" max="2" width="54.5703125" customWidth="1"/>
    <col min="3" max="3" width="12.7109375" style="104" customWidth="1"/>
    <col min="4" max="4" width="52.7109375" customWidth="1"/>
    <col min="5" max="5" width="16.5703125" customWidth="1"/>
    <col min="6" max="6" width="11.28515625" customWidth="1"/>
    <col min="7" max="7" width="12" customWidth="1"/>
    <col min="8" max="8" width="13.28515625" customWidth="1"/>
  </cols>
  <sheetData>
    <row r="1" spans="1:9" s="55" customFormat="1" ht="30.75" customHeight="1" x14ac:dyDescent="0.35">
      <c r="A1" s="100" t="s">
        <v>89</v>
      </c>
      <c r="B1" s="100"/>
      <c r="C1" s="100"/>
      <c r="D1" s="100"/>
      <c r="E1" s="100"/>
      <c r="F1" s="100"/>
      <c r="G1" s="100"/>
      <c r="H1" s="100"/>
      <c r="I1" s="54"/>
    </row>
    <row r="2" spans="1:9" s="55" customFormat="1" ht="21" x14ac:dyDescent="0.35">
      <c r="A2" s="56"/>
      <c r="C2" s="68" t="s">
        <v>87</v>
      </c>
      <c r="D2" s="41" t="str">
        <f>'Discount %'!C4</f>
        <v>Wurth NSI (Northern Safety Co., Inc.)</v>
      </c>
      <c r="E2" s="56"/>
      <c r="F2" s="56"/>
      <c r="G2" s="56"/>
      <c r="H2" s="56"/>
      <c r="I2" s="54"/>
    </row>
    <row r="3" spans="1:9" x14ac:dyDescent="0.25">
      <c r="A3" s="101" t="s">
        <v>77</v>
      </c>
      <c r="B3" s="101"/>
      <c r="C3" s="101"/>
      <c r="D3" s="101"/>
      <c r="E3" s="101"/>
      <c r="F3" s="101"/>
      <c r="G3" s="101"/>
      <c r="H3" s="101"/>
      <c r="I3" s="52"/>
    </row>
    <row r="4" spans="1:9" ht="26.25" x14ac:dyDescent="0.25">
      <c r="A4" s="49" t="s">
        <v>78</v>
      </c>
      <c r="B4" s="49" t="s">
        <v>79</v>
      </c>
      <c r="C4" s="103" t="s">
        <v>80</v>
      </c>
      <c r="D4" s="50" t="s">
        <v>81</v>
      </c>
      <c r="E4" s="50" t="s">
        <v>82</v>
      </c>
      <c r="F4" s="50" t="s">
        <v>83</v>
      </c>
      <c r="G4" s="51" t="s">
        <v>84</v>
      </c>
      <c r="H4" s="51" t="s">
        <v>85</v>
      </c>
      <c r="I4" s="53"/>
    </row>
    <row r="5" spans="1:9" ht="18.75" x14ac:dyDescent="0.3">
      <c r="A5" s="102" t="s">
        <v>138</v>
      </c>
      <c r="B5" s="102"/>
      <c r="C5" s="102"/>
      <c r="D5" s="102"/>
      <c r="E5" s="102"/>
      <c r="F5" s="102"/>
      <c r="G5" s="102"/>
      <c r="H5" s="102"/>
    </row>
    <row r="6" spans="1:9" x14ac:dyDescent="0.25">
      <c r="A6" s="62">
        <v>317847</v>
      </c>
      <c r="B6" s="62" t="s">
        <v>139</v>
      </c>
      <c r="C6" s="63" t="s">
        <v>140</v>
      </c>
      <c r="D6" s="62" t="s">
        <v>141</v>
      </c>
      <c r="E6" s="62">
        <v>9112</v>
      </c>
      <c r="F6" s="64">
        <v>19.88</v>
      </c>
      <c r="G6" s="65">
        <v>0.15</v>
      </c>
      <c r="H6" s="64">
        <f>SUM(F6)-(F6*G6)</f>
        <v>16.898</v>
      </c>
    </row>
    <row r="7" spans="1:9" x14ac:dyDescent="0.25">
      <c r="A7" s="62">
        <v>210910</v>
      </c>
      <c r="B7" s="62" t="s">
        <v>142</v>
      </c>
      <c r="C7" s="63" t="s">
        <v>140</v>
      </c>
      <c r="D7" s="62" t="s">
        <v>143</v>
      </c>
      <c r="E7" s="62">
        <v>9034</v>
      </c>
      <c r="F7" s="64">
        <v>47.38</v>
      </c>
      <c r="G7" s="65">
        <v>0.15</v>
      </c>
      <c r="H7" s="64">
        <f t="shared" ref="H7:H20" si="0">SUM(F7)-(F7*G7)</f>
        <v>40.273000000000003</v>
      </c>
    </row>
    <row r="8" spans="1:9" x14ac:dyDescent="0.25">
      <c r="A8" s="62">
        <v>210873</v>
      </c>
      <c r="B8" s="66" t="s">
        <v>144</v>
      </c>
      <c r="C8" s="63" t="s">
        <v>140</v>
      </c>
      <c r="D8" s="62" t="s">
        <v>145</v>
      </c>
      <c r="E8" s="62">
        <v>81742</v>
      </c>
      <c r="F8" s="64">
        <v>32.380000000000003</v>
      </c>
      <c r="G8" s="65">
        <v>0.15</v>
      </c>
      <c r="H8" s="64">
        <f t="shared" si="0"/>
        <v>27.523000000000003</v>
      </c>
    </row>
    <row r="9" spans="1:9" x14ac:dyDescent="0.25">
      <c r="A9" s="62">
        <v>210742</v>
      </c>
      <c r="B9" s="66" t="s">
        <v>146</v>
      </c>
      <c r="C9" s="63" t="s">
        <v>140</v>
      </c>
      <c r="D9" s="62" t="s">
        <v>147</v>
      </c>
      <c r="E9" s="67" t="s">
        <v>148</v>
      </c>
      <c r="F9" s="64">
        <v>21.22</v>
      </c>
      <c r="G9" s="65">
        <v>0.15</v>
      </c>
      <c r="H9" s="64">
        <f t="shared" si="0"/>
        <v>18.036999999999999</v>
      </c>
    </row>
    <row r="10" spans="1:9" x14ac:dyDescent="0.25">
      <c r="A10" s="62">
        <v>215706</v>
      </c>
      <c r="B10" s="66" t="s">
        <v>149</v>
      </c>
      <c r="C10" s="63" t="s">
        <v>140</v>
      </c>
      <c r="D10" s="62" t="s">
        <v>150</v>
      </c>
      <c r="E10" s="62">
        <v>81309</v>
      </c>
      <c r="F10" s="64">
        <v>32.86</v>
      </c>
      <c r="G10" s="65">
        <v>0.15</v>
      </c>
      <c r="H10" s="64">
        <f t="shared" si="0"/>
        <v>27.931000000000001</v>
      </c>
    </row>
    <row r="11" spans="1:9" x14ac:dyDescent="0.25">
      <c r="A11" s="62">
        <v>215216</v>
      </c>
      <c r="B11" s="66" t="s">
        <v>151</v>
      </c>
      <c r="C11" s="63" t="s">
        <v>140</v>
      </c>
      <c r="D11" s="62" t="s">
        <v>152</v>
      </c>
      <c r="E11" s="62">
        <v>80553</v>
      </c>
      <c r="F11" s="64">
        <v>54.08</v>
      </c>
      <c r="G11" s="65">
        <v>0.15</v>
      </c>
      <c r="H11" s="64">
        <f t="shared" si="0"/>
        <v>45.967999999999996</v>
      </c>
    </row>
    <row r="12" spans="1:9" x14ac:dyDescent="0.25">
      <c r="A12" s="62">
        <v>214130</v>
      </c>
      <c r="B12" s="66" t="s">
        <v>153</v>
      </c>
      <c r="C12" s="63" t="s">
        <v>140</v>
      </c>
      <c r="D12" s="62" t="s">
        <v>154</v>
      </c>
      <c r="E12" s="67" t="s">
        <v>155</v>
      </c>
      <c r="F12" s="64">
        <v>123.1</v>
      </c>
      <c r="G12" s="65">
        <v>0.15</v>
      </c>
      <c r="H12" s="64">
        <f t="shared" si="0"/>
        <v>104.63499999999999</v>
      </c>
    </row>
    <row r="13" spans="1:9" x14ac:dyDescent="0.25">
      <c r="A13" s="62">
        <v>13714</v>
      </c>
      <c r="B13" s="66" t="s">
        <v>156</v>
      </c>
      <c r="C13" s="63" t="s">
        <v>140</v>
      </c>
      <c r="D13" s="62" t="s">
        <v>157</v>
      </c>
      <c r="E13" s="62">
        <v>31105</v>
      </c>
      <c r="F13" s="64">
        <v>145.41999999999999</v>
      </c>
      <c r="G13" s="65">
        <v>0.15</v>
      </c>
      <c r="H13" s="64">
        <f t="shared" si="0"/>
        <v>123.60699999999999</v>
      </c>
    </row>
    <row r="14" spans="1:9" x14ac:dyDescent="0.25">
      <c r="A14" s="62">
        <v>13691</v>
      </c>
      <c r="B14" s="66" t="s">
        <v>158</v>
      </c>
      <c r="C14" s="63" t="s">
        <v>140</v>
      </c>
      <c r="D14" s="62" t="s">
        <v>159</v>
      </c>
      <c r="E14" s="62">
        <v>31305</v>
      </c>
      <c r="F14" s="64">
        <v>54.03</v>
      </c>
      <c r="G14" s="65">
        <v>0.15</v>
      </c>
      <c r="H14" s="64">
        <f t="shared" si="0"/>
        <v>45.9255</v>
      </c>
    </row>
    <row r="15" spans="1:9" x14ac:dyDescent="0.25">
      <c r="A15" s="62">
        <v>300148</v>
      </c>
      <c r="B15" s="66" t="s">
        <v>160</v>
      </c>
      <c r="C15" s="63" t="s">
        <v>140</v>
      </c>
      <c r="D15" s="62" t="s">
        <v>161</v>
      </c>
      <c r="E15" s="67" t="s">
        <v>162</v>
      </c>
      <c r="F15" s="64">
        <v>49.31</v>
      </c>
      <c r="G15" s="65">
        <v>0.15</v>
      </c>
      <c r="H15" s="64">
        <f t="shared" si="0"/>
        <v>41.913499999999999</v>
      </c>
    </row>
    <row r="16" spans="1:9" x14ac:dyDescent="0.25">
      <c r="A16" s="62">
        <v>255081</v>
      </c>
      <c r="B16" s="66" t="s">
        <v>163</v>
      </c>
      <c r="C16" s="63" t="s">
        <v>140</v>
      </c>
      <c r="D16" s="62" t="s">
        <v>164</v>
      </c>
      <c r="E16" s="67" t="s">
        <v>165</v>
      </c>
      <c r="F16" s="64">
        <v>55.36</v>
      </c>
      <c r="G16" s="65">
        <v>0.15</v>
      </c>
      <c r="H16" s="64">
        <f t="shared" si="0"/>
        <v>47.055999999999997</v>
      </c>
    </row>
    <row r="17" spans="1:8" x14ac:dyDescent="0.25">
      <c r="A17" s="62">
        <v>300079</v>
      </c>
      <c r="B17" s="66" t="s">
        <v>166</v>
      </c>
      <c r="C17" s="63" t="s">
        <v>140</v>
      </c>
      <c r="D17" s="62" t="s">
        <v>167</v>
      </c>
      <c r="E17" s="67" t="s">
        <v>168</v>
      </c>
      <c r="F17" s="64">
        <v>49.33</v>
      </c>
      <c r="G17" s="65">
        <v>0.15</v>
      </c>
      <c r="H17" s="64">
        <f t="shared" si="0"/>
        <v>41.930499999999995</v>
      </c>
    </row>
    <row r="18" spans="1:8" x14ac:dyDescent="0.25">
      <c r="A18" s="62">
        <v>239052</v>
      </c>
      <c r="B18" s="66" t="s">
        <v>169</v>
      </c>
      <c r="C18" s="63" t="s">
        <v>140</v>
      </c>
      <c r="D18" s="62" t="s">
        <v>170</v>
      </c>
      <c r="E18" s="67" t="s">
        <v>171</v>
      </c>
      <c r="F18" s="64">
        <v>56.45</v>
      </c>
      <c r="G18" s="65">
        <v>0.15</v>
      </c>
      <c r="H18" s="64">
        <f t="shared" si="0"/>
        <v>47.982500000000002</v>
      </c>
    </row>
    <row r="19" spans="1:8" x14ac:dyDescent="0.25">
      <c r="A19" s="62">
        <v>220500</v>
      </c>
      <c r="B19" s="66" t="s">
        <v>172</v>
      </c>
      <c r="C19" s="63" t="s">
        <v>140</v>
      </c>
      <c r="D19" s="62" t="s">
        <v>173</v>
      </c>
      <c r="E19" s="67" t="s">
        <v>174</v>
      </c>
      <c r="F19" s="64">
        <v>75.14</v>
      </c>
      <c r="G19" s="65">
        <v>0.15</v>
      </c>
      <c r="H19" s="64">
        <f t="shared" si="0"/>
        <v>63.869</v>
      </c>
    </row>
    <row r="20" spans="1:8" x14ac:dyDescent="0.25">
      <c r="A20" s="62">
        <v>239047</v>
      </c>
      <c r="B20" s="66" t="s">
        <v>175</v>
      </c>
      <c r="C20" s="63" t="s">
        <v>140</v>
      </c>
      <c r="D20" s="62" t="s">
        <v>176</v>
      </c>
      <c r="E20" s="67" t="s">
        <v>177</v>
      </c>
      <c r="F20" s="64">
        <v>58.73</v>
      </c>
      <c r="G20" s="65">
        <v>0.15</v>
      </c>
      <c r="H20" s="64">
        <f t="shared" si="0"/>
        <v>49.920499999999997</v>
      </c>
    </row>
    <row r="21" spans="1:8" ht="18.75" x14ac:dyDescent="0.3">
      <c r="A21" s="102" t="s">
        <v>178</v>
      </c>
      <c r="B21" s="102"/>
      <c r="C21" s="102"/>
      <c r="D21" s="102"/>
      <c r="E21" s="102"/>
      <c r="F21" s="102"/>
      <c r="G21" s="102"/>
      <c r="H21" s="102"/>
    </row>
    <row r="22" spans="1:8" x14ac:dyDescent="0.25">
      <c r="A22" s="62">
        <v>280552</v>
      </c>
      <c r="B22" s="66" t="s">
        <v>179</v>
      </c>
      <c r="C22" s="63" t="s">
        <v>140</v>
      </c>
      <c r="D22" s="62" t="s">
        <v>180</v>
      </c>
      <c r="E22" s="62">
        <v>44448</v>
      </c>
      <c r="F22" s="64">
        <v>8.82</v>
      </c>
      <c r="G22" s="65">
        <v>0.2</v>
      </c>
      <c r="H22" s="64">
        <f t="shared" ref="H22:H30" si="1">SUM(F22)-(F22*G22)</f>
        <v>7.056</v>
      </c>
    </row>
    <row r="23" spans="1:8" x14ac:dyDescent="0.25">
      <c r="A23" s="62">
        <v>279163</v>
      </c>
      <c r="B23" s="66" t="s">
        <v>181</v>
      </c>
      <c r="C23" s="63" t="s">
        <v>140</v>
      </c>
      <c r="D23" s="62" t="s">
        <v>182</v>
      </c>
      <c r="E23" s="67" t="s">
        <v>183</v>
      </c>
      <c r="F23" s="64">
        <v>175.63</v>
      </c>
      <c r="G23" s="65">
        <v>0.2</v>
      </c>
      <c r="H23" s="64">
        <f t="shared" si="1"/>
        <v>140.50399999999999</v>
      </c>
    </row>
    <row r="24" spans="1:8" x14ac:dyDescent="0.25">
      <c r="A24" s="62">
        <v>32238</v>
      </c>
      <c r="B24" s="62" t="s">
        <v>184</v>
      </c>
      <c r="C24" s="63" t="s">
        <v>140</v>
      </c>
      <c r="D24" s="62" t="s">
        <v>185</v>
      </c>
      <c r="E24" s="67" t="s">
        <v>186</v>
      </c>
      <c r="F24" s="64">
        <v>9.3699999999999992</v>
      </c>
      <c r="G24" s="65">
        <v>0.2</v>
      </c>
      <c r="H24" s="64">
        <f t="shared" si="1"/>
        <v>7.4959999999999996</v>
      </c>
    </row>
    <row r="25" spans="1:8" x14ac:dyDescent="0.25">
      <c r="A25" s="62">
        <v>32239</v>
      </c>
      <c r="B25" s="62" t="s">
        <v>187</v>
      </c>
      <c r="C25" s="63" t="s">
        <v>140</v>
      </c>
      <c r="D25" s="62" t="s">
        <v>188</v>
      </c>
      <c r="E25" s="67" t="s">
        <v>189</v>
      </c>
      <c r="F25" s="64">
        <v>16.329999999999998</v>
      </c>
      <c r="G25" s="65">
        <v>0.2</v>
      </c>
      <c r="H25" s="64">
        <f t="shared" si="1"/>
        <v>13.063999999999998</v>
      </c>
    </row>
    <row r="26" spans="1:8" x14ac:dyDescent="0.25">
      <c r="A26" s="62">
        <v>32262</v>
      </c>
      <c r="B26" s="62" t="s">
        <v>190</v>
      </c>
      <c r="C26" s="63" t="s">
        <v>140</v>
      </c>
      <c r="D26" s="62" t="s">
        <v>191</v>
      </c>
      <c r="E26" s="67" t="s">
        <v>192</v>
      </c>
      <c r="F26" s="64">
        <v>3.04</v>
      </c>
      <c r="G26" s="65">
        <v>0.2</v>
      </c>
      <c r="H26" s="64">
        <f t="shared" si="1"/>
        <v>2.4319999999999999</v>
      </c>
    </row>
    <row r="27" spans="1:8" x14ac:dyDescent="0.25">
      <c r="A27" s="62">
        <v>233406</v>
      </c>
      <c r="B27" s="62" t="s">
        <v>193</v>
      </c>
      <c r="C27" s="63" t="s">
        <v>140</v>
      </c>
      <c r="D27" s="62" t="s">
        <v>194</v>
      </c>
      <c r="E27" s="67" t="s">
        <v>195</v>
      </c>
      <c r="F27" s="64">
        <v>1208.1300000000001</v>
      </c>
      <c r="G27" s="65">
        <v>0.2</v>
      </c>
      <c r="H27" s="64">
        <f t="shared" si="1"/>
        <v>966.50400000000013</v>
      </c>
    </row>
    <row r="28" spans="1:8" x14ac:dyDescent="0.25">
      <c r="A28" s="62">
        <v>372073</v>
      </c>
      <c r="B28" s="62" t="s">
        <v>196</v>
      </c>
      <c r="C28" s="63" t="s">
        <v>140</v>
      </c>
      <c r="D28" s="62" t="s">
        <v>197</v>
      </c>
      <c r="E28" s="67" t="s">
        <v>198</v>
      </c>
      <c r="F28" s="64">
        <v>173.18</v>
      </c>
      <c r="G28" s="65">
        <v>0.2</v>
      </c>
      <c r="H28" s="64">
        <f t="shared" si="1"/>
        <v>138.54400000000001</v>
      </c>
    </row>
    <row r="29" spans="1:8" x14ac:dyDescent="0.25">
      <c r="A29" s="62">
        <v>279146</v>
      </c>
      <c r="B29" s="62" t="s">
        <v>199</v>
      </c>
      <c r="C29" s="63" t="s">
        <v>140</v>
      </c>
      <c r="D29" s="62" t="s">
        <v>200</v>
      </c>
      <c r="E29" s="67" t="s">
        <v>201</v>
      </c>
      <c r="F29" s="64">
        <v>92.4</v>
      </c>
      <c r="G29" s="65">
        <v>0.2</v>
      </c>
      <c r="H29" s="64">
        <f t="shared" si="1"/>
        <v>73.92</v>
      </c>
    </row>
    <row r="30" spans="1:8" x14ac:dyDescent="0.25">
      <c r="A30" s="62">
        <v>321102</v>
      </c>
      <c r="B30" s="62" t="s">
        <v>202</v>
      </c>
      <c r="C30" s="63" t="s">
        <v>140</v>
      </c>
      <c r="D30" s="62" t="s">
        <v>203</v>
      </c>
      <c r="E30" s="67" t="s">
        <v>204</v>
      </c>
      <c r="F30" s="64">
        <v>70.239999999999995</v>
      </c>
      <c r="G30" s="65">
        <v>0.2</v>
      </c>
      <c r="H30" s="64">
        <f t="shared" si="1"/>
        <v>56.191999999999993</v>
      </c>
    </row>
    <row r="31" spans="1:8" ht="18.75" x14ac:dyDescent="0.3">
      <c r="A31" s="102" t="s">
        <v>205</v>
      </c>
      <c r="B31" s="102"/>
      <c r="C31" s="102"/>
      <c r="D31" s="102"/>
      <c r="E31" s="102"/>
      <c r="F31" s="102"/>
      <c r="G31" s="102"/>
      <c r="H31" s="102"/>
    </row>
    <row r="32" spans="1:8" x14ac:dyDescent="0.25">
      <c r="A32" s="62">
        <v>252243</v>
      </c>
      <c r="B32" s="62" t="s">
        <v>206</v>
      </c>
      <c r="C32" s="63" t="s">
        <v>140</v>
      </c>
      <c r="D32" s="62" t="s">
        <v>207</v>
      </c>
      <c r="E32" s="67" t="s">
        <v>208</v>
      </c>
      <c r="F32" s="64">
        <v>6.96</v>
      </c>
      <c r="G32" s="65">
        <v>0.2</v>
      </c>
      <c r="H32" s="64">
        <f t="shared" ref="H32:H46" si="2">SUM(F32)-(F32*G32)</f>
        <v>5.5679999999999996</v>
      </c>
    </row>
    <row r="33" spans="1:8" x14ac:dyDescent="0.25">
      <c r="A33" s="62">
        <v>234390</v>
      </c>
      <c r="B33" s="62" t="s">
        <v>209</v>
      </c>
      <c r="C33" s="63" t="s">
        <v>140</v>
      </c>
      <c r="D33" s="62" t="s">
        <v>210</v>
      </c>
      <c r="E33" s="67" t="s">
        <v>211</v>
      </c>
      <c r="F33" s="64">
        <v>8.68</v>
      </c>
      <c r="G33" s="65">
        <v>0.2</v>
      </c>
      <c r="H33" s="64">
        <f t="shared" si="2"/>
        <v>6.944</v>
      </c>
    </row>
    <row r="34" spans="1:8" x14ac:dyDescent="0.25">
      <c r="A34" s="62">
        <v>252140</v>
      </c>
      <c r="B34" s="62" t="s">
        <v>212</v>
      </c>
      <c r="C34" s="63" t="s">
        <v>140</v>
      </c>
      <c r="D34" s="62" t="s">
        <v>213</v>
      </c>
      <c r="E34" s="67" t="s">
        <v>214</v>
      </c>
      <c r="F34" s="64">
        <v>17.02</v>
      </c>
      <c r="G34" s="65">
        <v>0.2</v>
      </c>
      <c r="H34" s="64">
        <f t="shared" si="2"/>
        <v>13.616</v>
      </c>
    </row>
    <row r="35" spans="1:8" x14ac:dyDescent="0.25">
      <c r="A35" s="62">
        <v>360331</v>
      </c>
      <c r="B35" s="62" t="s">
        <v>215</v>
      </c>
      <c r="C35" s="63" t="s">
        <v>140</v>
      </c>
      <c r="D35" s="62" t="s">
        <v>216</v>
      </c>
      <c r="E35" s="67" t="s">
        <v>217</v>
      </c>
      <c r="F35" s="64">
        <v>7.29</v>
      </c>
      <c r="G35" s="65">
        <v>0.2</v>
      </c>
      <c r="H35" s="64">
        <f t="shared" si="2"/>
        <v>5.8319999999999999</v>
      </c>
    </row>
    <row r="36" spans="1:8" x14ac:dyDescent="0.25">
      <c r="A36" s="62">
        <v>233472</v>
      </c>
      <c r="B36" s="62" t="s">
        <v>218</v>
      </c>
      <c r="C36" s="63" t="s">
        <v>140</v>
      </c>
      <c r="D36" s="62" t="s">
        <v>219</v>
      </c>
      <c r="E36" s="67" t="s">
        <v>220</v>
      </c>
      <c r="F36" s="64">
        <v>28.52</v>
      </c>
      <c r="G36" s="65">
        <v>0.2</v>
      </c>
      <c r="H36" s="64">
        <f t="shared" si="2"/>
        <v>22.815999999999999</v>
      </c>
    </row>
    <row r="37" spans="1:8" x14ac:dyDescent="0.25">
      <c r="A37" s="62">
        <v>85912</v>
      </c>
      <c r="B37" s="62" t="s">
        <v>221</v>
      </c>
      <c r="C37" s="63" t="s">
        <v>140</v>
      </c>
      <c r="D37" s="62" t="s">
        <v>222</v>
      </c>
      <c r="E37" s="62">
        <v>4769</v>
      </c>
      <c r="F37" s="64">
        <v>5.48</v>
      </c>
      <c r="G37" s="65">
        <v>0.2</v>
      </c>
      <c r="H37" s="64">
        <f t="shared" si="2"/>
        <v>4.3840000000000003</v>
      </c>
    </row>
    <row r="38" spans="1:8" x14ac:dyDescent="0.25">
      <c r="A38" s="62">
        <v>255113</v>
      </c>
      <c r="B38" s="62" t="s">
        <v>223</v>
      </c>
      <c r="C38" s="63" t="s">
        <v>140</v>
      </c>
      <c r="D38" s="62" t="s">
        <v>224</v>
      </c>
      <c r="E38" s="67" t="s">
        <v>225</v>
      </c>
      <c r="F38" s="64">
        <v>77.849999999999994</v>
      </c>
      <c r="G38" s="65">
        <v>0.2</v>
      </c>
      <c r="H38" s="64">
        <f t="shared" si="2"/>
        <v>62.279999999999994</v>
      </c>
    </row>
    <row r="39" spans="1:8" x14ac:dyDescent="0.25">
      <c r="A39" s="62">
        <v>292687</v>
      </c>
      <c r="B39" s="62" t="s">
        <v>226</v>
      </c>
      <c r="C39" s="63" t="s">
        <v>140</v>
      </c>
      <c r="D39" s="62" t="s">
        <v>227</v>
      </c>
      <c r="E39" s="62">
        <v>32198</v>
      </c>
      <c r="F39" s="64">
        <v>163.47999999999999</v>
      </c>
      <c r="G39" s="65">
        <v>0.2</v>
      </c>
      <c r="H39" s="64">
        <f t="shared" si="2"/>
        <v>130.78399999999999</v>
      </c>
    </row>
    <row r="40" spans="1:8" x14ac:dyDescent="0.25">
      <c r="A40" s="62">
        <v>249267</v>
      </c>
      <c r="B40" s="62" t="s">
        <v>228</v>
      </c>
      <c r="C40" s="63" t="s">
        <v>140</v>
      </c>
      <c r="D40" s="62" t="s">
        <v>229</v>
      </c>
      <c r="E40" s="67" t="s">
        <v>230</v>
      </c>
      <c r="F40" s="64">
        <v>14</v>
      </c>
      <c r="G40" s="65">
        <v>0.2</v>
      </c>
      <c r="H40" s="64">
        <f t="shared" si="2"/>
        <v>11.2</v>
      </c>
    </row>
    <row r="41" spans="1:8" x14ac:dyDescent="0.25">
      <c r="A41" s="62">
        <v>303801</v>
      </c>
      <c r="B41" s="62" t="s">
        <v>231</v>
      </c>
      <c r="C41" s="63" t="s">
        <v>140</v>
      </c>
      <c r="D41" s="62" t="s">
        <v>232</v>
      </c>
      <c r="E41" s="67" t="s">
        <v>233</v>
      </c>
      <c r="F41" s="64">
        <v>9.6</v>
      </c>
      <c r="G41" s="65">
        <v>0.2</v>
      </c>
      <c r="H41" s="64">
        <f t="shared" si="2"/>
        <v>7.68</v>
      </c>
    </row>
    <row r="42" spans="1:8" x14ac:dyDescent="0.25">
      <c r="A42" s="62">
        <v>375149</v>
      </c>
      <c r="B42" s="62" t="s">
        <v>234</v>
      </c>
      <c r="C42" s="63" t="s">
        <v>140</v>
      </c>
      <c r="D42" s="62" t="s">
        <v>235</v>
      </c>
      <c r="E42" s="62">
        <v>89623</v>
      </c>
      <c r="F42" s="64">
        <v>197.06</v>
      </c>
      <c r="G42" s="65">
        <v>0.2</v>
      </c>
      <c r="H42" s="64">
        <f t="shared" si="2"/>
        <v>157.648</v>
      </c>
    </row>
    <row r="43" spans="1:8" x14ac:dyDescent="0.25">
      <c r="A43" s="62">
        <v>375134</v>
      </c>
      <c r="B43" s="62" t="s">
        <v>236</v>
      </c>
      <c r="C43" s="63" t="s">
        <v>140</v>
      </c>
      <c r="D43" s="62" t="s">
        <v>237</v>
      </c>
      <c r="E43" s="67" t="s">
        <v>238</v>
      </c>
      <c r="F43" s="64">
        <v>9.84</v>
      </c>
      <c r="G43" s="65">
        <v>0.2</v>
      </c>
      <c r="H43" s="64">
        <f t="shared" si="2"/>
        <v>7.8719999999999999</v>
      </c>
    </row>
    <row r="44" spans="1:8" x14ac:dyDescent="0.25">
      <c r="A44" s="62">
        <v>375120</v>
      </c>
      <c r="B44" s="62" t="s">
        <v>239</v>
      </c>
      <c r="C44" s="63" t="s">
        <v>140</v>
      </c>
      <c r="D44" s="62" t="s">
        <v>240</v>
      </c>
      <c r="E44" s="67" t="s">
        <v>241</v>
      </c>
      <c r="F44" s="64">
        <v>8.41</v>
      </c>
      <c r="G44" s="65">
        <v>0.2</v>
      </c>
      <c r="H44" s="64">
        <f t="shared" si="2"/>
        <v>6.7279999999999998</v>
      </c>
    </row>
    <row r="45" spans="1:8" x14ac:dyDescent="0.25">
      <c r="A45" s="62">
        <v>375110</v>
      </c>
      <c r="B45" s="62" t="s">
        <v>242</v>
      </c>
      <c r="C45" s="63" t="s">
        <v>140</v>
      </c>
      <c r="D45" s="62" t="s">
        <v>243</v>
      </c>
      <c r="E45" s="67" t="s">
        <v>244</v>
      </c>
      <c r="F45" s="64">
        <v>13.11</v>
      </c>
      <c r="G45" s="65">
        <v>0.2</v>
      </c>
      <c r="H45" s="64">
        <f t="shared" si="2"/>
        <v>10.488</v>
      </c>
    </row>
    <row r="46" spans="1:8" x14ac:dyDescent="0.25">
      <c r="A46" s="62">
        <v>232603</v>
      </c>
      <c r="B46" s="62" t="s">
        <v>245</v>
      </c>
      <c r="C46" s="63" t="s">
        <v>140</v>
      </c>
      <c r="D46" s="62" t="s">
        <v>246</v>
      </c>
      <c r="E46" s="67" t="s">
        <v>247</v>
      </c>
      <c r="F46" s="64">
        <v>42.49</v>
      </c>
      <c r="G46" s="65">
        <v>0.2</v>
      </c>
      <c r="H46" s="64">
        <f t="shared" si="2"/>
        <v>33.992000000000004</v>
      </c>
    </row>
    <row r="47" spans="1:8" ht="18.75" x14ac:dyDescent="0.3">
      <c r="A47" s="102" t="s">
        <v>248</v>
      </c>
      <c r="B47" s="102"/>
      <c r="C47" s="102"/>
      <c r="D47" s="102"/>
      <c r="E47" s="102"/>
      <c r="F47" s="102"/>
      <c r="G47" s="102"/>
      <c r="H47" s="102"/>
    </row>
    <row r="48" spans="1:8" x14ac:dyDescent="0.25">
      <c r="A48" s="62">
        <v>160973</v>
      </c>
      <c r="B48" s="62" t="s">
        <v>249</v>
      </c>
      <c r="C48" s="63" t="s">
        <v>140</v>
      </c>
      <c r="D48" s="62" t="s">
        <v>250</v>
      </c>
      <c r="E48" s="62">
        <v>1500015</v>
      </c>
      <c r="F48" s="64">
        <v>33.44</v>
      </c>
      <c r="G48" s="65">
        <v>0.15</v>
      </c>
      <c r="H48" s="64">
        <f t="shared" ref="H48:H61" si="3">SUM(F48)-(F48*G48)</f>
        <v>28.423999999999999</v>
      </c>
    </row>
    <row r="49" spans="1:8" x14ac:dyDescent="0.25">
      <c r="A49" s="62">
        <v>32222</v>
      </c>
      <c r="B49" s="62" t="s">
        <v>251</v>
      </c>
      <c r="C49" s="63" t="s">
        <v>140</v>
      </c>
      <c r="D49" s="62" t="s">
        <v>252</v>
      </c>
      <c r="E49" s="67" t="s">
        <v>253</v>
      </c>
      <c r="F49" s="64">
        <v>2.33</v>
      </c>
      <c r="G49" s="65">
        <v>0.15</v>
      </c>
      <c r="H49" s="64">
        <f t="shared" si="3"/>
        <v>1.9805000000000001</v>
      </c>
    </row>
    <row r="50" spans="1:8" x14ac:dyDescent="0.25">
      <c r="A50" s="62">
        <v>32231</v>
      </c>
      <c r="B50" s="62" t="s">
        <v>254</v>
      </c>
      <c r="C50" s="63" t="s">
        <v>140</v>
      </c>
      <c r="D50" s="62" t="s">
        <v>255</v>
      </c>
      <c r="E50" s="67" t="s">
        <v>256</v>
      </c>
      <c r="F50" s="64">
        <v>6.83</v>
      </c>
      <c r="G50" s="65">
        <v>0.15</v>
      </c>
      <c r="H50" s="64">
        <f t="shared" si="3"/>
        <v>5.8055000000000003</v>
      </c>
    </row>
    <row r="51" spans="1:8" x14ac:dyDescent="0.25">
      <c r="A51" s="62">
        <v>289903</v>
      </c>
      <c r="B51" s="62" t="s">
        <v>257</v>
      </c>
      <c r="C51" s="63" t="s">
        <v>140</v>
      </c>
      <c r="D51" s="62" t="s">
        <v>258</v>
      </c>
      <c r="E51" s="67" t="s">
        <v>259</v>
      </c>
      <c r="F51" s="64">
        <v>2.04</v>
      </c>
      <c r="G51" s="65">
        <v>0.15</v>
      </c>
      <c r="H51" s="64">
        <f t="shared" si="3"/>
        <v>1.734</v>
      </c>
    </row>
    <row r="52" spans="1:8" x14ac:dyDescent="0.25">
      <c r="A52" s="62">
        <v>293653</v>
      </c>
      <c r="B52" s="62" t="s">
        <v>260</v>
      </c>
      <c r="C52" s="63" t="s">
        <v>140</v>
      </c>
      <c r="D52" s="62" t="s">
        <v>261</v>
      </c>
      <c r="E52" s="62">
        <v>7100139228</v>
      </c>
      <c r="F52" s="64">
        <v>3.98</v>
      </c>
      <c r="G52" s="65">
        <v>0.15</v>
      </c>
      <c r="H52" s="64">
        <f t="shared" si="3"/>
        <v>3.383</v>
      </c>
    </row>
    <row r="53" spans="1:8" x14ac:dyDescent="0.25">
      <c r="A53" s="62">
        <v>293574</v>
      </c>
      <c r="B53" s="62" t="s">
        <v>262</v>
      </c>
      <c r="C53" s="63" t="s">
        <v>140</v>
      </c>
      <c r="D53" s="62" t="s">
        <v>263</v>
      </c>
      <c r="E53" s="62">
        <v>7100141077</v>
      </c>
      <c r="F53" s="64">
        <v>4.8600000000000003</v>
      </c>
      <c r="G53" s="65">
        <v>0.15</v>
      </c>
      <c r="H53" s="64">
        <f t="shared" si="3"/>
        <v>4.1310000000000002</v>
      </c>
    </row>
    <row r="54" spans="1:8" x14ac:dyDescent="0.25">
      <c r="A54" s="62">
        <v>323015</v>
      </c>
      <c r="B54" s="62" t="s">
        <v>264</v>
      </c>
      <c r="C54" s="63" t="s">
        <v>140</v>
      </c>
      <c r="D54" s="62" t="s">
        <v>265</v>
      </c>
      <c r="E54" s="67" t="s">
        <v>266</v>
      </c>
      <c r="F54" s="64">
        <v>2.1800000000000002</v>
      </c>
      <c r="G54" s="65">
        <v>0.15</v>
      </c>
      <c r="H54" s="64">
        <f t="shared" si="3"/>
        <v>1.8530000000000002</v>
      </c>
    </row>
    <row r="55" spans="1:8" x14ac:dyDescent="0.25">
      <c r="A55" s="62">
        <v>303279</v>
      </c>
      <c r="B55" s="62" t="s">
        <v>267</v>
      </c>
      <c r="C55" s="63" t="s">
        <v>140</v>
      </c>
      <c r="D55" s="62" t="s">
        <v>268</v>
      </c>
      <c r="E55" s="67" t="s">
        <v>269</v>
      </c>
      <c r="F55" s="64">
        <v>68.73</v>
      </c>
      <c r="G55" s="65">
        <v>0.15</v>
      </c>
      <c r="H55" s="64">
        <f t="shared" si="3"/>
        <v>58.420500000000004</v>
      </c>
    </row>
    <row r="56" spans="1:8" x14ac:dyDescent="0.25">
      <c r="A56" s="62">
        <v>178487</v>
      </c>
      <c r="B56" s="62" t="s">
        <v>270</v>
      </c>
      <c r="C56" s="63" t="s">
        <v>140</v>
      </c>
      <c r="D56" s="62" t="s">
        <v>271</v>
      </c>
      <c r="E56" s="62">
        <v>9504066</v>
      </c>
      <c r="F56" s="64">
        <v>102.58</v>
      </c>
      <c r="G56" s="65">
        <v>0.15</v>
      </c>
      <c r="H56" s="64">
        <f t="shared" si="3"/>
        <v>87.192999999999998</v>
      </c>
    </row>
    <row r="57" spans="1:8" x14ac:dyDescent="0.25">
      <c r="A57" s="62">
        <v>32234</v>
      </c>
      <c r="B57" s="62" t="s">
        <v>272</v>
      </c>
      <c r="C57" s="63" t="s">
        <v>140</v>
      </c>
      <c r="D57" s="62" t="s">
        <v>273</v>
      </c>
      <c r="E57" s="67" t="s">
        <v>274</v>
      </c>
      <c r="F57" s="64">
        <v>9.74</v>
      </c>
      <c r="G57" s="65">
        <v>0.15</v>
      </c>
      <c r="H57" s="64">
        <f t="shared" si="3"/>
        <v>8.2789999999999999</v>
      </c>
    </row>
    <row r="58" spans="1:8" x14ac:dyDescent="0.25">
      <c r="A58" s="62">
        <v>32228</v>
      </c>
      <c r="B58" s="62" t="s">
        <v>275</v>
      </c>
      <c r="C58" s="63" t="s">
        <v>140</v>
      </c>
      <c r="D58" s="62" t="s">
        <v>276</v>
      </c>
      <c r="E58" s="67" t="s">
        <v>277</v>
      </c>
      <c r="F58" s="64">
        <v>2.39</v>
      </c>
      <c r="G58" s="65">
        <v>0.15</v>
      </c>
      <c r="H58" s="64">
        <f t="shared" si="3"/>
        <v>2.0315000000000003</v>
      </c>
    </row>
    <row r="59" spans="1:8" x14ac:dyDescent="0.25">
      <c r="A59" s="62">
        <v>290124</v>
      </c>
      <c r="B59" s="62" t="s">
        <v>278</v>
      </c>
      <c r="C59" s="63" t="s">
        <v>140</v>
      </c>
      <c r="D59" s="62" t="s">
        <v>279</v>
      </c>
      <c r="E59" s="67" t="s">
        <v>280</v>
      </c>
      <c r="F59" s="64">
        <v>5.04</v>
      </c>
      <c r="G59" s="65">
        <v>0.15</v>
      </c>
      <c r="H59" s="64">
        <f t="shared" si="3"/>
        <v>4.2839999999999998</v>
      </c>
    </row>
    <row r="60" spans="1:8" x14ac:dyDescent="0.25">
      <c r="A60" s="62">
        <v>254956</v>
      </c>
      <c r="B60" s="62" t="s">
        <v>281</v>
      </c>
      <c r="C60" s="63" t="s">
        <v>140</v>
      </c>
      <c r="D60" s="62" t="s">
        <v>281</v>
      </c>
      <c r="E60" s="62">
        <v>66252842020</v>
      </c>
      <c r="F60" s="64">
        <v>3.93</v>
      </c>
      <c r="G60" s="65">
        <v>0.15</v>
      </c>
      <c r="H60" s="64">
        <f t="shared" si="3"/>
        <v>3.3405</v>
      </c>
    </row>
    <row r="61" spans="1:8" x14ac:dyDescent="0.25">
      <c r="A61" s="62">
        <v>22473</v>
      </c>
      <c r="B61" s="62" t="s">
        <v>282</v>
      </c>
      <c r="C61" s="63" t="s">
        <v>140</v>
      </c>
      <c r="D61" s="62" t="s">
        <v>282</v>
      </c>
      <c r="E61" s="67" t="s">
        <v>283</v>
      </c>
      <c r="F61" s="64">
        <v>3.67</v>
      </c>
      <c r="G61" s="65">
        <v>0.15</v>
      </c>
      <c r="H61" s="64">
        <f t="shared" si="3"/>
        <v>3.1194999999999999</v>
      </c>
    </row>
    <row r="62" spans="1:8" ht="18.75" x14ac:dyDescent="0.3">
      <c r="A62" s="102" t="s">
        <v>284</v>
      </c>
      <c r="B62" s="102"/>
      <c r="C62" s="102"/>
      <c r="D62" s="102"/>
      <c r="E62" s="102"/>
      <c r="F62" s="102"/>
      <c r="G62" s="102"/>
      <c r="H62" s="102"/>
    </row>
    <row r="63" spans="1:8" x14ac:dyDescent="0.25">
      <c r="A63" s="62">
        <v>187359</v>
      </c>
      <c r="B63" s="62" t="s">
        <v>285</v>
      </c>
      <c r="C63" s="63" t="s">
        <v>140</v>
      </c>
      <c r="D63" s="62" t="s">
        <v>285</v>
      </c>
      <c r="E63" s="62">
        <v>840070</v>
      </c>
      <c r="F63" s="64">
        <v>220.97</v>
      </c>
      <c r="G63" s="65">
        <v>0.2</v>
      </c>
      <c r="H63" s="64">
        <f t="shared" ref="H63:H67" si="4">SUM(F63)-(F63*G63)</f>
        <v>176.77600000000001</v>
      </c>
    </row>
    <row r="64" spans="1:8" x14ac:dyDescent="0.25">
      <c r="A64" s="62">
        <v>187358</v>
      </c>
      <c r="B64" s="62" t="s">
        <v>286</v>
      </c>
      <c r="C64" s="63" t="s">
        <v>140</v>
      </c>
      <c r="D64" s="62" t="s">
        <v>286</v>
      </c>
      <c r="E64" s="62">
        <v>840069</v>
      </c>
      <c r="F64" s="64">
        <v>220.97</v>
      </c>
      <c r="G64" s="65">
        <v>0.2</v>
      </c>
      <c r="H64" s="64">
        <f t="shared" si="4"/>
        <v>176.77600000000001</v>
      </c>
    </row>
    <row r="65" spans="1:8" x14ac:dyDescent="0.25">
      <c r="A65" s="62">
        <v>187357</v>
      </c>
      <c r="B65" s="62" t="s">
        <v>287</v>
      </c>
      <c r="C65" s="63" t="s">
        <v>140</v>
      </c>
      <c r="D65" s="62" t="s">
        <v>287</v>
      </c>
      <c r="E65" s="62">
        <v>840068</v>
      </c>
      <c r="F65" s="64">
        <v>220.97</v>
      </c>
      <c r="G65" s="65">
        <v>0.2</v>
      </c>
      <c r="H65" s="64">
        <f t="shared" si="4"/>
        <v>176.77600000000001</v>
      </c>
    </row>
    <row r="66" spans="1:8" x14ac:dyDescent="0.25">
      <c r="A66" s="62">
        <v>187356</v>
      </c>
      <c r="B66" s="62" t="s">
        <v>288</v>
      </c>
      <c r="C66" s="63" t="s">
        <v>140</v>
      </c>
      <c r="D66" s="62" t="s">
        <v>288</v>
      </c>
      <c r="E66" s="62">
        <v>840067</v>
      </c>
      <c r="F66" s="64">
        <v>220.97</v>
      </c>
      <c r="G66" s="65">
        <v>0.2</v>
      </c>
      <c r="H66" s="64">
        <f t="shared" si="4"/>
        <v>176.77600000000001</v>
      </c>
    </row>
    <row r="67" spans="1:8" x14ac:dyDescent="0.25">
      <c r="A67" s="62">
        <v>187355</v>
      </c>
      <c r="B67" s="62" t="s">
        <v>289</v>
      </c>
      <c r="C67" s="63" t="s">
        <v>140</v>
      </c>
      <c r="D67" s="62" t="s">
        <v>289</v>
      </c>
      <c r="E67" s="62">
        <v>840066</v>
      </c>
      <c r="F67" s="64">
        <v>220.97</v>
      </c>
      <c r="G67" s="65">
        <v>0.2</v>
      </c>
      <c r="H67" s="64">
        <f t="shared" si="4"/>
        <v>176.77600000000001</v>
      </c>
    </row>
    <row r="68" spans="1:8" ht="18.75" x14ac:dyDescent="0.3">
      <c r="A68" s="102" t="s">
        <v>290</v>
      </c>
      <c r="B68" s="102"/>
      <c r="C68" s="102"/>
      <c r="D68" s="102"/>
      <c r="E68" s="102"/>
      <c r="F68" s="102"/>
      <c r="G68" s="102"/>
      <c r="H68" s="102"/>
    </row>
    <row r="69" spans="1:8" x14ac:dyDescent="0.25">
      <c r="A69" s="62">
        <v>288592</v>
      </c>
      <c r="B69" s="62" t="s">
        <v>291</v>
      </c>
      <c r="C69" s="63" t="s">
        <v>140</v>
      </c>
      <c r="D69" s="62" t="s">
        <v>291</v>
      </c>
      <c r="E69" s="67" t="s">
        <v>292</v>
      </c>
      <c r="F69" s="64">
        <v>4117.63</v>
      </c>
      <c r="G69" s="65">
        <v>0.15</v>
      </c>
      <c r="H69" s="64">
        <f t="shared" ref="H69:H80" si="5">SUM(F69)-(F69*G69)</f>
        <v>3499.9855000000002</v>
      </c>
    </row>
    <row r="70" spans="1:8" x14ac:dyDescent="0.25">
      <c r="A70" s="62">
        <v>383361</v>
      </c>
      <c r="B70" s="62" t="s">
        <v>293</v>
      </c>
      <c r="C70" s="63" t="s">
        <v>140</v>
      </c>
      <c r="D70" s="62" t="s">
        <v>293</v>
      </c>
      <c r="E70" s="67" t="s">
        <v>294</v>
      </c>
      <c r="F70" s="64">
        <v>510.26</v>
      </c>
      <c r="G70" s="65">
        <v>0.15</v>
      </c>
      <c r="H70" s="64">
        <f t="shared" si="5"/>
        <v>433.721</v>
      </c>
    </row>
    <row r="71" spans="1:8" x14ac:dyDescent="0.25">
      <c r="A71" s="62">
        <v>197466</v>
      </c>
      <c r="B71" s="62" t="s">
        <v>295</v>
      </c>
      <c r="C71" s="63" t="s">
        <v>140</v>
      </c>
      <c r="D71" s="62" t="s">
        <v>295</v>
      </c>
      <c r="E71" s="67" t="s">
        <v>296</v>
      </c>
      <c r="F71" s="64">
        <v>253.18</v>
      </c>
      <c r="G71" s="65">
        <v>0.15</v>
      </c>
      <c r="H71" s="64">
        <f t="shared" si="5"/>
        <v>215.203</v>
      </c>
    </row>
    <row r="72" spans="1:8" x14ac:dyDescent="0.25">
      <c r="A72" s="62">
        <v>244482</v>
      </c>
      <c r="B72" s="62" t="s">
        <v>297</v>
      </c>
      <c r="C72" s="63" t="s">
        <v>140</v>
      </c>
      <c r="D72" s="62" t="s">
        <v>297</v>
      </c>
      <c r="E72" s="67" t="s">
        <v>298</v>
      </c>
      <c r="F72" s="64">
        <v>240.98</v>
      </c>
      <c r="G72" s="65">
        <v>0.15</v>
      </c>
      <c r="H72" s="64">
        <f t="shared" si="5"/>
        <v>204.833</v>
      </c>
    </row>
    <row r="73" spans="1:8" x14ac:dyDescent="0.25">
      <c r="A73" s="62">
        <v>239176</v>
      </c>
      <c r="B73" s="62" t="s">
        <v>299</v>
      </c>
      <c r="C73" s="63" t="s">
        <v>140</v>
      </c>
      <c r="D73" s="62" t="s">
        <v>299</v>
      </c>
      <c r="E73" s="62">
        <v>239176</v>
      </c>
      <c r="F73" s="64">
        <v>4.29</v>
      </c>
      <c r="G73" s="65">
        <v>0.15</v>
      </c>
      <c r="H73" s="64">
        <f t="shared" si="5"/>
        <v>3.6465000000000001</v>
      </c>
    </row>
    <row r="74" spans="1:8" x14ac:dyDescent="0.25">
      <c r="A74" s="62">
        <v>239461</v>
      </c>
      <c r="B74" s="62" t="s">
        <v>300</v>
      </c>
      <c r="C74" s="63" t="s">
        <v>140</v>
      </c>
      <c r="D74" s="62" t="s">
        <v>300</v>
      </c>
      <c r="E74" s="67" t="s">
        <v>301</v>
      </c>
      <c r="F74" s="64">
        <v>20.79</v>
      </c>
      <c r="G74" s="65">
        <v>0.15</v>
      </c>
      <c r="H74" s="64">
        <f t="shared" si="5"/>
        <v>17.671499999999998</v>
      </c>
    </row>
    <row r="75" spans="1:8" x14ac:dyDescent="0.25">
      <c r="A75" s="62">
        <v>227437</v>
      </c>
      <c r="B75" s="62" t="s">
        <v>302</v>
      </c>
      <c r="C75" s="63" t="s">
        <v>140</v>
      </c>
      <c r="D75" s="62" t="s">
        <v>302</v>
      </c>
      <c r="E75" s="67" t="s">
        <v>303</v>
      </c>
      <c r="F75" s="64">
        <v>86.8</v>
      </c>
      <c r="G75" s="65">
        <v>0.15</v>
      </c>
      <c r="H75" s="64">
        <f t="shared" si="5"/>
        <v>73.78</v>
      </c>
    </row>
    <row r="76" spans="1:8" x14ac:dyDescent="0.25">
      <c r="A76" s="62">
        <v>225308</v>
      </c>
      <c r="B76" s="62" t="s">
        <v>304</v>
      </c>
      <c r="C76" s="63" t="s">
        <v>140</v>
      </c>
      <c r="D76" s="62" t="s">
        <v>304</v>
      </c>
      <c r="E76" s="67" t="s">
        <v>305</v>
      </c>
      <c r="F76" s="64">
        <v>170.45</v>
      </c>
      <c r="G76" s="65">
        <v>0.15</v>
      </c>
      <c r="H76" s="64">
        <f t="shared" si="5"/>
        <v>144.88249999999999</v>
      </c>
    </row>
    <row r="77" spans="1:8" x14ac:dyDescent="0.25">
      <c r="A77" s="62">
        <v>228072</v>
      </c>
      <c r="B77" s="62" t="s">
        <v>306</v>
      </c>
      <c r="C77" s="63" t="s">
        <v>140</v>
      </c>
      <c r="D77" s="62" t="s">
        <v>306</v>
      </c>
      <c r="E77" s="67" t="s">
        <v>307</v>
      </c>
      <c r="F77" s="64">
        <v>11.25</v>
      </c>
      <c r="G77" s="65">
        <v>0.15</v>
      </c>
      <c r="H77" s="64">
        <f t="shared" si="5"/>
        <v>9.5625</v>
      </c>
    </row>
    <row r="78" spans="1:8" x14ac:dyDescent="0.25">
      <c r="A78" s="62">
        <v>255239</v>
      </c>
      <c r="B78" s="62" t="s">
        <v>308</v>
      </c>
      <c r="C78" s="63" t="s">
        <v>140</v>
      </c>
      <c r="D78" s="62" t="s">
        <v>308</v>
      </c>
      <c r="E78" s="67" t="s">
        <v>309</v>
      </c>
      <c r="F78" s="64">
        <v>14.11</v>
      </c>
      <c r="G78" s="65">
        <v>0.15</v>
      </c>
      <c r="H78" s="64">
        <f t="shared" si="5"/>
        <v>11.993499999999999</v>
      </c>
    </row>
    <row r="79" spans="1:8" x14ac:dyDescent="0.25">
      <c r="A79" s="62">
        <v>234983</v>
      </c>
      <c r="B79" s="62" t="s">
        <v>310</v>
      </c>
      <c r="C79" s="63" t="s">
        <v>140</v>
      </c>
      <c r="D79" s="62" t="s">
        <v>310</v>
      </c>
      <c r="E79" s="67" t="s">
        <v>311</v>
      </c>
      <c r="F79" s="64">
        <v>37.44</v>
      </c>
      <c r="G79" s="65">
        <v>0.15</v>
      </c>
      <c r="H79" s="64">
        <f t="shared" si="5"/>
        <v>31.823999999999998</v>
      </c>
    </row>
    <row r="80" spans="1:8" x14ac:dyDescent="0.25">
      <c r="A80" s="62">
        <v>364050</v>
      </c>
      <c r="B80" s="62" t="s">
        <v>312</v>
      </c>
      <c r="C80" s="63" t="s">
        <v>140</v>
      </c>
      <c r="D80" s="62" t="s">
        <v>312</v>
      </c>
      <c r="E80" s="67" t="s">
        <v>313</v>
      </c>
      <c r="F80" s="64">
        <v>267.11</v>
      </c>
      <c r="G80" s="65">
        <v>0.15</v>
      </c>
      <c r="H80" s="64">
        <f t="shared" si="5"/>
        <v>227.04350000000002</v>
      </c>
    </row>
    <row r="81" spans="1:8" ht="18.75" x14ac:dyDescent="0.3">
      <c r="A81" s="102" t="s">
        <v>314</v>
      </c>
      <c r="B81" s="102"/>
      <c r="C81" s="102"/>
      <c r="D81" s="102"/>
      <c r="E81" s="102"/>
      <c r="F81" s="102"/>
      <c r="G81" s="102"/>
      <c r="H81" s="102"/>
    </row>
    <row r="82" spans="1:8" x14ac:dyDescent="0.25">
      <c r="A82" s="62">
        <v>324931</v>
      </c>
      <c r="B82" s="62" t="s">
        <v>315</v>
      </c>
      <c r="C82" s="63" t="s">
        <v>140</v>
      </c>
      <c r="D82" s="62" t="s">
        <v>315</v>
      </c>
      <c r="E82" s="67" t="s">
        <v>316</v>
      </c>
      <c r="F82" s="64">
        <v>13.66</v>
      </c>
      <c r="G82" s="65">
        <v>0.18</v>
      </c>
      <c r="H82" s="64">
        <f t="shared" ref="H82:H95" si="6">SUM(F82)-(F82*G82)</f>
        <v>11.2012</v>
      </c>
    </row>
    <row r="83" spans="1:8" x14ac:dyDescent="0.25">
      <c r="A83" s="62">
        <v>8504</v>
      </c>
      <c r="B83" s="62" t="s">
        <v>317</v>
      </c>
      <c r="C83" s="63" t="s">
        <v>140</v>
      </c>
      <c r="D83" s="62" t="s">
        <v>317</v>
      </c>
      <c r="E83" s="62">
        <v>35005</v>
      </c>
      <c r="F83" s="64">
        <v>17.93</v>
      </c>
      <c r="G83" s="65">
        <v>0.18</v>
      </c>
      <c r="H83" s="64">
        <f t="shared" si="6"/>
        <v>14.7026</v>
      </c>
    </row>
    <row r="84" spans="1:8" x14ac:dyDescent="0.25">
      <c r="A84" s="62">
        <v>245006</v>
      </c>
      <c r="B84" s="62" t="s">
        <v>318</v>
      </c>
      <c r="C84" s="63" t="s">
        <v>140</v>
      </c>
      <c r="D84" s="62" t="s">
        <v>318</v>
      </c>
      <c r="E84" s="62">
        <v>61040</v>
      </c>
      <c r="F84" s="64">
        <v>48.73</v>
      </c>
      <c r="G84" s="65">
        <v>0.18</v>
      </c>
      <c r="H84" s="64">
        <f t="shared" si="6"/>
        <v>39.958599999999997</v>
      </c>
    </row>
    <row r="85" spans="1:8" x14ac:dyDescent="0.25">
      <c r="A85" s="62">
        <v>233451</v>
      </c>
      <c r="B85" s="62" t="s">
        <v>319</v>
      </c>
      <c r="C85" s="63" t="s">
        <v>140</v>
      </c>
      <c r="D85" s="62" t="s">
        <v>319</v>
      </c>
      <c r="E85" s="67" t="s">
        <v>320</v>
      </c>
      <c r="F85" s="64">
        <v>32</v>
      </c>
      <c r="G85" s="65">
        <v>0.18</v>
      </c>
      <c r="H85" s="64">
        <f t="shared" si="6"/>
        <v>26.240000000000002</v>
      </c>
    </row>
    <row r="86" spans="1:8" x14ac:dyDescent="0.25">
      <c r="A86" s="62">
        <v>200268</v>
      </c>
      <c r="B86" s="62" t="s">
        <v>321</v>
      </c>
      <c r="C86" s="63" t="s">
        <v>140</v>
      </c>
      <c r="D86" s="62" t="s">
        <v>321</v>
      </c>
      <c r="E86" s="62">
        <v>61080</v>
      </c>
      <c r="F86" s="64">
        <v>173.81</v>
      </c>
      <c r="G86" s="65">
        <v>0.18</v>
      </c>
      <c r="H86" s="64">
        <f t="shared" si="6"/>
        <v>142.52420000000001</v>
      </c>
    </row>
    <row r="87" spans="1:8" x14ac:dyDescent="0.25">
      <c r="A87" s="62">
        <v>245001</v>
      </c>
      <c r="B87" s="62" t="s">
        <v>322</v>
      </c>
      <c r="C87" s="63" t="s">
        <v>140</v>
      </c>
      <c r="D87" s="62" t="s">
        <v>322</v>
      </c>
      <c r="E87" s="62">
        <v>60003</v>
      </c>
      <c r="F87" s="64">
        <v>16.64</v>
      </c>
      <c r="G87" s="65">
        <v>0.18</v>
      </c>
      <c r="H87" s="64">
        <f t="shared" si="6"/>
        <v>13.6448</v>
      </c>
    </row>
    <row r="88" spans="1:8" x14ac:dyDescent="0.25">
      <c r="A88" s="62">
        <v>248138</v>
      </c>
      <c r="B88" s="62" t="s">
        <v>323</v>
      </c>
      <c r="C88" s="63" t="s">
        <v>140</v>
      </c>
      <c r="D88" s="62" t="s">
        <v>323</v>
      </c>
      <c r="E88" s="62">
        <v>44577</v>
      </c>
      <c r="F88" s="64">
        <v>83.88</v>
      </c>
      <c r="G88" s="65">
        <v>0.18</v>
      </c>
      <c r="H88" s="64">
        <f t="shared" si="6"/>
        <v>68.781599999999997</v>
      </c>
    </row>
    <row r="89" spans="1:8" x14ac:dyDescent="0.25">
      <c r="A89" s="62">
        <v>248088</v>
      </c>
      <c r="B89" s="62" t="s">
        <v>324</v>
      </c>
      <c r="C89" s="63" t="s">
        <v>140</v>
      </c>
      <c r="D89" s="62" t="s">
        <v>324</v>
      </c>
      <c r="E89" s="62">
        <v>44500</v>
      </c>
      <c r="F89" s="64">
        <v>88.82</v>
      </c>
      <c r="G89" s="65">
        <v>0.18</v>
      </c>
      <c r="H89" s="64">
        <f t="shared" si="6"/>
        <v>72.832399999999993</v>
      </c>
    </row>
    <row r="90" spans="1:8" x14ac:dyDescent="0.25">
      <c r="A90" s="62">
        <v>247469</v>
      </c>
      <c r="B90" s="62" t="s">
        <v>325</v>
      </c>
      <c r="C90" s="63" t="s">
        <v>140</v>
      </c>
      <c r="D90" s="62" t="s">
        <v>325</v>
      </c>
      <c r="E90" s="62">
        <v>44188</v>
      </c>
      <c r="F90" s="64">
        <v>169.54</v>
      </c>
      <c r="G90" s="65">
        <v>0.18</v>
      </c>
      <c r="H90" s="64">
        <f t="shared" si="6"/>
        <v>139.02279999999999</v>
      </c>
    </row>
    <row r="91" spans="1:8" x14ac:dyDescent="0.25">
      <c r="A91" s="62">
        <v>217241</v>
      </c>
      <c r="B91" s="62" t="s">
        <v>326</v>
      </c>
      <c r="C91" s="63" t="s">
        <v>140</v>
      </c>
      <c r="D91" s="62" t="s">
        <v>326</v>
      </c>
      <c r="E91" s="67" t="s">
        <v>327</v>
      </c>
      <c r="F91" s="64">
        <v>50.84</v>
      </c>
      <c r="G91" s="65">
        <v>0.18</v>
      </c>
      <c r="H91" s="64">
        <f t="shared" si="6"/>
        <v>41.688800000000001</v>
      </c>
    </row>
    <row r="92" spans="1:8" x14ac:dyDescent="0.25">
      <c r="A92" s="62">
        <v>217250</v>
      </c>
      <c r="B92" s="62" t="s">
        <v>328</v>
      </c>
      <c r="C92" s="63" t="s">
        <v>140</v>
      </c>
      <c r="D92" s="62" t="s">
        <v>328</v>
      </c>
      <c r="E92" s="62">
        <v>33024</v>
      </c>
      <c r="F92" s="64">
        <v>71.14</v>
      </c>
      <c r="G92" s="65">
        <v>0.18</v>
      </c>
      <c r="H92" s="64">
        <f t="shared" si="6"/>
        <v>58.334800000000001</v>
      </c>
    </row>
    <row r="93" spans="1:8" x14ac:dyDescent="0.25">
      <c r="A93" s="62">
        <v>296822</v>
      </c>
      <c r="B93" s="62" t="s">
        <v>329</v>
      </c>
      <c r="C93" s="63" t="s">
        <v>140</v>
      </c>
      <c r="D93" s="62" t="s">
        <v>329</v>
      </c>
      <c r="E93" s="62">
        <v>78072740295</v>
      </c>
      <c r="F93" s="64">
        <v>1.8</v>
      </c>
      <c r="G93" s="65">
        <v>0.18</v>
      </c>
      <c r="H93" s="64">
        <f t="shared" si="6"/>
        <v>1.476</v>
      </c>
    </row>
    <row r="94" spans="1:8" x14ac:dyDescent="0.25">
      <c r="A94" s="62">
        <v>290505</v>
      </c>
      <c r="B94" s="62" t="s">
        <v>330</v>
      </c>
      <c r="C94" s="63" t="s">
        <v>140</v>
      </c>
      <c r="D94" s="62" t="s">
        <v>330</v>
      </c>
      <c r="E94" s="67" t="s">
        <v>331</v>
      </c>
      <c r="F94" s="64">
        <v>8.3800000000000008</v>
      </c>
      <c r="G94" s="65">
        <v>0.18</v>
      </c>
      <c r="H94" s="64">
        <f t="shared" si="6"/>
        <v>6.8716000000000008</v>
      </c>
    </row>
    <row r="95" spans="1:8" x14ac:dyDescent="0.25">
      <c r="A95" s="62">
        <v>191495</v>
      </c>
      <c r="B95" s="62" t="s">
        <v>332</v>
      </c>
      <c r="C95" s="63" t="s">
        <v>140</v>
      </c>
      <c r="D95" s="62" t="s">
        <v>332</v>
      </c>
      <c r="E95" s="62">
        <v>7000000580</v>
      </c>
      <c r="F95" s="64">
        <v>25.02</v>
      </c>
      <c r="G95" s="65">
        <v>0.18</v>
      </c>
      <c r="H95" s="64">
        <f t="shared" si="6"/>
        <v>20.516400000000001</v>
      </c>
    </row>
    <row r="96" spans="1:8" ht="18.75" x14ac:dyDescent="0.3">
      <c r="A96" s="102" t="s">
        <v>333</v>
      </c>
      <c r="B96" s="102"/>
      <c r="C96" s="102"/>
      <c r="D96" s="102"/>
      <c r="E96" s="102"/>
      <c r="F96" s="102"/>
      <c r="G96" s="102"/>
      <c r="H96" s="102"/>
    </row>
    <row r="97" spans="1:8" x14ac:dyDescent="0.25">
      <c r="A97" s="62">
        <v>376396</v>
      </c>
      <c r="B97" s="62" t="s">
        <v>334</v>
      </c>
      <c r="C97" s="63" t="s">
        <v>140</v>
      </c>
      <c r="D97" s="62" t="s">
        <v>334</v>
      </c>
      <c r="E97" s="62">
        <v>32717</v>
      </c>
      <c r="F97" s="64">
        <v>32.799999999999997</v>
      </c>
      <c r="G97" s="65">
        <v>0.15</v>
      </c>
      <c r="H97" s="64">
        <f t="shared" ref="H97:H110" si="7">SUM(F97)-(F97*G97)</f>
        <v>27.88</v>
      </c>
    </row>
    <row r="98" spans="1:8" x14ac:dyDescent="0.25">
      <c r="A98" s="62">
        <v>249247</v>
      </c>
      <c r="B98" s="62" t="s">
        <v>335</v>
      </c>
      <c r="C98" s="63" t="s">
        <v>140</v>
      </c>
      <c r="D98" s="62" t="s">
        <v>335</v>
      </c>
      <c r="E98" s="67" t="s">
        <v>336</v>
      </c>
      <c r="F98" s="64">
        <v>27.03</v>
      </c>
      <c r="G98" s="65">
        <v>0.15</v>
      </c>
      <c r="H98" s="64">
        <f t="shared" si="7"/>
        <v>22.9755</v>
      </c>
    </row>
    <row r="99" spans="1:8" x14ac:dyDescent="0.25">
      <c r="A99" s="62">
        <v>360533</v>
      </c>
      <c r="B99" s="62" t="s">
        <v>337</v>
      </c>
      <c r="C99" s="63" t="s">
        <v>140</v>
      </c>
      <c r="D99" s="62" t="s">
        <v>337</v>
      </c>
      <c r="E99" s="67" t="s">
        <v>338</v>
      </c>
      <c r="F99" s="64">
        <v>24.56</v>
      </c>
      <c r="G99" s="65">
        <v>0.15</v>
      </c>
      <c r="H99" s="64">
        <f t="shared" si="7"/>
        <v>20.875999999999998</v>
      </c>
    </row>
    <row r="100" spans="1:8" x14ac:dyDescent="0.25">
      <c r="A100" s="62">
        <v>237757</v>
      </c>
      <c r="B100" s="62" t="s">
        <v>339</v>
      </c>
      <c r="C100" s="63" t="s">
        <v>140</v>
      </c>
      <c r="D100" s="62" t="s">
        <v>339</v>
      </c>
      <c r="E100" s="62">
        <v>1830759</v>
      </c>
      <c r="F100" s="64">
        <v>310.98</v>
      </c>
      <c r="G100" s="65">
        <v>0.15</v>
      </c>
      <c r="H100" s="64">
        <f t="shared" si="7"/>
        <v>264.33300000000003</v>
      </c>
    </row>
    <row r="101" spans="1:8" x14ac:dyDescent="0.25">
      <c r="A101" s="62">
        <v>300138</v>
      </c>
      <c r="B101" s="62" t="s">
        <v>340</v>
      </c>
      <c r="C101" s="63" t="s">
        <v>140</v>
      </c>
      <c r="D101" s="62" t="s">
        <v>340</v>
      </c>
      <c r="E101" s="67" t="s">
        <v>341</v>
      </c>
      <c r="F101" s="64">
        <v>33.130000000000003</v>
      </c>
      <c r="G101" s="65">
        <v>0.15</v>
      </c>
      <c r="H101" s="64">
        <f t="shared" si="7"/>
        <v>28.160500000000003</v>
      </c>
    </row>
    <row r="102" spans="1:8" x14ac:dyDescent="0.25">
      <c r="A102" s="62">
        <v>216311</v>
      </c>
      <c r="B102" s="62" t="s">
        <v>342</v>
      </c>
      <c r="C102" s="63" t="s">
        <v>140</v>
      </c>
      <c r="D102" s="62" t="s">
        <v>342</v>
      </c>
      <c r="E102" s="62">
        <v>8940</v>
      </c>
      <c r="F102" s="64">
        <v>99.52</v>
      </c>
      <c r="G102" s="65">
        <v>0.15</v>
      </c>
      <c r="H102" s="64">
        <f t="shared" si="7"/>
        <v>84.591999999999999</v>
      </c>
    </row>
    <row r="103" spans="1:8" x14ac:dyDescent="0.25">
      <c r="A103" s="62">
        <v>214268</v>
      </c>
      <c r="B103" s="62" t="s">
        <v>343</v>
      </c>
      <c r="C103" s="63" t="s">
        <v>140</v>
      </c>
      <c r="D103" s="62" t="s">
        <v>343</v>
      </c>
      <c r="E103" s="67" t="s">
        <v>344</v>
      </c>
      <c r="F103" s="64">
        <v>18.53</v>
      </c>
      <c r="G103" s="65">
        <v>0.15</v>
      </c>
      <c r="H103" s="64">
        <f t="shared" si="7"/>
        <v>15.750500000000001</v>
      </c>
    </row>
    <row r="104" spans="1:8" x14ac:dyDescent="0.25">
      <c r="A104" s="62">
        <v>220346</v>
      </c>
      <c r="B104" s="62" t="s">
        <v>345</v>
      </c>
      <c r="C104" s="63" t="s">
        <v>140</v>
      </c>
      <c r="D104" s="62" t="s">
        <v>345</v>
      </c>
      <c r="E104" s="62">
        <v>338</v>
      </c>
      <c r="F104" s="64">
        <v>34.57</v>
      </c>
      <c r="G104" s="65">
        <v>0.15</v>
      </c>
      <c r="H104" s="64">
        <f t="shared" si="7"/>
        <v>29.384499999999999</v>
      </c>
    </row>
    <row r="105" spans="1:8" x14ac:dyDescent="0.25">
      <c r="A105" s="62">
        <v>206986</v>
      </c>
      <c r="B105" s="62" t="s">
        <v>346</v>
      </c>
      <c r="C105" s="63" t="s">
        <v>140</v>
      </c>
      <c r="D105" s="62" t="s">
        <v>346</v>
      </c>
      <c r="E105" s="67" t="s">
        <v>347</v>
      </c>
      <c r="F105" s="64">
        <v>34.729999999999997</v>
      </c>
      <c r="G105" s="65">
        <v>0.15</v>
      </c>
      <c r="H105" s="64">
        <f t="shared" si="7"/>
        <v>29.520499999999998</v>
      </c>
    </row>
    <row r="106" spans="1:8" x14ac:dyDescent="0.25">
      <c r="A106" s="62">
        <v>85821</v>
      </c>
      <c r="B106" s="62" t="s">
        <v>348</v>
      </c>
      <c r="C106" s="63" t="s">
        <v>140</v>
      </c>
      <c r="D106" s="62" t="s">
        <v>348</v>
      </c>
      <c r="E106" s="62">
        <v>358</v>
      </c>
      <c r="F106" s="64">
        <v>41.78</v>
      </c>
      <c r="G106" s="65">
        <v>0.15</v>
      </c>
      <c r="H106" s="64">
        <f t="shared" si="7"/>
        <v>35.512999999999998</v>
      </c>
    </row>
    <row r="107" spans="1:8" x14ac:dyDescent="0.25">
      <c r="A107" s="62">
        <v>212477</v>
      </c>
      <c r="B107" s="62" t="s">
        <v>349</v>
      </c>
      <c r="C107" s="63" t="s">
        <v>140</v>
      </c>
      <c r="D107" s="62" t="s">
        <v>349</v>
      </c>
      <c r="E107" s="67" t="s">
        <v>350</v>
      </c>
      <c r="F107" s="64">
        <v>59.77</v>
      </c>
      <c r="G107" s="65">
        <v>0.15</v>
      </c>
      <c r="H107" s="64">
        <f t="shared" si="7"/>
        <v>50.804500000000004</v>
      </c>
    </row>
    <row r="108" spans="1:8" x14ac:dyDescent="0.25">
      <c r="A108" s="62">
        <v>300117</v>
      </c>
      <c r="B108" s="62" t="s">
        <v>351</v>
      </c>
      <c r="C108" s="63" t="s">
        <v>140</v>
      </c>
      <c r="D108" s="62" t="s">
        <v>351</v>
      </c>
      <c r="E108" s="67" t="s">
        <v>352</v>
      </c>
      <c r="F108" s="64">
        <v>38.270000000000003</v>
      </c>
      <c r="G108" s="65">
        <v>0.15</v>
      </c>
      <c r="H108" s="64">
        <f t="shared" si="7"/>
        <v>32.529500000000006</v>
      </c>
    </row>
    <row r="109" spans="1:8" x14ac:dyDescent="0.25">
      <c r="A109" s="62">
        <v>207581</v>
      </c>
      <c r="B109" s="62" t="s">
        <v>353</v>
      </c>
      <c r="C109" s="63" t="s">
        <v>140</v>
      </c>
      <c r="D109" s="62" t="s">
        <v>353</v>
      </c>
      <c r="E109" s="67" t="s">
        <v>354</v>
      </c>
      <c r="F109" s="64">
        <v>12.98</v>
      </c>
      <c r="G109" s="65">
        <v>0.15</v>
      </c>
      <c r="H109" s="64">
        <f t="shared" si="7"/>
        <v>11.033000000000001</v>
      </c>
    </row>
    <row r="110" spans="1:8" x14ac:dyDescent="0.25">
      <c r="A110" s="62">
        <v>300111</v>
      </c>
      <c r="B110" s="62" t="s">
        <v>355</v>
      </c>
      <c r="C110" s="63" t="s">
        <v>140</v>
      </c>
      <c r="D110" s="62" t="s">
        <v>355</v>
      </c>
      <c r="E110" s="67" t="s">
        <v>356</v>
      </c>
      <c r="F110" s="64">
        <v>47.31</v>
      </c>
      <c r="G110" s="65">
        <v>0.15</v>
      </c>
      <c r="H110" s="64">
        <f t="shared" si="7"/>
        <v>40.213500000000003</v>
      </c>
    </row>
    <row r="111" spans="1:8" ht="18.75" x14ac:dyDescent="0.3">
      <c r="A111" s="102" t="s">
        <v>357</v>
      </c>
      <c r="B111" s="102"/>
      <c r="C111" s="102"/>
      <c r="D111" s="102"/>
      <c r="E111" s="102"/>
      <c r="F111" s="102"/>
      <c r="G111" s="102"/>
      <c r="H111" s="102"/>
    </row>
    <row r="112" spans="1:8" x14ac:dyDescent="0.25">
      <c r="A112" s="62">
        <v>323376</v>
      </c>
      <c r="B112" s="62" t="s">
        <v>358</v>
      </c>
      <c r="C112" s="63" t="s">
        <v>140</v>
      </c>
      <c r="D112" s="62" t="s">
        <v>358</v>
      </c>
      <c r="E112" s="67" t="s">
        <v>359</v>
      </c>
      <c r="F112" s="64">
        <v>30.93</v>
      </c>
      <c r="G112" s="65">
        <v>0.18</v>
      </c>
      <c r="H112" s="64">
        <f t="shared" ref="H112:H125" si="8">SUM(F112)-(F112*G112)</f>
        <v>25.3626</v>
      </c>
    </row>
    <row r="113" spans="1:8" x14ac:dyDescent="0.25">
      <c r="A113" s="62">
        <v>323522</v>
      </c>
      <c r="B113" s="62" t="s">
        <v>360</v>
      </c>
      <c r="C113" s="63" t="s">
        <v>140</v>
      </c>
      <c r="D113" s="62" t="s">
        <v>360</v>
      </c>
      <c r="E113" s="67" t="s">
        <v>361</v>
      </c>
      <c r="F113" s="64">
        <v>39.549999999999997</v>
      </c>
      <c r="G113" s="65">
        <v>0.18</v>
      </c>
      <c r="H113" s="64">
        <f t="shared" si="8"/>
        <v>32.430999999999997</v>
      </c>
    </row>
    <row r="114" spans="1:8" x14ac:dyDescent="0.25">
      <c r="A114" s="62">
        <v>208086</v>
      </c>
      <c r="B114" s="62" t="s">
        <v>362</v>
      </c>
      <c r="C114" s="63" t="s">
        <v>140</v>
      </c>
      <c r="D114" s="62" t="s">
        <v>362</v>
      </c>
      <c r="E114" s="67" t="s">
        <v>363</v>
      </c>
      <c r="F114" s="64">
        <v>35.020000000000003</v>
      </c>
      <c r="G114" s="65">
        <v>0.18</v>
      </c>
      <c r="H114" s="64">
        <f t="shared" si="8"/>
        <v>28.716400000000004</v>
      </c>
    </row>
    <row r="115" spans="1:8" x14ac:dyDescent="0.25">
      <c r="A115" s="62">
        <v>374084</v>
      </c>
      <c r="B115" s="62" t="s">
        <v>364</v>
      </c>
      <c r="C115" s="63" t="s">
        <v>140</v>
      </c>
      <c r="D115" s="62" t="s">
        <v>364</v>
      </c>
      <c r="E115" s="62">
        <v>31872</v>
      </c>
      <c r="F115" s="64">
        <v>115.56</v>
      </c>
      <c r="G115" s="65">
        <v>0.18</v>
      </c>
      <c r="H115" s="64">
        <f t="shared" si="8"/>
        <v>94.759200000000007</v>
      </c>
    </row>
    <row r="116" spans="1:8" x14ac:dyDescent="0.25">
      <c r="A116" s="62">
        <v>320108</v>
      </c>
      <c r="B116" s="62" t="s">
        <v>365</v>
      </c>
      <c r="C116" s="63" t="s">
        <v>140</v>
      </c>
      <c r="D116" s="62" t="s">
        <v>365</v>
      </c>
      <c r="E116" s="67" t="s">
        <v>366</v>
      </c>
      <c r="F116" s="64">
        <v>91.62</v>
      </c>
      <c r="G116" s="65">
        <v>0.18</v>
      </c>
      <c r="H116" s="64">
        <f t="shared" si="8"/>
        <v>75.128399999999999</v>
      </c>
    </row>
    <row r="117" spans="1:8" x14ac:dyDescent="0.25">
      <c r="A117" s="62">
        <v>372996</v>
      </c>
      <c r="B117" s="62" t="s">
        <v>367</v>
      </c>
      <c r="C117" s="63" t="s">
        <v>140</v>
      </c>
      <c r="D117" s="62" t="s">
        <v>367</v>
      </c>
      <c r="E117" s="67" t="s">
        <v>368</v>
      </c>
      <c r="F117" s="64">
        <v>62.08</v>
      </c>
      <c r="G117" s="65">
        <v>0.18</v>
      </c>
      <c r="H117" s="64">
        <f t="shared" si="8"/>
        <v>50.9056</v>
      </c>
    </row>
    <row r="118" spans="1:8" x14ac:dyDescent="0.25">
      <c r="A118" s="62">
        <v>100437</v>
      </c>
      <c r="B118" s="62" t="s">
        <v>369</v>
      </c>
      <c r="C118" s="63" t="s">
        <v>140</v>
      </c>
      <c r="D118" s="62" t="s">
        <v>369</v>
      </c>
      <c r="E118" s="67" t="s">
        <v>370</v>
      </c>
      <c r="F118" s="64">
        <v>144.38</v>
      </c>
      <c r="G118" s="65">
        <v>0.18</v>
      </c>
      <c r="H118" s="64">
        <f t="shared" si="8"/>
        <v>118.3916</v>
      </c>
    </row>
    <row r="119" spans="1:8" x14ac:dyDescent="0.25">
      <c r="A119" s="62">
        <v>27792</v>
      </c>
      <c r="B119" s="62" t="s">
        <v>371</v>
      </c>
      <c r="C119" s="63" t="s">
        <v>140</v>
      </c>
      <c r="D119" s="62" t="s">
        <v>371</v>
      </c>
      <c r="E119" s="67" t="s">
        <v>372</v>
      </c>
      <c r="F119" s="64">
        <v>69.510000000000005</v>
      </c>
      <c r="G119" s="65">
        <v>0.18</v>
      </c>
      <c r="H119" s="64">
        <f t="shared" si="8"/>
        <v>56.998200000000004</v>
      </c>
    </row>
    <row r="120" spans="1:8" x14ac:dyDescent="0.25">
      <c r="A120" s="62">
        <v>231773</v>
      </c>
      <c r="B120" s="62" t="s">
        <v>373</v>
      </c>
      <c r="C120" s="63" t="s">
        <v>140</v>
      </c>
      <c r="D120" s="62" t="s">
        <v>373</v>
      </c>
      <c r="E120" s="67" t="s">
        <v>374</v>
      </c>
      <c r="F120" s="64">
        <v>117.74</v>
      </c>
      <c r="G120" s="65">
        <v>0.18</v>
      </c>
      <c r="H120" s="64">
        <f t="shared" si="8"/>
        <v>96.54679999999999</v>
      </c>
    </row>
    <row r="121" spans="1:8" x14ac:dyDescent="0.25">
      <c r="A121" s="62">
        <v>233531</v>
      </c>
      <c r="B121" s="62" t="s">
        <v>375</v>
      </c>
      <c r="C121" s="63" t="s">
        <v>140</v>
      </c>
      <c r="D121" s="62" t="s">
        <v>375</v>
      </c>
      <c r="E121" s="67" t="s">
        <v>376</v>
      </c>
      <c r="F121" s="64">
        <v>24760.62</v>
      </c>
      <c r="G121" s="65">
        <v>0.18</v>
      </c>
      <c r="H121" s="64">
        <f t="shared" si="8"/>
        <v>20303.7084</v>
      </c>
    </row>
    <row r="122" spans="1:8" x14ac:dyDescent="0.25">
      <c r="A122" s="62">
        <v>233516</v>
      </c>
      <c r="B122" s="62" t="s">
        <v>377</v>
      </c>
      <c r="C122" s="63" t="s">
        <v>140</v>
      </c>
      <c r="D122" s="62" t="s">
        <v>377</v>
      </c>
      <c r="E122" s="67" t="s">
        <v>378</v>
      </c>
      <c r="F122" s="64">
        <v>3429.8</v>
      </c>
      <c r="G122" s="65">
        <v>0.18</v>
      </c>
      <c r="H122" s="64">
        <f t="shared" si="8"/>
        <v>2812.4360000000001</v>
      </c>
    </row>
    <row r="123" spans="1:8" x14ac:dyDescent="0.25">
      <c r="A123" s="62">
        <v>233703</v>
      </c>
      <c r="B123" s="62" t="s">
        <v>379</v>
      </c>
      <c r="C123" s="63" t="s">
        <v>140</v>
      </c>
      <c r="D123" s="62" t="s">
        <v>379</v>
      </c>
      <c r="E123" s="67" t="s">
        <v>380</v>
      </c>
      <c r="F123" s="64">
        <v>1315.62</v>
      </c>
      <c r="G123" s="65">
        <v>0.18</v>
      </c>
      <c r="H123" s="64">
        <f t="shared" si="8"/>
        <v>1078.8083999999999</v>
      </c>
    </row>
    <row r="124" spans="1:8" x14ac:dyDescent="0.25">
      <c r="A124" s="62">
        <v>215488</v>
      </c>
      <c r="B124" s="62" t="s">
        <v>381</v>
      </c>
      <c r="C124" s="63" t="s">
        <v>140</v>
      </c>
      <c r="D124" s="62" t="s">
        <v>381</v>
      </c>
      <c r="E124" s="62">
        <v>80931</v>
      </c>
      <c r="F124" s="64">
        <v>218.89</v>
      </c>
      <c r="G124" s="65">
        <v>0.18</v>
      </c>
      <c r="H124" s="64">
        <f t="shared" si="8"/>
        <v>179.4898</v>
      </c>
    </row>
    <row r="125" spans="1:8" x14ac:dyDescent="0.25">
      <c r="A125" s="62">
        <v>215757</v>
      </c>
      <c r="B125" s="62" t="s">
        <v>382</v>
      </c>
      <c r="C125" s="63" t="s">
        <v>140</v>
      </c>
      <c r="D125" s="62" t="s">
        <v>382</v>
      </c>
      <c r="E125" s="67" t="s">
        <v>383</v>
      </c>
      <c r="F125" s="64">
        <v>267.35000000000002</v>
      </c>
      <c r="G125" s="65">
        <v>0.18</v>
      </c>
      <c r="H125" s="64">
        <f t="shared" si="8"/>
        <v>219.22700000000003</v>
      </c>
    </row>
  </sheetData>
  <mergeCells count="11">
    <mergeCell ref="A111:H111"/>
    <mergeCell ref="A47:H47"/>
    <mergeCell ref="A62:H62"/>
    <mergeCell ref="A68:H68"/>
    <mergeCell ref="A81:H81"/>
    <mergeCell ref="A96:H96"/>
    <mergeCell ref="A1:H1"/>
    <mergeCell ref="A3:H3"/>
    <mergeCell ref="A5:H5"/>
    <mergeCell ref="A21:H21"/>
    <mergeCell ref="A31:H3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D2CEBA2-1719-41F4-83AF-73A23DD8C9DF}">
  <sheetPr>
    <tabColor rgb="FFBE5CD2"/>
  </sheetPr>
  <dimension ref="A1:I81"/>
  <sheetViews>
    <sheetView workbookViewId="0">
      <selection activeCell="A2" sqref="A2"/>
    </sheetView>
  </sheetViews>
  <sheetFormatPr defaultRowHeight="15" x14ac:dyDescent="0.25"/>
  <cols>
    <col min="1" max="1" width="12.5703125" customWidth="1"/>
    <col min="2" max="2" width="54.5703125" customWidth="1"/>
    <col min="3" max="3" width="12.7109375" customWidth="1"/>
    <col min="4" max="4" width="52.7109375" customWidth="1"/>
    <col min="5" max="5" width="16.5703125" customWidth="1"/>
    <col min="6" max="6" width="11.28515625" customWidth="1"/>
    <col min="7" max="7" width="12" customWidth="1"/>
    <col min="8" max="8" width="13.28515625" customWidth="1"/>
  </cols>
  <sheetData>
    <row r="1" spans="1:9" s="55" customFormat="1" ht="34.5" customHeight="1" x14ac:dyDescent="0.35">
      <c r="A1" s="100" t="s">
        <v>88</v>
      </c>
      <c r="B1" s="100"/>
      <c r="C1" s="100"/>
      <c r="D1" s="100"/>
      <c r="E1" s="100"/>
      <c r="F1" s="100"/>
      <c r="G1" s="100"/>
      <c r="H1" s="100"/>
    </row>
    <row r="2" spans="1:9" s="55" customFormat="1" ht="21" x14ac:dyDescent="0.35">
      <c r="A2" s="56"/>
      <c r="C2" s="14" t="s">
        <v>87</v>
      </c>
      <c r="D2" s="41" t="str">
        <f>'Discount %'!C4</f>
        <v>Wurth NSI (Northern Safety Co., Inc.)</v>
      </c>
      <c r="E2" s="56"/>
      <c r="F2" s="56"/>
      <c r="G2" s="56"/>
      <c r="H2" s="56"/>
      <c r="I2" s="54"/>
    </row>
    <row r="3" spans="1:9" x14ac:dyDescent="0.25">
      <c r="A3" s="101" t="s">
        <v>77</v>
      </c>
      <c r="B3" s="101"/>
      <c r="C3" s="101"/>
      <c r="D3" s="101"/>
      <c r="E3" s="101"/>
      <c r="F3" s="101"/>
      <c r="G3" s="101"/>
      <c r="H3" s="101"/>
    </row>
    <row r="4" spans="1:9" ht="26.25" x14ac:dyDescent="0.25">
      <c r="A4" s="49" t="s">
        <v>78</v>
      </c>
      <c r="B4" s="49" t="s">
        <v>79</v>
      </c>
      <c r="C4" s="50" t="s">
        <v>80</v>
      </c>
      <c r="D4" s="50" t="s">
        <v>81</v>
      </c>
      <c r="E4" s="50" t="s">
        <v>82</v>
      </c>
      <c r="F4" s="50" t="s">
        <v>83</v>
      </c>
      <c r="G4" s="51" t="s">
        <v>84</v>
      </c>
      <c r="H4" s="51" t="s">
        <v>85</v>
      </c>
    </row>
    <row r="5" spans="1:9" ht="18.75" x14ac:dyDescent="0.3">
      <c r="A5" s="102" t="s">
        <v>384</v>
      </c>
      <c r="B5" s="102"/>
      <c r="C5" s="102"/>
      <c r="D5" s="102"/>
      <c r="E5" s="102"/>
      <c r="F5" s="102"/>
      <c r="G5" s="102"/>
      <c r="H5" s="102"/>
    </row>
    <row r="6" spans="1:9" x14ac:dyDescent="0.25">
      <c r="A6" s="62">
        <v>96884</v>
      </c>
      <c r="B6" s="62" t="s">
        <v>385</v>
      </c>
      <c r="C6" s="62" t="s">
        <v>140</v>
      </c>
      <c r="D6" s="62" t="s">
        <v>385</v>
      </c>
      <c r="E6" s="62">
        <v>10128630</v>
      </c>
      <c r="F6" s="64">
        <v>3852.05</v>
      </c>
      <c r="G6" s="69">
        <v>0.15</v>
      </c>
      <c r="H6" s="64">
        <f t="shared" ref="H6:H23" si="0">SUM(F6)-(F6*G6)</f>
        <v>3274.2425000000003</v>
      </c>
    </row>
    <row r="7" spans="1:9" x14ac:dyDescent="0.25">
      <c r="A7" s="62">
        <v>24500</v>
      </c>
      <c r="B7" s="62" t="s">
        <v>386</v>
      </c>
      <c r="C7" s="62" t="s">
        <v>140</v>
      </c>
      <c r="D7" s="62" t="s">
        <v>386</v>
      </c>
      <c r="E7" s="62">
        <v>10092523</v>
      </c>
      <c r="F7" s="64">
        <v>435.17</v>
      </c>
      <c r="G7" s="69">
        <v>0.15</v>
      </c>
      <c r="H7" s="64">
        <f t="shared" si="0"/>
        <v>369.89449999999999</v>
      </c>
    </row>
    <row r="8" spans="1:9" x14ac:dyDescent="0.25">
      <c r="A8" s="62">
        <v>27320</v>
      </c>
      <c r="B8" s="62" t="s">
        <v>387</v>
      </c>
      <c r="C8" s="62" t="s">
        <v>140</v>
      </c>
      <c r="D8" s="62" t="s">
        <v>387</v>
      </c>
      <c r="E8" s="62">
        <v>711062</v>
      </c>
      <c r="F8" s="64">
        <v>313.98</v>
      </c>
      <c r="G8" s="69">
        <v>0.15</v>
      </c>
      <c r="H8" s="64">
        <f t="shared" si="0"/>
        <v>266.88300000000004</v>
      </c>
    </row>
    <row r="9" spans="1:9" x14ac:dyDescent="0.25">
      <c r="A9" s="62">
        <v>31809</v>
      </c>
      <c r="B9" s="62" t="s">
        <v>388</v>
      </c>
      <c r="C9" s="62" t="s">
        <v>140</v>
      </c>
      <c r="D9" s="62" t="s">
        <v>388</v>
      </c>
      <c r="E9" s="62">
        <v>10116928</v>
      </c>
      <c r="F9" s="64">
        <v>4363.5200000000004</v>
      </c>
      <c r="G9" s="69">
        <v>0.15</v>
      </c>
      <c r="H9" s="64">
        <f t="shared" si="0"/>
        <v>3708.9920000000002</v>
      </c>
    </row>
    <row r="10" spans="1:9" x14ac:dyDescent="0.25">
      <c r="A10" s="62">
        <v>96910</v>
      </c>
      <c r="B10" s="62" t="s">
        <v>389</v>
      </c>
      <c r="C10" s="62" t="s">
        <v>140</v>
      </c>
      <c r="D10" s="62" t="s">
        <v>389</v>
      </c>
      <c r="E10" s="62">
        <v>458481</v>
      </c>
      <c r="F10" s="64">
        <v>295.89999999999998</v>
      </c>
      <c r="G10" s="69">
        <v>0.15</v>
      </c>
      <c r="H10" s="64">
        <f t="shared" si="0"/>
        <v>251.51499999999999</v>
      </c>
    </row>
    <row r="11" spans="1:9" x14ac:dyDescent="0.25">
      <c r="A11" s="62">
        <v>27488</v>
      </c>
      <c r="B11" s="62" t="s">
        <v>390</v>
      </c>
      <c r="C11" s="62" t="s">
        <v>140</v>
      </c>
      <c r="D11" s="62" t="s">
        <v>390</v>
      </c>
      <c r="E11" s="62">
        <v>8103661</v>
      </c>
      <c r="F11" s="64">
        <v>122.91</v>
      </c>
      <c r="G11" s="69">
        <v>0.15</v>
      </c>
      <c r="H11" s="64">
        <f t="shared" si="0"/>
        <v>104.4735</v>
      </c>
    </row>
    <row r="12" spans="1:9" x14ac:dyDescent="0.25">
      <c r="A12" s="62">
        <v>27421</v>
      </c>
      <c r="B12" s="62" t="s">
        <v>391</v>
      </c>
      <c r="C12" s="62" t="s">
        <v>140</v>
      </c>
      <c r="D12" s="62" t="s">
        <v>391</v>
      </c>
      <c r="E12" s="62">
        <v>4056443</v>
      </c>
      <c r="F12" s="64">
        <v>935.22</v>
      </c>
      <c r="G12" s="69">
        <v>0.15</v>
      </c>
      <c r="H12" s="64">
        <f t="shared" si="0"/>
        <v>794.93700000000001</v>
      </c>
    </row>
    <row r="13" spans="1:9" x14ac:dyDescent="0.25">
      <c r="A13" s="62">
        <v>406330</v>
      </c>
      <c r="B13" s="62" t="s">
        <v>392</v>
      </c>
      <c r="C13" s="62" t="s">
        <v>140</v>
      </c>
      <c r="D13" s="62" t="s">
        <v>392</v>
      </c>
      <c r="E13" s="62">
        <v>6406120</v>
      </c>
      <c r="F13" s="64">
        <v>135.94</v>
      </c>
      <c r="G13" s="69">
        <v>0.15</v>
      </c>
      <c r="H13" s="64">
        <f t="shared" si="0"/>
        <v>115.54900000000001</v>
      </c>
    </row>
    <row r="14" spans="1:9" x14ac:dyDescent="0.25">
      <c r="A14" s="62">
        <v>22203</v>
      </c>
      <c r="B14" s="62" t="s">
        <v>393</v>
      </c>
      <c r="C14" s="62" t="s">
        <v>140</v>
      </c>
      <c r="D14" s="62" t="s">
        <v>393</v>
      </c>
      <c r="E14" s="62">
        <v>4542262</v>
      </c>
      <c r="F14" s="64">
        <v>1455</v>
      </c>
      <c r="G14" s="69">
        <v>0.15</v>
      </c>
      <c r="H14" s="64">
        <f t="shared" si="0"/>
        <v>1236.75</v>
      </c>
    </row>
    <row r="15" spans="1:9" x14ac:dyDescent="0.25">
      <c r="A15" s="62">
        <v>27416</v>
      </c>
      <c r="B15" s="62" t="s">
        <v>394</v>
      </c>
      <c r="C15" s="62" t="s">
        <v>140</v>
      </c>
      <c r="D15" s="62" t="s">
        <v>394</v>
      </c>
      <c r="E15" s="62">
        <v>6400000</v>
      </c>
      <c r="F15" s="64">
        <v>682.94</v>
      </c>
      <c r="G15" s="69">
        <v>0.15</v>
      </c>
      <c r="H15" s="64">
        <f t="shared" si="0"/>
        <v>580.49900000000002</v>
      </c>
    </row>
    <row r="16" spans="1:9" x14ac:dyDescent="0.25">
      <c r="A16" s="62">
        <v>27242</v>
      </c>
      <c r="B16" s="62" t="s">
        <v>395</v>
      </c>
      <c r="C16" s="62" t="s">
        <v>140</v>
      </c>
      <c r="D16" s="62" t="s">
        <v>395</v>
      </c>
      <c r="E16" s="67" t="s">
        <v>396</v>
      </c>
      <c r="F16" s="64">
        <v>4601.97</v>
      </c>
      <c r="G16" s="69">
        <v>0.15</v>
      </c>
      <c r="H16" s="64">
        <f t="shared" si="0"/>
        <v>3911.6745000000001</v>
      </c>
    </row>
    <row r="17" spans="1:8" x14ac:dyDescent="0.25">
      <c r="A17" s="62">
        <v>31236</v>
      </c>
      <c r="B17" s="62" t="s">
        <v>397</v>
      </c>
      <c r="C17" s="62" t="s">
        <v>140</v>
      </c>
      <c r="D17" s="62" t="s">
        <v>397</v>
      </c>
      <c r="E17" s="67" t="s">
        <v>398</v>
      </c>
      <c r="F17" s="64">
        <v>1299.8</v>
      </c>
      <c r="G17" s="69">
        <v>0.15</v>
      </c>
      <c r="H17" s="64">
        <f t="shared" si="0"/>
        <v>1104.83</v>
      </c>
    </row>
    <row r="18" spans="1:8" x14ac:dyDescent="0.25">
      <c r="A18" s="62">
        <v>184378</v>
      </c>
      <c r="B18" s="62" t="s">
        <v>399</v>
      </c>
      <c r="C18" s="62" t="s">
        <v>140</v>
      </c>
      <c r="D18" s="62" t="s">
        <v>399</v>
      </c>
      <c r="E18" s="67" t="s">
        <v>400</v>
      </c>
      <c r="F18" s="64">
        <v>2236.38</v>
      </c>
      <c r="G18" s="69">
        <v>0.15</v>
      </c>
      <c r="H18" s="64">
        <f t="shared" si="0"/>
        <v>1900.9230000000002</v>
      </c>
    </row>
    <row r="19" spans="1:8" x14ac:dyDescent="0.25">
      <c r="A19" s="62">
        <v>28380</v>
      </c>
      <c r="B19" s="62" t="s">
        <v>401</v>
      </c>
      <c r="C19" s="62" t="s">
        <v>140</v>
      </c>
      <c r="D19" s="62" t="s">
        <v>401</v>
      </c>
      <c r="E19" s="67" t="s">
        <v>402</v>
      </c>
      <c r="F19" s="64">
        <v>1148.08</v>
      </c>
      <c r="G19" s="69">
        <v>0.15</v>
      </c>
      <c r="H19" s="64">
        <f t="shared" si="0"/>
        <v>975.86799999999994</v>
      </c>
    </row>
    <row r="20" spans="1:8" x14ac:dyDescent="0.25">
      <c r="A20" s="62">
        <v>160888</v>
      </c>
      <c r="B20" s="62" t="s">
        <v>403</v>
      </c>
      <c r="C20" s="62" t="s">
        <v>140</v>
      </c>
      <c r="D20" s="62" t="s">
        <v>403</v>
      </c>
      <c r="E20" s="67" t="s">
        <v>404</v>
      </c>
      <c r="F20" s="64">
        <v>3229.55</v>
      </c>
      <c r="G20" s="69">
        <v>0.15</v>
      </c>
      <c r="H20" s="64">
        <f t="shared" si="0"/>
        <v>2745.1175000000003</v>
      </c>
    </row>
    <row r="21" spans="1:8" x14ac:dyDescent="0.25">
      <c r="A21" s="62">
        <v>96781</v>
      </c>
      <c r="B21" s="62" t="s">
        <v>405</v>
      </c>
      <c r="C21" s="62" t="s">
        <v>140</v>
      </c>
      <c r="D21" s="62" t="s">
        <v>405</v>
      </c>
      <c r="E21" s="67" t="s">
        <v>406</v>
      </c>
      <c r="F21" s="64">
        <v>1857</v>
      </c>
      <c r="G21" s="69">
        <v>0.15</v>
      </c>
      <c r="H21" s="64">
        <f t="shared" si="0"/>
        <v>1578.45</v>
      </c>
    </row>
    <row r="22" spans="1:8" x14ac:dyDescent="0.25">
      <c r="A22" s="62">
        <v>28701</v>
      </c>
      <c r="B22" s="62" t="s">
        <v>407</v>
      </c>
      <c r="C22" s="62" t="s">
        <v>140</v>
      </c>
      <c r="D22" s="62" t="s">
        <v>407</v>
      </c>
      <c r="E22" s="67" t="s">
        <v>408</v>
      </c>
      <c r="F22" s="64">
        <v>1087</v>
      </c>
      <c r="G22" s="69">
        <v>0.15</v>
      </c>
      <c r="H22" s="64">
        <f t="shared" si="0"/>
        <v>923.95</v>
      </c>
    </row>
    <row r="23" spans="1:8" ht="15" customHeight="1" x14ac:dyDescent="0.25">
      <c r="A23" s="62">
        <v>5968</v>
      </c>
      <c r="B23" s="62" t="s">
        <v>409</v>
      </c>
      <c r="C23" s="62" t="s">
        <v>140</v>
      </c>
      <c r="D23" s="62" t="s">
        <v>409</v>
      </c>
      <c r="E23" s="62">
        <v>36163</v>
      </c>
      <c r="F23" s="64">
        <v>254.08</v>
      </c>
      <c r="G23" s="69">
        <v>0.15</v>
      </c>
      <c r="H23" s="64">
        <f t="shared" si="0"/>
        <v>215.96800000000002</v>
      </c>
    </row>
    <row r="24" spans="1:8" ht="18.75" x14ac:dyDescent="0.3">
      <c r="A24" s="102" t="s">
        <v>410</v>
      </c>
      <c r="B24" s="102"/>
      <c r="C24" s="102"/>
      <c r="D24" s="102"/>
      <c r="E24" s="102"/>
      <c r="F24" s="102"/>
      <c r="G24" s="102"/>
      <c r="H24" s="102"/>
    </row>
    <row r="25" spans="1:8" x14ac:dyDescent="0.25">
      <c r="A25" s="62">
        <v>179161</v>
      </c>
      <c r="B25" s="62" t="s">
        <v>411</v>
      </c>
      <c r="C25" s="62" t="s">
        <v>140</v>
      </c>
      <c r="D25" s="62" t="s">
        <v>411</v>
      </c>
      <c r="E25" s="67" t="s">
        <v>412</v>
      </c>
      <c r="F25" s="64">
        <v>43.53</v>
      </c>
      <c r="G25" s="69">
        <v>0.18</v>
      </c>
      <c r="H25" s="64">
        <f t="shared" ref="H25:H34" si="1">SUM(F25)-(F25*G25)</f>
        <v>35.694600000000001</v>
      </c>
    </row>
    <row r="26" spans="1:8" x14ac:dyDescent="0.25">
      <c r="A26" s="62">
        <v>288615</v>
      </c>
      <c r="B26" s="62" t="s">
        <v>413</v>
      </c>
      <c r="C26" s="62" t="s">
        <v>140</v>
      </c>
      <c r="D26" s="62" t="s">
        <v>413</v>
      </c>
      <c r="E26" s="67" t="s">
        <v>414</v>
      </c>
      <c r="F26" s="64">
        <v>50.77</v>
      </c>
      <c r="G26" s="69">
        <v>0.18</v>
      </c>
      <c r="H26" s="64">
        <f t="shared" si="1"/>
        <v>41.631399999999999</v>
      </c>
    </row>
    <row r="27" spans="1:8" x14ac:dyDescent="0.25">
      <c r="A27" s="62">
        <v>16797</v>
      </c>
      <c r="B27" s="62" t="s">
        <v>415</v>
      </c>
      <c r="C27" s="62" t="s">
        <v>140</v>
      </c>
      <c r="D27" s="62" t="s">
        <v>415</v>
      </c>
      <c r="E27" s="67" t="s">
        <v>416</v>
      </c>
      <c r="F27" s="64">
        <v>188.84</v>
      </c>
      <c r="G27" s="69">
        <v>0.18</v>
      </c>
      <c r="H27" s="64">
        <f t="shared" si="1"/>
        <v>154.84880000000001</v>
      </c>
    </row>
    <row r="28" spans="1:8" x14ac:dyDescent="0.25">
      <c r="A28" s="62">
        <v>328329</v>
      </c>
      <c r="B28" s="62" t="s">
        <v>417</v>
      </c>
      <c r="C28" s="62" t="s">
        <v>140</v>
      </c>
      <c r="D28" s="62" t="s">
        <v>417</v>
      </c>
      <c r="E28" s="67" t="s">
        <v>418</v>
      </c>
      <c r="F28" s="64">
        <v>49.64</v>
      </c>
      <c r="G28" s="69">
        <v>0.18</v>
      </c>
      <c r="H28" s="64">
        <f t="shared" si="1"/>
        <v>40.704799999999999</v>
      </c>
    </row>
    <row r="29" spans="1:8" x14ac:dyDescent="0.25">
      <c r="A29" s="62">
        <v>179160</v>
      </c>
      <c r="B29" s="62" t="s">
        <v>419</v>
      </c>
      <c r="C29" s="62" t="s">
        <v>140</v>
      </c>
      <c r="D29" s="62" t="s">
        <v>419</v>
      </c>
      <c r="E29" s="67" t="s">
        <v>420</v>
      </c>
      <c r="F29" s="64">
        <v>1031.52</v>
      </c>
      <c r="G29" s="69">
        <v>0.18</v>
      </c>
      <c r="H29" s="64">
        <f t="shared" si="1"/>
        <v>845.84640000000002</v>
      </c>
    </row>
    <row r="30" spans="1:8" x14ac:dyDescent="0.25">
      <c r="A30" s="62">
        <v>288714</v>
      </c>
      <c r="B30" s="62" t="s">
        <v>421</v>
      </c>
      <c r="C30" s="62" t="s">
        <v>140</v>
      </c>
      <c r="D30" s="62" t="s">
        <v>422</v>
      </c>
      <c r="E30" s="67" t="s">
        <v>423</v>
      </c>
      <c r="F30" s="64">
        <v>16.23</v>
      </c>
      <c r="G30" s="69">
        <v>0.18</v>
      </c>
      <c r="H30" s="64">
        <f t="shared" si="1"/>
        <v>13.3086</v>
      </c>
    </row>
    <row r="31" spans="1:8" x14ac:dyDescent="0.25">
      <c r="A31" s="62">
        <v>288716</v>
      </c>
      <c r="B31" s="62" t="s">
        <v>424</v>
      </c>
      <c r="C31" s="62" t="s">
        <v>140</v>
      </c>
      <c r="D31" s="62" t="s">
        <v>424</v>
      </c>
      <c r="E31" s="67" t="s">
        <v>425</v>
      </c>
      <c r="F31" s="64">
        <v>11.33</v>
      </c>
      <c r="G31" s="69">
        <v>0.18</v>
      </c>
      <c r="H31" s="64">
        <f t="shared" si="1"/>
        <v>9.2905999999999995</v>
      </c>
    </row>
    <row r="32" spans="1:8" x14ac:dyDescent="0.25">
      <c r="A32" s="62">
        <v>288720</v>
      </c>
      <c r="B32" s="62" t="s">
        <v>426</v>
      </c>
      <c r="C32" s="62" t="s">
        <v>140</v>
      </c>
      <c r="D32" s="62" t="s">
        <v>426</v>
      </c>
      <c r="E32" s="67" t="s">
        <v>427</v>
      </c>
      <c r="F32" s="64">
        <v>56.86</v>
      </c>
      <c r="G32" s="69">
        <v>0.18</v>
      </c>
      <c r="H32" s="64">
        <f t="shared" si="1"/>
        <v>46.6252</v>
      </c>
    </row>
    <row r="33" spans="1:8" x14ac:dyDescent="0.25">
      <c r="A33" s="62">
        <v>248606</v>
      </c>
      <c r="B33" s="62" t="s">
        <v>428</v>
      </c>
      <c r="C33" s="62" t="s">
        <v>140</v>
      </c>
      <c r="D33" s="62" t="s">
        <v>428</v>
      </c>
      <c r="E33" s="67" t="s">
        <v>429</v>
      </c>
      <c r="F33" s="64">
        <v>290.48</v>
      </c>
      <c r="G33" s="69">
        <v>0.18</v>
      </c>
      <c r="H33" s="64">
        <f t="shared" si="1"/>
        <v>238.1936</v>
      </c>
    </row>
    <row r="34" spans="1:8" x14ac:dyDescent="0.25">
      <c r="A34" s="62">
        <v>288613</v>
      </c>
      <c r="B34" s="62" t="s">
        <v>430</v>
      </c>
      <c r="C34" s="62" t="s">
        <v>140</v>
      </c>
      <c r="D34" s="62" t="s">
        <v>430</v>
      </c>
      <c r="E34" s="62" t="s">
        <v>431</v>
      </c>
      <c r="F34" s="64">
        <v>2131.6</v>
      </c>
      <c r="G34" s="69">
        <v>0.18</v>
      </c>
      <c r="H34" s="64">
        <f t="shared" si="1"/>
        <v>1747.9119999999998</v>
      </c>
    </row>
    <row r="35" spans="1:8" ht="18.75" x14ac:dyDescent="0.3">
      <c r="A35" s="102" t="s">
        <v>432</v>
      </c>
      <c r="B35" s="102"/>
      <c r="C35" s="102"/>
      <c r="D35" s="102"/>
      <c r="E35" s="102"/>
      <c r="F35" s="102"/>
      <c r="G35" s="102"/>
      <c r="H35" s="102"/>
    </row>
    <row r="36" spans="1:8" x14ac:dyDescent="0.25">
      <c r="A36" s="62">
        <v>14497</v>
      </c>
      <c r="B36" s="62" t="s">
        <v>433</v>
      </c>
      <c r="C36" s="62" t="s">
        <v>140</v>
      </c>
      <c r="D36" s="62" t="s">
        <v>433</v>
      </c>
      <c r="E36" s="67" t="s">
        <v>434</v>
      </c>
      <c r="F36" s="64">
        <v>233.1</v>
      </c>
      <c r="G36" s="69">
        <v>0.15</v>
      </c>
      <c r="H36" s="64">
        <f t="shared" ref="H36:H55" si="2">SUM(F36)-(F36*G36)</f>
        <v>198.13499999999999</v>
      </c>
    </row>
    <row r="37" spans="1:8" x14ac:dyDescent="0.25">
      <c r="A37" s="62">
        <v>31629</v>
      </c>
      <c r="B37" s="62" t="s">
        <v>435</v>
      </c>
      <c r="C37" s="62" t="s">
        <v>140</v>
      </c>
      <c r="D37" s="62" t="s">
        <v>435</v>
      </c>
      <c r="E37" s="62">
        <v>850013</v>
      </c>
      <c r="F37" s="64">
        <v>639.62</v>
      </c>
      <c r="G37" s="69">
        <v>0.15</v>
      </c>
      <c r="H37" s="64">
        <f t="shared" si="2"/>
        <v>543.67700000000002</v>
      </c>
    </row>
    <row r="38" spans="1:8" x14ac:dyDescent="0.25">
      <c r="A38" s="62">
        <v>349189</v>
      </c>
      <c r="B38" s="62" t="s">
        <v>436</v>
      </c>
      <c r="C38" s="62" t="s">
        <v>140</v>
      </c>
      <c r="D38" s="62" t="s">
        <v>436</v>
      </c>
      <c r="E38" s="62">
        <v>45158</v>
      </c>
      <c r="F38" s="64">
        <v>200.05</v>
      </c>
      <c r="G38" s="69">
        <v>0.15</v>
      </c>
      <c r="H38" s="64">
        <f t="shared" si="2"/>
        <v>170.04250000000002</v>
      </c>
    </row>
    <row r="39" spans="1:8" x14ac:dyDescent="0.25">
      <c r="A39" s="62">
        <v>178318</v>
      </c>
      <c r="B39" s="62" t="s">
        <v>437</v>
      </c>
      <c r="C39" s="62" t="s">
        <v>140</v>
      </c>
      <c r="D39" s="62" t="s">
        <v>437</v>
      </c>
      <c r="E39" s="62">
        <v>840022</v>
      </c>
      <c r="F39" s="64">
        <v>195.16</v>
      </c>
      <c r="G39" s="69">
        <v>0.15</v>
      </c>
      <c r="H39" s="64">
        <f t="shared" si="2"/>
        <v>165.886</v>
      </c>
    </row>
    <row r="40" spans="1:8" x14ac:dyDescent="0.25">
      <c r="A40" s="62">
        <v>16253</v>
      </c>
      <c r="B40" s="62" t="s">
        <v>438</v>
      </c>
      <c r="C40" s="62" t="s">
        <v>140</v>
      </c>
      <c r="D40" s="62" t="s">
        <v>438</v>
      </c>
      <c r="E40" s="62">
        <v>45170</v>
      </c>
      <c r="F40" s="64">
        <v>243.73</v>
      </c>
      <c r="G40" s="69">
        <v>0.15</v>
      </c>
      <c r="H40" s="64">
        <f t="shared" si="2"/>
        <v>207.1705</v>
      </c>
    </row>
    <row r="41" spans="1:8" x14ac:dyDescent="0.25">
      <c r="A41" s="62">
        <v>178311</v>
      </c>
      <c r="B41" s="62" t="s">
        <v>439</v>
      </c>
      <c r="C41" s="62" t="s">
        <v>140</v>
      </c>
      <c r="D41" s="62" t="s">
        <v>439</v>
      </c>
      <c r="E41" s="62">
        <v>840046</v>
      </c>
      <c r="F41" s="64">
        <v>203.23</v>
      </c>
      <c r="G41" s="69">
        <v>0.15</v>
      </c>
      <c r="H41" s="64">
        <f t="shared" si="2"/>
        <v>172.74549999999999</v>
      </c>
    </row>
    <row r="42" spans="1:8" x14ac:dyDescent="0.25">
      <c r="A42" s="62">
        <v>175732</v>
      </c>
      <c r="B42" s="62" t="s">
        <v>440</v>
      </c>
      <c r="C42" s="62" t="s">
        <v>140</v>
      </c>
      <c r="D42" s="62" t="s">
        <v>440</v>
      </c>
      <c r="E42" s="62">
        <v>850026</v>
      </c>
      <c r="F42" s="64">
        <v>162.30000000000001</v>
      </c>
      <c r="G42" s="69">
        <v>0.15</v>
      </c>
      <c r="H42" s="64">
        <f t="shared" si="2"/>
        <v>137.95500000000001</v>
      </c>
    </row>
    <row r="43" spans="1:8" x14ac:dyDescent="0.25">
      <c r="A43" s="62">
        <v>170822</v>
      </c>
      <c r="B43" s="62" t="s">
        <v>441</v>
      </c>
      <c r="C43" s="62" t="s">
        <v>140</v>
      </c>
      <c r="D43" s="62" t="s">
        <v>441</v>
      </c>
      <c r="E43" s="67" t="s">
        <v>442</v>
      </c>
      <c r="F43" s="64">
        <v>435.85</v>
      </c>
      <c r="G43" s="69">
        <v>0.15</v>
      </c>
      <c r="H43" s="64">
        <f t="shared" si="2"/>
        <v>370.47250000000003</v>
      </c>
    </row>
    <row r="44" spans="1:8" x14ac:dyDescent="0.25">
      <c r="A44" s="62">
        <v>248625</v>
      </c>
      <c r="B44" s="62" t="s">
        <v>443</v>
      </c>
      <c r="C44" s="62" t="s">
        <v>140</v>
      </c>
      <c r="D44" s="62" t="s">
        <v>443</v>
      </c>
      <c r="E44" s="67" t="s">
        <v>444</v>
      </c>
      <c r="F44" s="64">
        <v>140.33000000000001</v>
      </c>
      <c r="G44" s="69">
        <v>0.15</v>
      </c>
      <c r="H44" s="64">
        <f t="shared" si="2"/>
        <v>119.28050000000002</v>
      </c>
    </row>
    <row r="45" spans="1:8" x14ac:dyDescent="0.25">
      <c r="A45" s="62">
        <v>223320</v>
      </c>
      <c r="B45" s="62" t="s">
        <v>445</v>
      </c>
      <c r="C45" s="62" t="s">
        <v>140</v>
      </c>
      <c r="D45" s="62" t="s">
        <v>445</v>
      </c>
      <c r="E45" s="67" t="s">
        <v>446</v>
      </c>
      <c r="F45" s="64">
        <v>590.15</v>
      </c>
      <c r="G45" s="69">
        <v>0.15</v>
      </c>
      <c r="H45" s="64">
        <f t="shared" si="2"/>
        <v>501.6275</v>
      </c>
    </row>
    <row r="46" spans="1:8" x14ac:dyDescent="0.25">
      <c r="A46" s="62">
        <v>175728</v>
      </c>
      <c r="B46" s="62" t="s">
        <v>447</v>
      </c>
      <c r="C46" s="62" t="s">
        <v>140</v>
      </c>
      <c r="D46" s="62" t="s">
        <v>447</v>
      </c>
      <c r="E46" s="62">
        <v>840003</v>
      </c>
      <c r="F46" s="64">
        <v>245.16</v>
      </c>
      <c r="G46" s="69">
        <v>0.15</v>
      </c>
      <c r="H46" s="64">
        <f t="shared" si="2"/>
        <v>208.386</v>
      </c>
    </row>
    <row r="47" spans="1:8" x14ac:dyDescent="0.25">
      <c r="A47" s="62">
        <v>317187</v>
      </c>
      <c r="B47" s="62" t="s">
        <v>448</v>
      </c>
      <c r="C47" s="62" t="s">
        <v>140</v>
      </c>
      <c r="D47" s="62" t="s">
        <v>448</v>
      </c>
      <c r="E47" s="67" t="s">
        <v>449</v>
      </c>
      <c r="F47" s="64">
        <v>373.85</v>
      </c>
      <c r="G47" s="69">
        <v>0.15</v>
      </c>
      <c r="H47" s="64">
        <f t="shared" si="2"/>
        <v>317.77250000000004</v>
      </c>
    </row>
    <row r="48" spans="1:8" x14ac:dyDescent="0.25">
      <c r="A48" s="62">
        <v>314515</v>
      </c>
      <c r="B48" s="62" t="s">
        <v>450</v>
      </c>
      <c r="C48" s="62" t="s">
        <v>140</v>
      </c>
      <c r="D48" s="62" t="s">
        <v>450</v>
      </c>
      <c r="E48" s="67" t="s">
        <v>451</v>
      </c>
      <c r="F48" s="64">
        <v>120.75</v>
      </c>
      <c r="G48" s="69">
        <v>0.15</v>
      </c>
      <c r="H48" s="64">
        <f t="shared" si="2"/>
        <v>102.6375</v>
      </c>
    </row>
    <row r="49" spans="1:8" x14ac:dyDescent="0.25">
      <c r="A49" s="62">
        <v>288730</v>
      </c>
      <c r="B49" s="62" t="s">
        <v>452</v>
      </c>
      <c r="C49" s="62" t="s">
        <v>140</v>
      </c>
      <c r="D49" s="62" t="s">
        <v>452</v>
      </c>
      <c r="E49" s="67" t="s">
        <v>453</v>
      </c>
      <c r="F49" s="64">
        <v>229.08</v>
      </c>
      <c r="G49" s="69">
        <v>0.15</v>
      </c>
      <c r="H49" s="64">
        <f t="shared" si="2"/>
        <v>194.71800000000002</v>
      </c>
    </row>
    <row r="50" spans="1:8" x14ac:dyDescent="0.25">
      <c r="A50" s="62">
        <v>232730</v>
      </c>
      <c r="B50" s="62" t="s">
        <v>454</v>
      </c>
      <c r="C50" s="62" t="s">
        <v>140</v>
      </c>
      <c r="D50" s="62" t="s">
        <v>454</v>
      </c>
      <c r="E50" s="67" t="s">
        <v>455</v>
      </c>
      <c r="F50" s="64">
        <v>167.24</v>
      </c>
      <c r="G50" s="69">
        <v>0.15</v>
      </c>
      <c r="H50" s="64">
        <f t="shared" si="2"/>
        <v>142.154</v>
      </c>
    </row>
    <row r="51" spans="1:8" x14ac:dyDescent="0.25">
      <c r="A51" s="62">
        <v>31331</v>
      </c>
      <c r="B51" s="62" t="s">
        <v>456</v>
      </c>
      <c r="C51" s="62" t="s">
        <v>140</v>
      </c>
      <c r="D51" s="62" t="s">
        <v>456</v>
      </c>
      <c r="E51" s="62">
        <v>800036</v>
      </c>
      <c r="F51" s="64">
        <v>172.13</v>
      </c>
      <c r="G51" s="69">
        <v>0.15</v>
      </c>
      <c r="H51" s="64">
        <f t="shared" si="2"/>
        <v>146.31049999999999</v>
      </c>
    </row>
    <row r="52" spans="1:8" x14ac:dyDescent="0.25">
      <c r="A52" s="62">
        <v>219819</v>
      </c>
      <c r="B52" s="62" t="s">
        <v>457</v>
      </c>
      <c r="C52" s="62" t="s">
        <v>140</v>
      </c>
      <c r="D52" s="62" t="s">
        <v>457</v>
      </c>
      <c r="E52" s="67" t="s">
        <v>458</v>
      </c>
      <c r="F52" s="64">
        <v>116.39</v>
      </c>
      <c r="G52" s="69">
        <v>0.15</v>
      </c>
      <c r="H52" s="64">
        <f t="shared" si="2"/>
        <v>98.9315</v>
      </c>
    </row>
    <row r="53" spans="1:8" x14ac:dyDescent="0.25">
      <c r="A53" s="62">
        <v>219815</v>
      </c>
      <c r="B53" s="62" t="s">
        <v>459</v>
      </c>
      <c r="C53" s="62" t="s">
        <v>140</v>
      </c>
      <c r="D53" s="62" t="s">
        <v>459</v>
      </c>
      <c r="E53" s="67" t="s">
        <v>460</v>
      </c>
      <c r="F53" s="64">
        <v>475.81</v>
      </c>
      <c r="G53" s="69">
        <v>0.15</v>
      </c>
      <c r="H53" s="64">
        <f t="shared" si="2"/>
        <v>404.43849999999998</v>
      </c>
    </row>
    <row r="54" spans="1:8" x14ac:dyDescent="0.25">
      <c r="A54" s="62">
        <v>187354</v>
      </c>
      <c r="B54" s="62" t="s">
        <v>461</v>
      </c>
      <c r="C54" s="62" t="s">
        <v>140</v>
      </c>
      <c r="D54" s="62" t="s">
        <v>461</v>
      </c>
      <c r="E54" s="62">
        <v>840065</v>
      </c>
      <c r="F54" s="64">
        <v>251.61</v>
      </c>
      <c r="G54" s="69">
        <v>0.15</v>
      </c>
      <c r="H54" s="64">
        <f t="shared" si="2"/>
        <v>213.86850000000001</v>
      </c>
    </row>
    <row r="55" spans="1:8" x14ac:dyDescent="0.25">
      <c r="A55" s="62">
        <v>326244</v>
      </c>
      <c r="B55" s="62" t="s">
        <v>462</v>
      </c>
      <c r="C55" s="62" t="s">
        <v>140</v>
      </c>
      <c r="D55" s="62" t="s">
        <v>462</v>
      </c>
      <c r="E55" s="67" t="s">
        <v>463</v>
      </c>
      <c r="F55" s="64">
        <v>92.17</v>
      </c>
      <c r="G55" s="69">
        <v>0.15</v>
      </c>
      <c r="H55" s="64">
        <f t="shared" si="2"/>
        <v>78.344499999999996</v>
      </c>
    </row>
    <row r="56" spans="1:8" ht="18.75" x14ac:dyDescent="0.3">
      <c r="A56" s="102" t="s">
        <v>464</v>
      </c>
      <c r="B56" s="102"/>
      <c r="C56" s="102"/>
      <c r="D56" s="102"/>
      <c r="E56" s="102"/>
      <c r="F56" s="102"/>
      <c r="G56" s="102"/>
      <c r="H56" s="102"/>
    </row>
    <row r="57" spans="1:8" x14ac:dyDescent="0.25">
      <c r="A57" s="62">
        <v>395631</v>
      </c>
      <c r="B57" s="62" t="s">
        <v>465</v>
      </c>
      <c r="C57" s="62" t="s">
        <v>140</v>
      </c>
      <c r="D57" s="62" t="s">
        <v>465</v>
      </c>
      <c r="E57" s="67" t="s">
        <v>466</v>
      </c>
      <c r="F57" s="64">
        <v>93.15</v>
      </c>
      <c r="G57" s="69">
        <v>0.25</v>
      </c>
      <c r="H57" s="64">
        <f t="shared" ref="H57:H70" si="3">SUM(F57)-(F57*G57)</f>
        <v>69.862500000000011</v>
      </c>
    </row>
    <row r="58" spans="1:8" x14ac:dyDescent="0.25">
      <c r="A58" s="62">
        <v>395632</v>
      </c>
      <c r="B58" s="62" t="s">
        <v>467</v>
      </c>
      <c r="C58" s="62" t="s">
        <v>140</v>
      </c>
      <c r="D58" s="62" t="s">
        <v>467</v>
      </c>
      <c r="E58" s="67" t="s">
        <v>468</v>
      </c>
      <c r="F58" s="64">
        <v>289.77</v>
      </c>
      <c r="G58" s="69">
        <v>0.25</v>
      </c>
      <c r="H58" s="64">
        <f t="shared" si="3"/>
        <v>217.32749999999999</v>
      </c>
    </row>
    <row r="59" spans="1:8" x14ac:dyDescent="0.25">
      <c r="A59" s="62">
        <v>395633</v>
      </c>
      <c r="B59" s="62" t="s">
        <v>469</v>
      </c>
      <c r="C59" s="62" t="s">
        <v>140</v>
      </c>
      <c r="D59" s="62" t="s">
        <v>469</v>
      </c>
      <c r="E59" s="67" t="s">
        <v>470</v>
      </c>
      <c r="F59" s="64">
        <v>339.05</v>
      </c>
      <c r="G59" s="69">
        <v>0.25</v>
      </c>
      <c r="H59" s="64">
        <f t="shared" si="3"/>
        <v>254.28750000000002</v>
      </c>
    </row>
    <row r="60" spans="1:8" x14ac:dyDescent="0.25">
      <c r="A60" s="62">
        <v>395634</v>
      </c>
      <c r="B60" s="62" t="s">
        <v>471</v>
      </c>
      <c r="C60" s="62" t="s">
        <v>140</v>
      </c>
      <c r="D60" s="62" t="s">
        <v>471</v>
      </c>
      <c r="E60" s="67" t="s">
        <v>472</v>
      </c>
      <c r="F60" s="64">
        <v>349.49</v>
      </c>
      <c r="G60" s="69">
        <v>0.25</v>
      </c>
      <c r="H60" s="64">
        <f t="shared" si="3"/>
        <v>262.11750000000001</v>
      </c>
    </row>
    <row r="61" spans="1:8" x14ac:dyDescent="0.25">
      <c r="A61" s="62">
        <v>395635</v>
      </c>
      <c r="B61" s="62" t="s">
        <v>473</v>
      </c>
      <c r="C61" s="62" t="s">
        <v>140</v>
      </c>
      <c r="D61" s="62" t="s">
        <v>473</v>
      </c>
      <c r="E61" s="67" t="s">
        <v>474</v>
      </c>
      <c r="F61" s="64">
        <v>109.97</v>
      </c>
      <c r="G61" s="69">
        <v>0.25</v>
      </c>
      <c r="H61" s="64">
        <f t="shared" si="3"/>
        <v>82.477499999999992</v>
      </c>
    </row>
    <row r="62" spans="1:8" x14ac:dyDescent="0.25">
      <c r="A62" s="62">
        <v>395636</v>
      </c>
      <c r="B62" s="62" t="s">
        <v>475</v>
      </c>
      <c r="C62" s="62" t="s">
        <v>140</v>
      </c>
      <c r="D62" s="62" t="s">
        <v>475</v>
      </c>
      <c r="E62" s="67" t="s">
        <v>476</v>
      </c>
      <c r="F62" s="64">
        <v>1499.91</v>
      </c>
      <c r="G62" s="69">
        <v>0.25</v>
      </c>
      <c r="H62" s="64">
        <f t="shared" si="3"/>
        <v>1124.9325000000001</v>
      </c>
    </row>
    <row r="63" spans="1:8" x14ac:dyDescent="0.25">
      <c r="A63" s="62">
        <v>395637</v>
      </c>
      <c r="B63" s="62" t="s">
        <v>477</v>
      </c>
      <c r="C63" s="62" t="s">
        <v>140</v>
      </c>
      <c r="D63" s="62" t="s">
        <v>477</v>
      </c>
      <c r="E63" s="67" t="s">
        <v>478</v>
      </c>
      <c r="F63" s="64">
        <v>259.97000000000003</v>
      </c>
      <c r="G63" s="69">
        <v>0.25</v>
      </c>
      <c r="H63" s="64">
        <f t="shared" si="3"/>
        <v>194.97750000000002</v>
      </c>
    </row>
    <row r="64" spans="1:8" x14ac:dyDescent="0.25">
      <c r="A64" s="62">
        <v>395638</v>
      </c>
      <c r="B64" s="62" t="s">
        <v>479</v>
      </c>
      <c r="C64" s="62" t="s">
        <v>140</v>
      </c>
      <c r="D64" s="62" t="s">
        <v>479</v>
      </c>
      <c r="E64" s="67" t="s">
        <v>480</v>
      </c>
      <c r="F64" s="64">
        <v>63.78</v>
      </c>
      <c r="G64" s="69">
        <v>0.25</v>
      </c>
      <c r="H64" s="64">
        <f t="shared" si="3"/>
        <v>47.835000000000001</v>
      </c>
    </row>
    <row r="65" spans="1:8" x14ac:dyDescent="0.25">
      <c r="A65" s="62">
        <v>395639</v>
      </c>
      <c r="B65" s="62" t="s">
        <v>481</v>
      </c>
      <c r="C65" s="62" t="s">
        <v>140</v>
      </c>
      <c r="D65" s="62" t="s">
        <v>481</v>
      </c>
      <c r="E65" s="67" t="s">
        <v>482</v>
      </c>
      <c r="F65" s="64">
        <v>1229.53</v>
      </c>
      <c r="G65" s="69">
        <v>0.25</v>
      </c>
      <c r="H65" s="64">
        <f t="shared" si="3"/>
        <v>922.14750000000004</v>
      </c>
    </row>
    <row r="66" spans="1:8" x14ac:dyDescent="0.25">
      <c r="A66" s="62">
        <v>395640</v>
      </c>
      <c r="B66" s="62" t="s">
        <v>483</v>
      </c>
      <c r="C66" s="62" t="s">
        <v>140</v>
      </c>
      <c r="D66" s="62" t="s">
        <v>483</v>
      </c>
      <c r="E66" s="67" t="s">
        <v>484</v>
      </c>
      <c r="F66" s="64">
        <v>1099.99</v>
      </c>
      <c r="G66" s="69">
        <v>0.25</v>
      </c>
      <c r="H66" s="64">
        <f t="shared" si="3"/>
        <v>824.99250000000006</v>
      </c>
    </row>
    <row r="67" spans="1:8" x14ac:dyDescent="0.25">
      <c r="A67" s="62">
        <v>395641</v>
      </c>
      <c r="B67" s="62" t="s">
        <v>485</v>
      </c>
      <c r="C67" s="62" t="s">
        <v>140</v>
      </c>
      <c r="D67" s="62" t="s">
        <v>485</v>
      </c>
      <c r="E67" s="67" t="s">
        <v>486</v>
      </c>
      <c r="F67" s="64">
        <v>1941.56</v>
      </c>
      <c r="G67" s="69">
        <v>0.25</v>
      </c>
      <c r="H67" s="64">
        <f t="shared" si="3"/>
        <v>1456.17</v>
      </c>
    </row>
    <row r="68" spans="1:8" x14ac:dyDescent="0.25">
      <c r="A68" s="62">
        <v>395642</v>
      </c>
      <c r="B68" s="62" t="s">
        <v>487</v>
      </c>
      <c r="C68" s="62" t="s">
        <v>140</v>
      </c>
      <c r="D68" s="62" t="s">
        <v>487</v>
      </c>
      <c r="E68" s="67" t="s">
        <v>488</v>
      </c>
      <c r="F68" s="64">
        <v>6776.41</v>
      </c>
      <c r="G68" s="69">
        <v>0.25</v>
      </c>
      <c r="H68" s="64">
        <f t="shared" si="3"/>
        <v>5082.3074999999999</v>
      </c>
    </row>
    <row r="69" spans="1:8" x14ac:dyDescent="0.25">
      <c r="A69" s="62">
        <v>395644</v>
      </c>
      <c r="B69" s="62" t="s">
        <v>489</v>
      </c>
      <c r="C69" s="62" t="s">
        <v>140</v>
      </c>
      <c r="D69" s="62" t="s">
        <v>489</v>
      </c>
      <c r="E69" s="67" t="s">
        <v>490</v>
      </c>
      <c r="F69" s="64">
        <v>3451.72</v>
      </c>
      <c r="G69" s="69">
        <v>0.25</v>
      </c>
      <c r="H69" s="64">
        <f t="shared" si="3"/>
        <v>2588.79</v>
      </c>
    </row>
    <row r="70" spans="1:8" x14ac:dyDescent="0.25">
      <c r="A70" s="62">
        <v>395645</v>
      </c>
      <c r="B70" s="62" t="s">
        <v>491</v>
      </c>
      <c r="C70" s="62" t="s">
        <v>140</v>
      </c>
      <c r="D70" s="62" t="s">
        <v>491</v>
      </c>
      <c r="E70" s="67" t="s">
        <v>492</v>
      </c>
      <c r="F70" s="64">
        <v>5901.72</v>
      </c>
      <c r="G70" s="69">
        <v>0.25</v>
      </c>
      <c r="H70" s="64">
        <f t="shared" si="3"/>
        <v>4426.29</v>
      </c>
    </row>
    <row r="71" spans="1:8" ht="18.75" x14ac:dyDescent="0.3">
      <c r="A71" s="102" t="s">
        <v>493</v>
      </c>
      <c r="B71" s="102"/>
      <c r="C71" s="102"/>
      <c r="D71" s="102"/>
      <c r="E71" s="102"/>
      <c r="F71" s="102"/>
      <c r="G71" s="102"/>
      <c r="H71" s="102"/>
    </row>
    <row r="72" spans="1:8" x14ac:dyDescent="0.25">
      <c r="A72" s="62">
        <v>288756</v>
      </c>
      <c r="B72" s="62" t="s">
        <v>494</v>
      </c>
      <c r="C72" s="62" t="s">
        <v>140</v>
      </c>
      <c r="D72" s="62" t="s">
        <v>494</v>
      </c>
      <c r="E72" s="67" t="s">
        <v>495</v>
      </c>
      <c r="F72" s="64">
        <v>4172.42</v>
      </c>
      <c r="G72" s="69">
        <v>0.15</v>
      </c>
      <c r="H72" s="64">
        <f t="shared" ref="H72:H81" si="4">SUM(F72)-(F72*G72)</f>
        <v>3546.5570000000002</v>
      </c>
    </row>
    <row r="73" spans="1:8" x14ac:dyDescent="0.25">
      <c r="A73" s="62">
        <v>288754</v>
      </c>
      <c r="B73" s="62" t="s">
        <v>496</v>
      </c>
      <c r="C73" s="62" t="s">
        <v>140</v>
      </c>
      <c r="D73" s="62" t="s">
        <v>496</v>
      </c>
      <c r="E73" s="67" t="s">
        <v>497</v>
      </c>
      <c r="F73" s="64">
        <v>4036.68</v>
      </c>
      <c r="G73" s="69">
        <v>0.15</v>
      </c>
      <c r="H73" s="64">
        <f t="shared" si="4"/>
        <v>3431.1779999999999</v>
      </c>
    </row>
    <row r="74" spans="1:8" x14ac:dyDescent="0.25">
      <c r="A74" s="62">
        <v>288604</v>
      </c>
      <c r="B74" s="62" t="s">
        <v>498</v>
      </c>
      <c r="C74" s="62" t="s">
        <v>140</v>
      </c>
      <c r="D74" s="62" t="s">
        <v>498</v>
      </c>
      <c r="E74" s="67" t="s">
        <v>499</v>
      </c>
      <c r="F74" s="64">
        <v>1299.98</v>
      </c>
      <c r="G74" s="69">
        <v>0.15</v>
      </c>
      <c r="H74" s="64">
        <f t="shared" si="4"/>
        <v>1104.9829999999999</v>
      </c>
    </row>
    <row r="75" spans="1:8" x14ac:dyDescent="0.25">
      <c r="A75" s="62">
        <v>288636</v>
      </c>
      <c r="B75" s="62" t="s">
        <v>500</v>
      </c>
      <c r="C75" s="62" t="s">
        <v>140</v>
      </c>
      <c r="D75" s="62" t="s">
        <v>500</v>
      </c>
      <c r="E75" s="67" t="s">
        <v>501</v>
      </c>
      <c r="F75" s="64">
        <v>558.39</v>
      </c>
      <c r="G75" s="69">
        <v>0.15</v>
      </c>
      <c r="H75" s="64">
        <f t="shared" si="4"/>
        <v>474.63149999999996</v>
      </c>
    </row>
    <row r="76" spans="1:8" x14ac:dyDescent="0.25">
      <c r="A76" s="62">
        <v>288702</v>
      </c>
      <c r="B76" s="62" t="s">
        <v>502</v>
      </c>
      <c r="C76" s="62" t="s">
        <v>140</v>
      </c>
      <c r="D76" s="62" t="s">
        <v>502</v>
      </c>
      <c r="E76" s="67" t="s">
        <v>503</v>
      </c>
      <c r="F76" s="64">
        <v>453.02</v>
      </c>
      <c r="G76" s="69">
        <v>0.15</v>
      </c>
      <c r="H76" s="64">
        <f t="shared" si="4"/>
        <v>385.06700000000001</v>
      </c>
    </row>
    <row r="77" spans="1:8" x14ac:dyDescent="0.25">
      <c r="A77" s="62">
        <v>175723</v>
      </c>
      <c r="B77" s="62" t="s">
        <v>504</v>
      </c>
      <c r="C77" s="62" t="s">
        <v>140</v>
      </c>
      <c r="D77" s="62" t="s">
        <v>504</v>
      </c>
      <c r="E77" s="67">
        <v>850024</v>
      </c>
      <c r="F77" s="64">
        <v>572.58000000000004</v>
      </c>
      <c r="G77" s="69">
        <v>0.15</v>
      </c>
      <c r="H77" s="64">
        <f t="shared" si="4"/>
        <v>486.69300000000004</v>
      </c>
    </row>
    <row r="78" spans="1:8" x14ac:dyDescent="0.25">
      <c r="A78" s="62">
        <v>175730</v>
      </c>
      <c r="B78" s="62" t="s">
        <v>505</v>
      </c>
      <c r="C78" s="62" t="s">
        <v>140</v>
      </c>
      <c r="D78" s="62" t="s">
        <v>505</v>
      </c>
      <c r="E78" s="67">
        <v>850070</v>
      </c>
      <c r="F78" s="64">
        <v>193.55</v>
      </c>
      <c r="G78" s="69">
        <v>0.15</v>
      </c>
      <c r="H78" s="64">
        <f t="shared" si="4"/>
        <v>164.51750000000001</v>
      </c>
    </row>
    <row r="79" spans="1:8" x14ac:dyDescent="0.25">
      <c r="A79" s="62">
        <v>278951</v>
      </c>
      <c r="B79" s="62" t="s">
        <v>506</v>
      </c>
      <c r="C79" s="62" t="s">
        <v>140</v>
      </c>
      <c r="D79" s="62" t="s">
        <v>506</v>
      </c>
      <c r="E79" s="67" t="s">
        <v>507</v>
      </c>
      <c r="F79" s="64">
        <v>20.3</v>
      </c>
      <c r="G79" s="69">
        <v>0.15</v>
      </c>
      <c r="H79" s="64">
        <f t="shared" si="4"/>
        <v>17.255000000000003</v>
      </c>
    </row>
    <row r="80" spans="1:8" x14ac:dyDescent="0.25">
      <c r="A80" s="62">
        <v>288738</v>
      </c>
      <c r="B80" s="62" t="s">
        <v>508</v>
      </c>
      <c r="C80" s="62" t="s">
        <v>140</v>
      </c>
      <c r="D80" s="62" t="s">
        <v>508</v>
      </c>
      <c r="E80" s="67" t="s">
        <v>509</v>
      </c>
      <c r="F80" s="64">
        <v>229.45</v>
      </c>
      <c r="G80" s="69">
        <v>0.15</v>
      </c>
      <c r="H80" s="64">
        <f t="shared" si="4"/>
        <v>195.0325</v>
      </c>
    </row>
    <row r="81" spans="1:8" x14ac:dyDescent="0.25">
      <c r="A81" s="62">
        <v>288699</v>
      </c>
      <c r="B81" s="62" t="s">
        <v>510</v>
      </c>
      <c r="C81" s="62" t="s">
        <v>140</v>
      </c>
      <c r="D81" s="62" t="s">
        <v>510</v>
      </c>
      <c r="E81" s="67" t="s">
        <v>511</v>
      </c>
      <c r="F81" s="64">
        <v>58.89</v>
      </c>
      <c r="G81" s="69">
        <v>0.15</v>
      </c>
      <c r="H81" s="64">
        <f t="shared" si="4"/>
        <v>50.0565</v>
      </c>
    </row>
  </sheetData>
  <mergeCells count="7">
    <mergeCell ref="A56:H56"/>
    <mergeCell ref="A71:H71"/>
    <mergeCell ref="A1:H1"/>
    <mergeCell ref="A3:H3"/>
    <mergeCell ref="A5:H5"/>
    <mergeCell ref="A24:H24"/>
    <mergeCell ref="A35:H35"/>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CB3037D3D13D643AD60BCF186118C82" ma:contentTypeVersion="4" ma:contentTypeDescription="Create a new document." ma:contentTypeScope="" ma:versionID="c1f840a5ba2fbba55dd35a56e5e4cbc6">
  <xsd:schema xmlns:xsd="http://www.w3.org/2001/XMLSchema" xmlns:xs="http://www.w3.org/2001/XMLSchema" xmlns:p="http://schemas.microsoft.com/office/2006/metadata/properties" xmlns:ns2="0af79deb-9f89-45fe-940b-7a61d3e3c812" xmlns:ns3="124b6528-b68d-4f67-aa3e-f3e8071c88f0" targetNamespace="http://schemas.microsoft.com/office/2006/metadata/properties" ma:root="true" ma:fieldsID="66c323b06da0994353001b9674b3d729" ns2:_="" ns3:_="">
    <xsd:import namespace="0af79deb-9f89-45fe-940b-7a61d3e3c812"/>
    <xsd:import namespace="124b6528-b68d-4f67-aa3e-f3e8071c88f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f79deb-9f89-45fe-940b-7a61d3e3c81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24b6528-b68d-4f67-aa3e-f3e8071c88f0"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96B4E77-D622-4729-8CF3-E37B2953B67F}">
  <ds:schemaRefs>
    <ds:schemaRef ds:uri="http://schemas.microsoft.com/office/2006/documentManagement/types"/>
    <ds:schemaRef ds:uri="http://purl.org/dc/dcmitype/"/>
    <ds:schemaRef ds:uri="http://purl.org/dc/terms/"/>
    <ds:schemaRef ds:uri="http://schemas.microsoft.com/office/infopath/2007/PartnerControls"/>
    <ds:schemaRef ds:uri="http://schemas.microsoft.com/office/2006/metadata/properties"/>
    <ds:schemaRef ds:uri="http://schemas.openxmlformats.org/package/2006/metadata/core-properties"/>
    <ds:schemaRef ds:uri="http://purl.org/dc/elements/1.1/"/>
    <ds:schemaRef ds:uri="http://www.w3.org/XML/1998/namespace"/>
    <ds:schemaRef ds:uri="124b6528-b68d-4f67-aa3e-f3e8071c88f0"/>
    <ds:schemaRef ds:uri="0af79deb-9f89-45fe-940b-7a61d3e3c812"/>
  </ds:schemaRefs>
</ds:datastoreItem>
</file>

<file path=customXml/itemProps2.xml><?xml version="1.0" encoding="utf-8"?>
<ds:datastoreItem xmlns:ds="http://schemas.openxmlformats.org/officeDocument/2006/customXml" ds:itemID="{D43EF326-552C-4017-A050-7E3C4BCECF79}">
  <ds:schemaRefs>
    <ds:schemaRef ds:uri="http://schemas.microsoft.com/sharepoint/v3/contenttype/forms"/>
  </ds:schemaRefs>
</ds:datastoreItem>
</file>

<file path=customXml/itemProps3.xml><?xml version="1.0" encoding="utf-8"?>
<ds:datastoreItem xmlns:ds="http://schemas.openxmlformats.org/officeDocument/2006/customXml" ds:itemID="{C23F2B91-F0F9-497D-B609-B332D16E4FA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f79deb-9f89-45fe-940b-7a61d3e3c812"/>
    <ds:schemaRef ds:uri="124b6528-b68d-4f67-aa3e-f3e8071c88f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Discount %</vt:lpstr>
      <vt:lpstr>Market Basket</vt:lpstr>
      <vt:lpstr>Value Add - Tools</vt:lpstr>
      <vt:lpstr>Value Add - Diagnostic</vt:lpstr>
      <vt:lpstr>'Market Basket'!Print_Titles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Hilderbrand</dc:creator>
  <cp:keywords/>
  <dc:description/>
  <cp:lastModifiedBy>Dan Dornbos</cp:lastModifiedBy>
  <cp:revision/>
  <cp:lastPrinted>2023-02-02T19:40:50Z</cp:lastPrinted>
  <dcterms:created xsi:type="dcterms:W3CDTF">2022-04-18T23:37:03Z</dcterms:created>
  <dcterms:modified xsi:type="dcterms:W3CDTF">2023-04-25T14:11:36Z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0x0101008CB3037D3D13D643AD60BCF186118C82</vt:lpwstr>
  </property>
</Properties>
</file>