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OA\BGS\BGS - OPC\.OPC Team files - RFx, Req, Contracts, etc\1 - Bill Vivian\2 - RFx\3 Out to bid\NASPO Snowplow Cutting Edges\Contracts\47646 Nordik Blades BV\"/>
    </mc:Choice>
  </mc:AlternateContent>
  <xr:revisionPtr revIDLastSave="0" documentId="13_ncr:1_{B08DB7A6-B147-4D79-8203-9894299F81FC}" xr6:coauthVersionLast="47" xr6:coauthVersionMax="47" xr10:uidLastSave="{00000000-0000-0000-0000-000000000000}"/>
  <bookViews>
    <workbookView xWindow="-38520" yWindow="-120" windowWidth="38640" windowHeight="15810" activeTab="1" xr2:uid="{3A3AFE1E-FFC1-4162-9AF7-2DCB29D89245}"/>
  </bookViews>
  <sheets>
    <sheet name="Discount %" sheetId="2" r:id="rId1"/>
    <sheet name="Market Basket" sheetId="1" r:id="rId2"/>
  </sheets>
  <definedNames>
    <definedName name="_xlnm.Print_Area" localSheetId="1">'Market Basket'!$A$3:$H$108</definedName>
    <definedName name="_xlnm.Print_Titles" localSheetId="0">'Discount %'!$6:$6</definedName>
    <definedName name="_xlnm.Print_Titles" localSheetId="1">'Market Basket'!$8:$8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8" i="1" l="1"/>
  <c r="H78" i="1" s="1"/>
  <c r="G79" i="1"/>
  <c r="H79" i="1" s="1"/>
  <c r="G85" i="1" l="1"/>
  <c r="H85" i="1" s="1"/>
  <c r="G86" i="1"/>
  <c r="H86" i="1" s="1"/>
  <c r="G87" i="1"/>
  <c r="H87" i="1" s="1"/>
  <c r="G88" i="1"/>
  <c r="H88" i="1" s="1"/>
  <c r="G72" i="1"/>
  <c r="H72" i="1" s="1"/>
  <c r="G73" i="1"/>
  <c r="H73" i="1" s="1"/>
  <c r="G74" i="1"/>
  <c r="H74" i="1" s="1"/>
  <c r="G77" i="1"/>
  <c r="H77" i="1" s="1"/>
  <c r="G76" i="1"/>
  <c r="H76" i="1" s="1"/>
  <c r="G11" i="1"/>
  <c r="H11" i="1" s="1"/>
  <c r="G12" i="1"/>
  <c r="H12" i="1" s="1"/>
  <c r="G13" i="1"/>
  <c r="H13" i="1" s="1"/>
  <c r="G14" i="1"/>
  <c r="H14" i="1" s="1"/>
  <c r="G16" i="1"/>
  <c r="H16" i="1" s="1"/>
  <c r="G91" i="1"/>
  <c r="H91" i="1" s="1"/>
  <c r="G90" i="1"/>
  <c r="H90" i="1" s="1"/>
  <c r="G96" i="1"/>
  <c r="H96" i="1" s="1"/>
  <c r="G97" i="1"/>
  <c r="H97" i="1" s="1"/>
  <c r="G99" i="1"/>
  <c r="H99" i="1" s="1"/>
  <c r="G100" i="1"/>
  <c r="H100" i="1" s="1"/>
  <c r="G98" i="1"/>
  <c r="H98" i="1" s="1"/>
  <c r="G46" i="1"/>
  <c r="H46" i="1" s="1"/>
  <c r="G47" i="1"/>
  <c r="H47" i="1" s="1"/>
  <c r="G48" i="1"/>
  <c r="H48" i="1" s="1"/>
  <c r="G49" i="1"/>
  <c r="H49" i="1" s="1"/>
  <c r="G50" i="1"/>
  <c r="H50" i="1" s="1"/>
  <c r="G51" i="1"/>
  <c r="H51" i="1" s="1"/>
  <c r="G52" i="1"/>
  <c r="H52" i="1" s="1"/>
  <c r="G53" i="1"/>
  <c r="H53" i="1" s="1"/>
  <c r="G54" i="1"/>
  <c r="H54" i="1" s="1"/>
  <c r="G55" i="1"/>
  <c r="H55" i="1" s="1"/>
  <c r="G56" i="1"/>
  <c r="H56" i="1" s="1"/>
  <c r="G57" i="1"/>
  <c r="H57" i="1" s="1"/>
  <c r="G58" i="1"/>
  <c r="H58" i="1" s="1"/>
  <c r="G59" i="1"/>
  <c r="H59" i="1" s="1"/>
  <c r="G60" i="1"/>
  <c r="H60" i="1" s="1"/>
  <c r="G61" i="1"/>
  <c r="H61" i="1" s="1"/>
  <c r="G62" i="1"/>
  <c r="H62" i="1" s="1"/>
  <c r="G63" i="1"/>
  <c r="H63" i="1" s="1"/>
  <c r="G64" i="1"/>
  <c r="H64" i="1" s="1"/>
  <c r="G65" i="1"/>
  <c r="H65" i="1" s="1"/>
  <c r="G66" i="1"/>
  <c r="H66" i="1" s="1"/>
  <c r="G67" i="1"/>
  <c r="H67" i="1" s="1"/>
  <c r="G68" i="1"/>
  <c r="H68" i="1" s="1"/>
  <c r="G69" i="1"/>
  <c r="H69" i="1" s="1"/>
  <c r="G70" i="1"/>
  <c r="H70" i="1" s="1"/>
  <c r="G71" i="1"/>
  <c r="H71" i="1" s="1"/>
  <c r="G75" i="1"/>
  <c r="H75" i="1" s="1"/>
  <c r="G81" i="1"/>
  <c r="H81" i="1" s="1"/>
  <c r="G82" i="1"/>
  <c r="H82" i="1" s="1"/>
  <c r="G83" i="1"/>
  <c r="H83" i="1" s="1"/>
  <c r="G34" i="1"/>
  <c r="H34" i="1" s="1"/>
  <c r="G36" i="1"/>
  <c r="H36" i="1" s="1"/>
  <c r="G37" i="1"/>
  <c r="H37" i="1" s="1"/>
  <c r="G38" i="1"/>
  <c r="H38" i="1" s="1"/>
  <c r="G39" i="1"/>
  <c r="H39" i="1" s="1"/>
  <c r="G40" i="1"/>
  <c r="H40" i="1" s="1"/>
  <c r="G29" i="1"/>
  <c r="H29" i="1" s="1"/>
  <c r="G31" i="1"/>
  <c r="H31" i="1" s="1"/>
  <c r="G17" i="1"/>
  <c r="H17" i="1" s="1"/>
  <c r="G18" i="1"/>
  <c r="H18" i="1" s="1"/>
  <c r="G19" i="1"/>
  <c r="H19" i="1" s="1"/>
  <c r="G21" i="1"/>
  <c r="H21" i="1" s="1"/>
  <c r="G22" i="1"/>
  <c r="H22" i="1" s="1"/>
  <c r="G23" i="1"/>
  <c r="H23" i="1" s="1"/>
  <c r="G24" i="1"/>
  <c r="H24" i="1" s="1"/>
  <c r="G26" i="1"/>
  <c r="H26" i="1" s="1"/>
  <c r="G27" i="1"/>
  <c r="H27" i="1" s="1"/>
  <c r="G28" i="1"/>
  <c r="H28" i="1" s="1"/>
  <c r="G32" i="1"/>
  <c r="H32" i="1" s="1"/>
  <c r="G33" i="1"/>
  <c r="H33" i="1" s="1"/>
  <c r="C4" i="1"/>
  <c r="G94" i="1"/>
  <c r="H94" i="1" s="1"/>
  <c r="G92" i="1"/>
  <c r="H92" i="1" s="1"/>
  <c r="G93" i="1"/>
  <c r="H93" i="1" s="1"/>
  <c r="G95" i="1"/>
  <c r="H95" i="1" s="1"/>
  <c r="C10" i="2" l="1"/>
</calcChain>
</file>

<file path=xl/sharedStrings.xml><?xml version="1.0" encoding="utf-8"?>
<sst xmlns="http://schemas.openxmlformats.org/spreadsheetml/2006/main" count="387" uniqueCount="294">
  <si>
    <t>Snowplow &amp; Grader Cutting Edges</t>
  </si>
  <si>
    <t>Nordik Blades</t>
  </si>
  <si>
    <t>Minimum Discount % Off</t>
  </si>
  <si>
    <t>Category</t>
  </si>
  <si>
    <t>Item</t>
  </si>
  <si>
    <t>Proposed Percentage Discount from List</t>
  </si>
  <si>
    <t>Truck Mounted Blades</t>
  </si>
  <si>
    <t>Grader Mounted Blades</t>
  </si>
  <si>
    <t>Loader Bucket Edges/Blades</t>
  </si>
  <si>
    <t>Average Discount % Off --&gt;</t>
  </si>
  <si>
    <t>Market Basket Cost Evaluation</t>
  </si>
  <si>
    <t>Item #</t>
  </si>
  <si>
    <t>Category 1 - Truck Mounted Blades</t>
  </si>
  <si>
    <t>8 ft Articulating Blade System</t>
  </si>
  <si>
    <t xml:space="preserve">8 ft Articulating Blade System with Initial Set-up Kit (blade segments, minimum 4" adapter blade, clamp bar, corner guards, hardware bolts, etc.) </t>
  </si>
  <si>
    <t>1.1</t>
  </si>
  <si>
    <t>8 ft  Articulating Blade System</t>
  </si>
  <si>
    <t>N-NORDIK MOVE 800-F</t>
  </si>
  <si>
    <t>Complete Set Of Flexible Blade - Nordik MOVE - With Adaptable Holder for 8' plow</t>
  </si>
  <si>
    <t>1.2</t>
  </si>
  <si>
    <t>N-NORDIK BOOST 800-F</t>
  </si>
  <si>
    <t>Complete Set Of Flexible Blade - Nordik Booster - With Adaptable Holder for 8' plow</t>
  </si>
  <si>
    <t>1.3</t>
  </si>
  <si>
    <t>N-NORDIK MOVE 800-LT-F</t>
  </si>
  <si>
    <t>Complete Set Of Flexible Blade - Nordik MOVE LT - With Adaptable Holder for 8' plow</t>
  </si>
  <si>
    <t>1.4</t>
  </si>
  <si>
    <t>N-NORDIK RJR 800</t>
  </si>
  <si>
    <t>Complete Set Of Flexible Blade - JOMA Style - With Adaptable Holder for 8' plow</t>
  </si>
  <si>
    <t>9 ft  Articulating Blade System</t>
  </si>
  <si>
    <t xml:space="preserve">9 ft  Articulating Blade System with Initial Set-up Kit (blade segments, minimum 4" adapter blade, clamp bar, corner guards, hardware bolts, etc.) </t>
  </si>
  <si>
    <t>2.1</t>
  </si>
  <si>
    <t>N-NORDIK MOVE 900-F</t>
  </si>
  <si>
    <t>Complete Set Of Flexible Blade - Nordik MOVE - With Adaptable Holder for 9' plow</t>
  </si>
  <si>
    <t>2.2</t>
  </si>
  <si>
    <t>N-NORDIK BOOST 900-F</t>
  </si>
  <si>
    <t>Complete Set Of Flexible Blade - Nordik Booster - With Adaptable Holder for 9' plow</t>
  </si>
  <si>
    <t>2.3</t>
  </si>
  <si>
    <t>N-NORDIK MOVE 900-LT-F</t>
  </si>
  <si>
    <t>Complete Set Of Flexible Blade - Nordik MOVE LT - With Adaptable Holder for 9' plow</t>
  </si>
  <si>
    <t>2.4</t>
  </si>
  <si>
    <t>N-NORDIK RJR 900</t>
  </si>
  <si>
    <t>Complete Set Of Flexible Blade - JOMA Style - With Adaptable Holder for 9' plow</t>
  </si>
  <si>
    <t>10 ft  Articulating Blade System</t>
  </si>
  <si>
    <t xml:space="preserve">10 ft  Articulating Blade System with Initial Set-up Kit (blade segments, minimum 4" adapter blade, clamp bar, corner guards, hardware bolts, etc.) </t>
  </si>
  <si>
    <t>3.1</t>
  </si>
  <si>
    <t>N-NORDIK MOVE 1000-F</t>
  </si>
  <si>
    <t>Complete Set Of Flexible Blade - Nordik MOVE - With Adaptable Holder for 10' plow</t>
  </si>
  <si>
    <t>3.2</t>
  </si>
  <si>
    <t>N-NORDIK BOOST 1000-F</t>
  </si>
  <si>
    <t>Complete Set Of Flexible Blade - Nordik Booster - With Adaptable Holder for 10' plow</t>
  </si>
  <si>
    <t>3.3</t>
  </si>
  <si>
    <t>N-NORDIK MOVE 1000-LT-F</t>
  </si>
  <si>
    <t>Complete Set Of Flexible Blade - Nordik MOVE LT - With Adaptable Holder for 10' plow</t>
  </si>
  <si>
    <t>3.4</t>
  </si>
  <si>
    <t>N-NORDIK RJR 1000</t>
  </si>
  <si>
    <t>Complete Set Of Flexible Blade - JOMA Style - With Adaptable Holder for 10' plow</t>
  </si>
  <si>
    <t>CAT 1 - 4</t>
  </si>
  <si>
    <t>11 ft  Articulating Blade System (not listed on original Cost Proposal file)</t>
  </si>
  <si>
    <t xml:space="preserve">11 ft  Articulating Blade System with Initial Set-up Kit (blade segments, minimum 4" adapter blade, clamp bar, corner guards, hardware bolts, etc.) </t>
  </si>
  <si>
    <t>CAT 1 - 4.1</t>
  </si>
  <si>
    <t>N-NORDIK MOVE 1100-F</t>
  </si>
  <si>
    <t>Complete Set Of Flexible Blade - Nordik MOVE - With Adaptable Holder for 11' plow</t>
  </si>
  <si>
    <t>CAT 1 - 4.2</t>
  </si>
  <si>
    <t>N-NORDIK BOOST 1100-F</t>
  </si>
  <si>
    <t>Complete Set Of Flexible Blade - Nordik Booster - With Adaptable Holder for 11' plow</t>
  </si>
  <si>
    <t>CAT 1 - 4.3</t>
  </si>
  <si>
    <t>N-NORDIK MOVE 1100-LT-F</t>
  </si>
  <si>
    <t>Complete Set Of Flexible Blade - Nordik MOVE LT - With Adaptable Holder for 11' plow</t>
  </si>
  <si>
    <t>CAT 1 - 4.4</t>
  </si>
  <si>
    <t>N-NORDIK RJR 1100</t>
  </si>
  <si>
    <t>Complete Set Of Flexible Blade - JOMA Style - With Adaptable Holder for 11' plow</t>
  </si>
  <si>
    <t>CAT 1 - 5</t>
  </si>
  <si>
    <t>12 ft  Articulating Blade System (not listed on original Cost Proposal file)</t>
  </si>
  <si>
    <t xml:space="preserve">12 ft  Articulating Blade System with Initial Set-up Kit (blade segments, minimum 4" adapter blade, clamp bar, corner guards, hardware bolts, etc.) </t>
  </si>
  <si>
    <t>CAT 1 - 5.1</t>
  </si>
  <si>
    <t>N-NORDIK MOVE 1200-F</t>
  </si>
  <si>
    <t>Complete Set Of Flexible Blade - Nordik MOVE - With Adaptable Holder for 12' plow</t>
  </si>
  <si>
    <t>CAT 1 - 5.2</t>
  </si>
  <si>
    <t>N-NORDIK BOOST 1200-F</t>
  </si>
  <si>
    <t>Complete Set Of Flexible Blade - Nordik Booster - With Adaptable Holder for 12' plow</t>
  </si>
  <si>
    <t>CAT 1 - 5.3</t>
  </si>
  <si>
    <t>N-NORDIK MOVE 1200-LT-F</t>
  </si>
  <si>
    <t>Complete Set Of Flexible Blade - Nordik MOVE LT - With Adaptable Holder for 12' plow</t>
  </si>
  <si>
    <t>CAT 1 - 5.4</t>
  </si>
  <si>
    <t>N-NORDIK RJR 1200</t>
  </si>
  <si>
    <t>Complete Set Of Flexible Blade - JOMA Style - With Adaptable Holder for 12' plow</t>
  </si>
  <si>
    <t>CAT 1 - 6</t>
  </si>
  <si>
    <t>Replacement blades for Articulating systems (not listed on original Cost Proposal file)</t>
  </si>
  <si>
    <t>CAT 1 - 6.1</t>
  </si>
  <si>
    <t>1 ft  Articulating Replacment blade (not listed on original Cost Proposal file)</t>
  </si>
  <si>
    <t>1 ft Articulating blade segment</t>
  </si>
  <si>
    <t>N-NORDIK-MOVE-F</t>
  </si>
  <si>
    <t>1' replacement flexible carbide blade - Nordik MOVE</t>
  </si>
  <si>
    <t>CAT 1 - 6.2</t>
  </si>
  <si>
    <t>1 ft  Articulating Replacment blade (not listead on original Cost Proposal file)</t>
  </si>
  <si>
    <t>N-NORDIK-BOOSTER-F</t>
  </si>
  <si>
    <t>1' replacement flexible carbide blade - Nordik Booster</t>
  </si>
  <si>
    <t>CAT 1 - 6.3</t>
  </si>
  <si>
    <t>N-NORDIK-MOVE-LT-F</t>
  </si>
  <si>
    <t>1' replacement flexible carbide blade - Nordik MOVE LT</t>
  </si>
  <si>
    <t>CAT 1 - 6.4</t>
  </si>
  <si>
    <t>3 ft  Articulating Replacment blade (not listed on original Cost Proposal file)</t>
  </si>
  <si>
    <t>3 ft Articulating blade segment</t>
  </si>
  <si>
    <t>N-RJR-36</t>
  </si>
  <si>
    <t>3' replacement Flexible Carbide Rubber Blade For Joma System</t>
  </si>
  <si>
    <t>CAT 1 - 6.5</t>
  </si>
  <si>
    <t>4 ft  Articulating Replacment blade (not listed on original Cost Proposal file)</t>
  </si>
  <si>
    <t>4 ft Articulating blade segment</t>
  </si>
  <si>
    <t>N-RJR-48</t>
  </si>
  <si>
    <t>4' Replacement Flexible Carbide Rubber Blade For Joma System</t>
  </si>
  <si>
    <t>8 ft Carbide Blade System</t>
  </si>
  <si>
    <t>8 ft Carbide Blade System with Initial Setup-up Kit (blades, isolator, clamp bar, corner guards, hardware bolts, etc.)</t>
  </si>
  <si>
    <t>9 ft Carbide Blade System</t>
  </si>
  <si>
    <t>9 ft Carbide Blade System with Initial Setup-up Kit (blades, isolator, clamp bar, corner guards, hardware bolts, etc.)</t>
  </si>
  <si>
    <t>10 ft Carbide Blade System</t>
  </si>
  <si>
    <t>10 ft Carbide Blade System with Initial Setup-up Kit (blades, isolator, clamp bar, corner guards, hardware bolts, etc.)</t>
  </si>
  <si>
    <t>Center Guard</t>
  </si>
  <si>
    <t>Standard center guard constructed of 1” thick heavy-duty structural steel</t>
  </si>
  <si>
    <t>Carbide Insert Blade</t>
  </si>
  <si>
    <t>5" carbide insert blade - 7/8" x 5" x 36" std. hwy. punch; Gauge 1-1/2"; Punch Pattern 3-3-12</t>
  </si>
  <si>
    <t>8.1</t>
  </si>
  <si>
    <t>N-3453625D-1-P</t>
  </si>
  <si>
    <t>Carbide Blade 3/4" X 5" X 36" 25 Degrees Top Punch 1 1/2" Countersunk Square 11/16" For 5/8" Plow Bolt
3-3-12------------12-3-3
Painted Black</t>
  </si>
  <si>
    <t>8.2</t>
  </si>
  <si>
    <t>N-3453625D-1-P-ID</t>
  </si>
  <si>
    <t>Carbide Blade 3/4" X 5" X 36" 25 Degrees Top Punch 1 1/2" Countersunk Square 11/16" For 5/8" Plow Bolt
3-3-12------------12-3-3
Painted Black/Identified</t>
  </si>
  <si>
    <t>8.3</t>
  </si>
  <si>
    <t>N-3454825D-1-P</t>
  </si>
  <si>
    <t>Carbide Blade 3/4" X 5" X 48" 25 Degrees Top Punch 1 1/2" Countersunk Square 11/16" For 5/8" Plow Bolt
3-3-12------------12-3-3
Painted Black</t>
  </si>
  <si>
    <t>8.4</t>
  </si>
  <si>
    <t>N-3454825D-1-P-ID</t>
  </si>
  <si>
    <t>Carbide Blade 3/4" X 5" X 48" 25 Degrees Top Punch 1 1/2" Countersunk Square 11/16" For 5/8" Plow Bolt
3-3-12------------12-3-3
Painted Black/Identified</t>
  </si>
  <si>
    <t>8.5</t>
  </si>
  <si>
    <t>N-3463625D-10-P-ID</t>
  </si>
  <si>
    <t>Carbide Blade 3/4" X 6" X 36" 25 Degrees Top Punch 2" Square Holes 11/16" For 5/8'' Scraper Bolt - Hardware Included
3-3-12------------12-3-3
Painted/Identification</t>
  </si>
  <si>
    <t>8.6</t>
  </si>
  <si>
    <t>N-3463625D-3-P</t>
  </si>
  <si>
    <t>Carbide Blade 3/4" X 6" X 36" 25 Degrees Top Punch 1 1/2" Countersunk Square 11/16"
3-3-12------------12-3-3
Painted Black</t>
  </si>
  <si>
    <t>8.7</t>
  </si>
  <si>
    <t>N-3463625D-3-P-ID</t>
  </si>
  <si>
    <t>Carbide Blade 3/4" X 6" X 36" 25 Degrees Top Punch 1 1/2" Countersunk Square 11/16"
3-3-12------------12-3-3
Painted Black Id Front</t>
  </si>
  <si>
    <t>8.8</t>
  </si>
  <si>
    <t>N-3463625D-5-P</t>
  </si>
  <si>
    <t>Carbide Blade 3/4" X 6" X 36" 25 Degrees Top Punch 2" Countersunk Square 11/16"
3-3-12------------12-3-3
Painted Black</t>
  </si>
  <si>
    <t>8.9</t>
  </si>
  <si>
    <t>N-3463625D-8-P</t>
  </si>
  <si>
    <t>Carbide Blade 3/4" X 6" X 36" 25 Degrees Top Punch 1 1/2" Countersunk Square 11/16"
3-3-12------------12-3-3
With Bottom Angle
Painted Black</t>
  </si>
  <si>
    <t>8.10</t>
  </si>
  <si>
    <t>8.11</t>
  </si>
  <si>
    <t>N-3464825D-10-P-ID</t>
  </si>
  <si>
    <t>Carbide Blade 3/4" X 6" X 48" 25 Degrees Top Punch 2" Square Holes 11/16" For 5/8'' Scraper Bolt - Hardware Included
3-3-12------------12-3-3
Painted/Identification</t>
  </si>
  <si>
    <t>8.12</t>
  </si>
  <si>
    <t>N-3464825D-3-P</t>
  </si>
  <si>
    <t>Carbide Blade 3/4" X 6" X 48" 25 Degrees Top Punch 1 1/2" Countersunk Square 11/16"
3-3-12------------12-3-3
Painted Black</t>
  </si>
  <si>
    <t>8.13</t>
  </si>
  <si>
    <t>N-3464825D-3-P-ID</t>
  </si>
  <si>
    <t>Carbide Blade 3/4" X 6" X 48" 25 Degrees Top Punch 1 1/2" Countersunk Square 11/16"
3-3-12------------12-3-3
Painted Black/Identified</t>
  </si>
  <si>
    <t>8.14</t>
  </si>
  <si>
    <t>N-3464825D-4-P</t>
  </si>
  <si>
    <t>Carbide Blade 3/4" X 6" X 48" 25 Degrees Top Punch 2" Countersunk Square 11/16"
3-3-12------------12-3-3
Painted Black</t>
  </si>
  <si>
    <t>8.15</t>
  </si>
  <si>
    <t>N-3464825D-7-P</t>
  </si>
  <si>
    <t>Carbide Blade 3/4" X 6" X 48" 25 Degrees Top Punch 1 1/2" Countersunk Square 11/16"
3-3-12------------12-3-3
Bottom Angle (Carbide)
Painted Black</t>
  </si>
  <si>
    <t>8.16</t>
  </si>
  <si>
    <t>N-34636GBN-5-P</t>
  </si>
  <si>
    <t>Carbide Blade 3/4" X 6" X 36" GBN Top Punch 2" Countersunk Square 11/16" Painted
3-3-12---------------12-3-3</t>
  </si>
  <si>
    <t>8.17</t>
  </si>
  <si>
    <t>N-34648GBN-3-P</t>
  </si>
  <si>
    <t>Carbide Blade 3/4" X 6" X 48" GBN Top Punch 2" Countersunk Square 11/16"
3-3-12------------12-3-3 Painted</t>
  </si>
  <si>
    <t>8.18</t>
  </si>
  <si>
    <t>N-34660GBN-5-P</t>
  </si>
  <si>
    <t>Carbide Blade 3/4" X 6" X 60" GBN Top Punch 2" Countersunk Square 11/16" For 5/8" Plow Bolt 
3-3-12---12-3-3 Painted</t>
  </si>
  <si>
    <t>8.19</t>
  </si>
  <si>
    <t>N-34636CA-P</t>
  </si>
  <si>
    <t>Carbide Blade 3/4" X 6" X 36" Rectangular Carbide
Top Punch 2" Countersunk Square 11/16" For 5/8" Plow Bolt
3-3-12------------12-3-3 Painted</t>
  </si>
  <si>
    <t>8.20</t>
  </si>
  <si>
    <t>N-34648CA-P</t>
  </si>
  <si>
    <t>Carbide Blade 3/4" X 6" X 48" Rectangular Carbide
Top Punch 2" Countersunk Square 11/16" For 5/8" Plow Bolt
3-3-12------------12-3-3 Painted</t>
  </si>
  <si>
    <t>8.21</t>
  </si>
  <si>
    <t>N-34660CA-P</t>
  </si>
  <si>
    <t>Carbide Blade 3/4" X 6" X 60" Rectangular Carbide
Top Punch 2" Countersunk Square 11/16" For 5/8" Plow Bolt
3-3-12------------12-3-3 Painted</t>
  </si>
  <si>
    <t>8.22</t>
  </si>
  <si>
    <t>N-34636TALL25D-P</t>
  </si>
  <si>
    <t>Carbide Blade 3/4" X 6" X 36" Tall 25 Degrees Top Punch 1 1/2" Countersunk Square 11/16"
3-3-12------------12-3-3
Painted Black</t>
  </si>
  <si>
    <t>8.23</t>
  </si>
  <si>
    <t>N-34644TALL25D-1-P-ID</t>
  </si>
  <si>
    <t>Carbide Blade 3/4" X 6" X 44" Tall 25 Degrees Top Punch 2" Square 11/16
2-8---------------8-2
Painted Black Identify</t>
  </si>
  <si>
    <t>8.24</t>
  </si>
  <si>
    <t>N-34644TALL25D-P-ID</t>
  </si>
  <si>
    <t>Carbide Blade 3/4" X 6" X 44" Tall 25 Degrees Top Punch 2" Square 11/16
6-8------------8-6
Painted Black Identify</t>
  </si>
  <si>
    <t>8.25</t>
  </si>
  <si>
    <t>N-34648TALL25D-P</t>
  </si>
  <si>
    <t>Carbide Blade 3/4" X 6" X 48" Tall 25 Degrees Top Punch 1 1/2" Countersunk Square 11/16"
3-3-12------------12-3-3
Painted Black</t>
  </si>
  <si>
    <t>8.26</t>
  </si>
  <si>
    <t>N-34836TALL25D-P</t>
  </si>
  <si>
    <t>Carbide Blade 3/4" X 8" X 36" Tall 25 Degrees Top Punch 1 1/2" Countersunk Square 11/16"
3-3-12------------12-3-3
Painted Black</t>
  </si>
  <si>
    <t>8.27</t>
  </si>
  <si>
    <t>N-34848TALL25D-P</t>
  </si>
  <si>
    <t>Carbide Blade 3/4" X 8" X 48" Tall 25 Degrees Top Punch 1 1/2" Countersunk Square 11/16"
3-3-12------------12-3-3
Painted Black</t>
  </si>
  <si>
    <t>8.28</t>
  </si>
  <si>
    <t>N-34636GBN-2-SH-P-ID</t>
  </si>
  <si>
    <t>8.29</t>
  </si>
  <si>
    <t>N-34648GBN-1-SH-P-ID</t>
  </si>
  <si>
    <t>8.30</t>
  </si>
  <si>
    <t>N-78536GBN-3-SH-P-ID</t>
  </si>
  <si>
    <t>8.31</t>
  </si>
  <si>
    <t>N-78548GBN-3-SH-P-ID</t>
  </si>
  <si>
    <t>Underbody Blade</t>
  </si>
  <si>
    <t>Underbody Blade - 7/8" x 5" x 36" Top Bevel; Guage 1-1/2"; Punch Pattern 3-3-12</t>
  </si>
  <si>
    <t>9.1</t>
  </si>
  <si>
    <t>N-7853625D-2-P</t>
  </si>
  <si>
    <t>Grader Carbide Blade 7/8" X 5" X 36" 25 Degrees Top Punch 1 1/2" Countersunk Square 11/16" For 5/8" Plow Bolt
Back Beveles 30 Degrees
3-3-6---------------6-3-3
Bottom Angle (Carbide)
Painted</t>
  </si>
  <si>
    <t>9.2</t>
  </si>
  <si>
    <t>N-7854825D-1-P</t>
  </si>
  <si>
    <t>Grader Carbide Blade 7/8" X 5" X 48" 25 Degrees Top Punch 1 1/2" Countersunk Holes 11/16" Back Beveled 30 Degrees
3-3-12---12-3-3
Bottom Angle (Carbide)
Painted</t>
  </si>
  <si>
    <t>9.3</t>
  </si>
  <si>
    <t>N-7854825D-2-P</t>
  </si>
  <si>
    <t>Grader Carbide Blade 7/8" X 5" X 48" 25 Degrees Top Punch 1 1/2" Countersunk Holes 11/16" Back Beveled 45 Degrees
3-3-12---12-3-3
Bottom Angle (Carbide)
Painted</t>
  </si>
  <si>
    <t>Category 2 - Grader Mounted Blades</t>
  </si>
  <si>
    <t>Standard 6' Grader Blade per Description</t>
  </si>
  <si>
    <t>Standard 6' Grader Blade - 5/8" x 6" grader blade; Punch Pattern - 3-3-6</t>
  </si>
  <si>
    <t>N-58672GC-HT2-P</t>
  </si>
  <si>
    <t>Standard 6' Grader Blade - 3/4" x 8" grader blade; Punch Pattern - 3-3-6</t>
  </si>
  <si>
    <t>N-34872GC-HT2-P</t>
  </si>
  <si>
    <t>Standard 6' Grader Blade - 3/4" x 8" grader blade; Punch Pattern - 3-3-12</t>
  </si>
  <si>
    <t>Standard 7' Grader Blade per Description</t>
  </si>
  <si>
    <t>Standard 7' Grader Blade - 5/8" x 6" grader blade; Punch Pattern - 3-3-6</t>
  </si>
  <si>
    <t>N-58684GC-HT2-P</t>
  </si>
  <si>
    <t>Standard 7' Grader Blade - 3/4" x 8" grader blade; Punch Pattern - 3-3-6</t>
  </si>
  <si>
    <t>N-34884GC-HT2-P</t>
  </si>
  <si>
    <t>Standard 7' Grader Blade - 3/4" x 8" grader blade; Punch Pattern - 3-3-12</t>
  </si>
  <si>
    <t>N-34884GC-HT1-P</t>
  </si>
  <si>
    <t>N-34860GC-HT2-P</t>
  </si>
  <si>
    <t>N-34896GC-HT2-P</t>
  </si>
  <si>
    <t>N-348108GC-HT2-P</t>
  </si>
  <si>
    <t>N-58696GC-HT2-P</t>
  </si>
  <si>
    <t>N-34896GDC-HT2-P</t>
  </si>
  <si>
    <t>8.32</t>
  </si>
  <si>
    <t>N-3463625D-RJR-P-ID</t>
  </si>
  <si>
    <t>N-3464825D-RJR-P-ID</t>
  </si>
  <si>
    <t>Acessories (Not listed on original Cost Proposal file)</t>
  </si>
  <si>
    <t>10.1</t>
  </si>
  <si>
    <t>N-NORDIK-NOSE KIT-BOOSTER</t>
  </si>
  <si>
    <t>Moving nose piece for Nordik MOVE, Booster and MOVE LT kits</t>
  </si>
  <si>
    <t>Carbide Blade 3/4" X 6" X 36" 25 Degrees
2 Row Of Holes And Blocs Welded
See Drawing
Painted Black And "Front" Identification</t>
  </si>
  <si>
    <t>Carbide Blade 3/4" X 6" X 48" 25 Degrees
2 Row Of Holes And Blocs Welded
See Drawing
Painted Black And "Front" Identification</t>
  </si>
  <si>
    <t>Nose piece for Articulating Blade system</t>
  </si>
  <si>
    <t>Nose pieces and curb guards for standard and articularing blades</t>
  </si>
  <si>
    <t>10.2</t>
  </si>
  <si>
    <t>10.3</t>
  </si>
  <si>
    <t>10.4</t>
  </si>
  <si>
    <t>Standard nose piece Nose piece for Articulating Blade system</t>
  </si>
  <si>
    <t>N-21120045-HD-L-US-TP138</t>
  </si>
  <si>
    <t>Left side curb guard to be used with standard blades or arituculating blades</t>
  </si>
  <si>
    <t>Right side curb guard to be used with standard blades or arituculating blades</t>
  </si>
  <si>
    <t>N-21120045-HD-R-US-TP138</t>
  </si>
  <si>
    <t>N-10620029DU</t>
  </si>
  <si>
    <t>Universal cast curb guard to be used with standard blades or arituculating blades</t>
  </si>
  <si>
    <t>Heavy Duty Carbide Curb Guard Left Hand Top Punch 1 3/8'' (For Blades With Top Punch 1 1/2'')</t>
  </si>
  <si>
    <t>Heavy Duty Carbide Curb Guard Right Hand Top Punch 1 3/8'' (For Blades With Top Punch 1 1/2'')</t>
  </si>
  <si>
    <t>Ductile Iron End Proctector (DU7816) Tenco</t>
  </si>
  <si>
    <t>Set Of Move-M-Booster + Nose And Bolts</t>
  </si>
  <si>
    <t>Nordik Defender - Carbide Blade 3/4" X 6" X 36" GBN Top Punch 1 1/2" Countersunk Square 11/16"
3-3-12------------12-3-3
With Protection Shield - Painted</t>
  </si>
  <si>
    <t>Nordik Defender - Carbide Blade 3/4" X 6" X 48" GBN Top Punch 1 1/2" Countersunk Square 11/16"
3-3-12------------12-3-3
With Protection Shield - Painted</t>
  </si>
  <si>
    <t>Nordik Defender - Carbide Blade 7/8" X 5" X 36" GBN Top Punch 1 1/2" Countersunk Square 11/16", 
3-3-12------------12-3-3, 
With Protection Shield, 
Painted</t>
  </si>
  <si>
    <t xml:space="preserve">Nordik Defender - Carbide Blade 7/8" X 5" X 48" GBN Top Punch 1 1/2" Countersunk Square 11/16", 
3-3-12------------12-3-3, 
With Protection Shield, 
Painted </t>
  </si>
  <si>
    <t>Curved Grader Blade 5/8" X 6" X 72" Heat Treated 45-52 RWC  1 5/8'' Top Punch Countersunk Square 11/16" For 5/8" Bolt
3-3-6---6-3-3
Painted</t>
  </si>
  <si>
    <t>Curved Grader Blade 5/8" X 6" X 84" Heat Treated 45-52 RWC  1 5/8'' Top Punch Countersunk Square 11/16" For 5/8" Bolt
3-3-6---6-3-3
Painted</t>
  </si>
  <si>
    <t>Curved Grader Blade  Heat Treated 45-52RHC 3/4" X 8" X 72"  1 5/8'' Top Punch Countersunk Square 11/16" For 5/8" Plow Bolt
2 15/16-3-6-----------6-3-3 (13 Holes)
Painted Yellow</t>
  </si>
  <si>
    <t>Curved Grader Blade  Heat Treated 45-52RHC 3/4" X 8" X 72"  1 5/8'' Top Punch Countersunk Square 11/16" For 5/8" Plow Bolt
3-3-12-----------12-3-3
Painted Yellow</t>
  </si>
  <si>
    <t>Curved Grader Blade  Heat Treated 45-52RHC 3/4" X 8" X 84"  1 5/8'' Top Punch Countersunk Square 11/16" For 5/8" Plow Bolt
2 15/16-3-6-----------6-3-3 (13 Holes)
Painted Yellow</t>
  </si>
  <si>
    <t>Curved Grader  Blade  Heat Treated 45-52RHC 3/4" X 8" X 84"  1 5/8'' Top Punch Countersunk Square 11/16" For 5/8" Plow Bolt
3-3-12-----------12-3-3
Painted</t>
  </si>
  <si>
    <t>Curved Grader Blade  Heat Treated 45-52RHC 3/4" X 8" X 60"  1 5/8'' Top Punch Countersunk Square 11/16" For 5/8" Plow Bolt
2 15/16-3-6-----------6-3-3 (11 Holes)
Painted</t>
  </si>
  <si>
    <t>Curved Grader Blade Heat Treated 45-52RHC 3/4" X 8" X 96"  1 5/8'' Top Punch Countersunk Square 11/16" For 5/8" Plow Bolt
2 15/16-3-6-----------6-3-3 (16 Holes)
Painted</t>
  </si>
  <si>
    <t>Curved Grader Blade Heat Treated 45-52RHC 3/4" X 8" X 108"  1 5/8'' Top Punch Countersunk Square 11/16" For 5/8" Plow Bolt
2 15/16-3-6-----------6-3-3 (19 Holes)
Painted</t>
  </si>
  <si>
    <t>Curved Grader Blade Heat Treated 45-52RHC 5/8" X 6" X 96"  1 5/8'' Top Punch Countersunk Square 11/16" For 5/8" Plow Bolt
3-3-6-----------6-3-3
Painted</t>
  </si>
  <si>
    <t>Serrated Curved Grader  Blade  Heat Treated 45-52RHC 3/4" X 8" X 96" Teeth 2 1/8'' 1 5/8'' Top Punch Countersunk Square 11/16" For 5/8" Plow Bolt
2 15/16-3-6-----------6-3-3 (15 Holes)
Painted</t>
  </si>
  <si>
    <t>N-SPARTAN-FV114-2</t>
  </si>
  <si>
    <t>Carbide Blades Kit For 9'6'' Fisher V-Plow With HD Center Guard</t>
  </si>
  <si>
    <t>N-SPARTAN-WS108</t>
  </si>
  <si>
    <t>Carbide Blades Kit For 9' (108'') Western Pro Plus Straight Plow</t>
  </si>
  <si>
    <t>8.33</t>
  </si>
  <si>
    <t>8.34</t>
  </si>
  <si>
    <t>Grader Blade</t>
  </si>
  <si>
    <t>N-34872GC-HT1-P</t>
  </si>
  <si>
    <t>Attachment E</t>
  </si>
  <si>
    <t>Market Basket</t>
  </si>
  <si>
    <t>Contractor Name:</t>
  </si>
  <si>
    <t>Specifications</t>
  </si>
  <si>
    <t>Product</t>
  </si>
  <si>
    <t xml:space="preserve">Item Description </t>
  </si>
  <si>
    <t>Minimum Percentage Discount from List</t>
  </si>
  <si>
    <t>List Price
(From contractor's Published Catalog )</t>
  </si>
  <si>
    <t>Contract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</si>
</sst>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0.0%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305496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top"/>
    </xf>
    <xf numFmtId="0" fontId="0" fillId="3" borderId="1" xfId="0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165" fontId="0" fillId="2" borderId="1" xfId="1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horizontal="right" vertical="top"/>
    </xf>
    <xf numFmtId="0" fontId="3" fillId="2" borderId="5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0" fillId="3" borderId="1" xfId="0" applyFill="1" applyBorder="1" applyAlignment="1">
      <alignment horizontal="right" vertical="top" wrapText="1"/>
    </xf>
    <xf numFmtId="165" fontId="0" fillId="3" borderId="1" xfId="0" applyNumberFormat="1" applyFill="1" applyBorder="1" applyAlignment="1">
      <alignment vertical="top"/>
    </xf>
    <xf numFmtId="0" fontId="6" fillId="0" borderId="0" xfId="0" applyFont="1"/>
    <xf numFmtId="0" fontId="3" fillId="4" borderId="2" xfId="0" applyFont="1" applyFill="1" applyBorder="1" applyAlignment="1">
      <alignment horizontal="left" vertical="top"/>
    </xf>
    <xf numFmtId="0" fontId="0" fillId="4" borderId="3" xfId="0" applyFill="1" applyBorder="1" applyAlignment="1">
      <alignment vertical="top"/>
    </xf>
    <xf numFmtId="0" fontId="3" fillId="4" borderId="3" xfId="0" applyFont="1" applyFill="1" applyBorder="1" applyAlignment="1">
      <alignment horizontal="center" vertical="top"/>
    </xf>
    <xf numFmtId="0" fontId="0" fillId="4" borderId="4" xfId="0" applyFill="1" applyBorder="1" applyAlignment="1">
      <alignment vertical="top"/>
    </xf>
    <xf numFmtId="0" fontId="7" fillId="7" borderId="1" xfId="0" applyFont="1" applyFill="1" applyBorder="1" applyAlignment="1">
      <alignment horizontal="left" vertical="top"/>
    </xf>
    <xf numFmtId="0" fontId="8" fillId="7" borderId="1" xfId="0" applyFont="1" applyFill="1" applyBorder="1" applyAlignment="1">
      <alignment vertical="top"/>
    </xf>
    <xf numFmtId="0" fontId="8" fillId="7" borderId="1" xfId="0" applyFont="1" applyFill="1" applyBorder="1" applyAlignment="1">
      <alignment vertical="top" wrapText="1"/>
    </xf>
    <xf numFmtId="44" fontId="8" fillId="7" borderId="1" xfId="2" applyFont="1" applyFill="1" applyBorder="1" applyAlignment="1">
      <alignment horizontal="right" vertical="top"/>
    </xf>
    <xf numFmtId="165" fontId="8" fillId="7" borderId="1" xfId="1" applyNumberFormat="1" applyFont="1" applyFill="1" applyBorder="1" applyAlignment="1">
      <alignment horizontal="center" vertical="top"/>
    </xf>
    <xf numFmtId="164" fontId="8" fillId="7" borderId="1" xfId="1" applyNumberFormat="1" applyFont="1" applyFill="1" applyBorder="1" applyAlignment="1">
      <alignment horizontal="right" vertical="top"/>
    </xf>
    <xf numFmtId="0" fontId="0" fillId="7" borderId="0" xfId="0" applyFill="1" applyAlignment="1">
      <alignment vertical="top"/>
    </xf>
    <xf numFmtId="44" fontId="0" fillId="2" borderId="1" xfId="2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8" fillId="6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8" fillId="7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2" borderId="2" xfId="0" applyFill="1" applyBorder="1" applyAlignment="1">
      <alignment horizontal="center" vertical="center" wrapText="1"/>
    </xf>
    <xf numFmtId="44" fontId="0" fillId="2" borderId="1" xfId="2" applyFont="1" applyFill="1" applyBorder="1" applyAlignment="1">
      <alignment horizontal="right" vertical="center"/>
    </xf>
    <xf numFmtId="165" fontId="0" fillId="0" borderId="1" xfId="1" applyNumberFormat="1" applyFont="1" applyFill="1" applyBorder="1" applyAlignment="1">
      <alignment horizontal="center" vertical="center"/>
    </xf>
    <xf numFmtId="164" fontId="0" fillId="5" borderId="1" xfId="1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7" fillId="6" borderId="1" xfId="0" applyFont="1" applyFill="1" applyBorder="1" applyAlignment="1">
      <alignment horizontal="left" vertical="center"/>
    </xf>
    <xf numFmtId="0" fontId="8" fillId="6" borderId="1" xfId="0" applyFont="1" applyFill="1" applyBorder="1" applyAlignment="1">
      <alignment vertical="center"/>
    </xf>
    <xf numFmtId="44" fontId="8" fillId="6" borderId="1" xfId="2" applyFont="1" applyFill="1" applyBorder="1" applyAlignment="1">
      <alignment horizontal="right" vertical="center"/>
    </xf>
    <xf numFmtId="165" fontId="8" fillId="6" borderId="1" xfId="1" applyNumberFormat="1" applyFont="1" applyFill="1" applyBorder="1" applyAlignment="1">
      <alignment horizontal="center" vertical="center"/>
    </xf>
    <xf numFmtId="164" fontId="8" fillId="6" borderId="1" xfId="1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6" fillId="4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4" fontId="0" fillId="2" borderId="1" xfId="2" applyFont="1" applyFill="1" applyBorder="1" applyAlignment="1">
      <alignment horizontal="left" vertical="top" wrapText="1"/>
    </xf>
    <xf numFmtId="0" fontId="0" fillId="2" borderId="1" xfId="0" applyFill="1" applyBorder="1" applyAlignment="1">
      <alignment vertical="top" wrapText="1"/>
    </xf>
    <xf numFmtId="44" fontId="0" fillId="2" borderId="1" xfId="2" applyFont="1" applyFill="1" applyBorder="1" applyAlignment="1">
      <alignment horizontal="center" vertical="top"/>
    </xf>
    <xf numFmtId="0" fontId="0" fillId="2" borderId="1" xfId="0" applyFill="1" applyBorder="1" applyAlignment="1">
      <alignment horizontal="left" vertical="top" wrapText="1"/>
    </xf>
    <xf numFmtId="0" fontId="0" fillId="2" borderId="2" xfId="0" applyFill="1" applyBorder="1" applyAlignment="1">
      <alignment vertical="top" wrapText="1"/>
    </xf>
    <xf numFmtId="2" fontId="0" fillId="2" borderId="1" xfId="0" applyNumberForma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0" borderId="5" xfId="0" applyFont="1" applyBorder="1" applyAlignment="1">
      <alignment horizontal="center" vertical="top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7A9AD-2FE4-49AC-AEAD-F40328859FC6}">
  <sheetPr>
    <tabColor theme="9" tint="0.59999389629810485"/>
    <pageSetUpPr fitToPage="1"/>
  </sheetPr>
  <dimension ref="A1:G10"/>
  <sheetViews>
    <sheetView zoomScaleNormal="100" zoomScaleSheetLayoutView="70" workbookViewId="0">
      <selection activeCell="B3" sqref="B3"/>
    </sheetView>
  </sheetViews>
  <sheetFormatPr defaultColWidth="8.85546875" defaultRowHeight="15" x14ac:dyDescent="0.25"/>
  <cols>
    <col min="1" max="1" width="8.85546875" style="5"/>
    <col min="2" max="2" width="52.7109375" style="1" bestFit="1" customWidth="1"/>
    <col min="3" max="3" width="42.85546875" style="6" customWidth="1"/>
    <col min="4" max="4" width="20.7109375" style="1" customWidth="1"/>
    <col min="5" max="16384" width="8.85546875" style="1"/>
  </cols>
  <sheetData>
    <row r="1" spans="1:7" ht="21" x14ac:dyDescent="0.25">
      <c r="A1" s="67" t="s">
        <v>285</v>
      </c>
      <c r="B1" s="67"/>
      <c r="C1" s="67"/>
      <c r="D1" s="67"/>
    </row>
    <row r="2" spans="1:7" ht="21" x14ac:dyDescent="0.25">
      <c r="A2" s="67" t="s">
        <v>0</v>
      </c>
      <c r="B2" s="67"/>
      <c r="C2" s="67"/>
      <c r="D2" s="67"/>
    </row>
    <row r="3" spans="1:7" ht="21" x14ac:dyDescent="0.25">
      <c r="A3" s="8"/>
      <c r="B3" s="10"/>
      <c r="C3" s="11" t="s">
        <v>1</v>
      </c>
      <c r="D3" s="8"/>
    </row>
    <row r="4" spans="1:7" ht="8.4499999999999993" customHeight="1" x14ac:dyDescent="0.25">
      <c r="A4" s="8"/>
      <c r="B4" s="10"/>
      <c r="C4" s="8"/>
      <c r="D4" s="8"/>
    </row>
    <row r="5" spans="1:7" ht="21" x14ac:dyDescent="0.25">
      <c r="A5" s="18" t="s">
        <v>2</v>
      </c>
      <c r="B5" s="19"/>
      <c r="C5" s="20"/>
      <c r="D5" s="20"/>
      <c r="E5" s="19"/>
      <c r="F5" s="19"/>
      <c r="G5" s="21"/>
    </row>
    <row r="6" spans="1:7" customFormat="1" x14ac:dyDescent="0.25">
      <c r="A6" s="12" t="s">
        <v>3</v>
      </c>
      <c r="B6" s="12" t="s">
        <v>4</v>
      </c>
      <c r="C6" s="12" t="s">
        <v>5</v>
      </c>
    </row>
    <row r="7" spans="1:7" x14ac:dyDescent="0.25">
      <c r="A7" s="2">
        <v>1</v>
      </c>
      <c r="B7" s="3" t="s">
        <v>6</v>
      </c>
      <c r="C7" s="7">
        <v>0.45</v>
      </c>
    </row>
    <row r="8" spans="1:7" x14ac:dyDescent="0.25">
      <c r="A8" s="2">
        <v>2</v>
      </c>
      <c r="B8" s="3" t="s">
        <v>7</v>
      </c>
      <c r="C8" s="7">
        <v>0.45</v>
      </c>
    </row>
    <row r="9" spans="1:7" x14ac:dyDescent="0.25">
      <c r="A9" s="2">
        <v>3</v>
      </c>
      <c r="B9" s="3" t="s">
        <v>8</v>
      </c>
      <c r="C9" s="7">
        <v>0.45</v>
      </c>
    </row>
    <row r="10" spans="1:7" x14ac:dyDescent="0.25">
      <c r="A10" s="4"/>
      <c r="B10" s="15" t="s">
        <v>9</v>
      </c>
      <c r="C10" s="16">
        <f>IFERROR(AVERAGE(C7:C9),0)</f>
        <v>0.45</v>
      </c>
    </row>
  </sheetData>
  <mergeCells count="2">
    <mergeCell ref="A1:D1"/>
    <mergeCell ref="A2:D2"/>
  </mergeCells>
  <pageMargins left="1" right="1" top="1" bottom="1" header="0.5" footer="0.5"/>
  <pageSetup scale="75" fitToHeight="5" orientation="landscape" r:id="rId1"/>
  <headerFooter>
    <oddFooter>&amp;LAttachment I - Cost Proposal Form
Discount % Off Evaluation&amp;RPage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FF256-70BE-4121-9CBF-9532C07F1F5C}">
  <sheetPr>
    <tabColor theme="7" tint="0.59999389629810485"/>
    <pageSetUpPr fitToPage="1"/>
  </sheetPr>
  <dimension ref="A1:K109"/>
  <sheetViews>
    <sheetView tabSelected="1" zoomScaleNormal="100" zoomScaleSheetLayoutView="70" workbookViewId="0">
      <selection activeCell="A6" sqref="A6:XFD6"/>
    </sheetView>
  </sheetViews>
  <sheetFormatPr defaultColWidth="8.85546875" defaultRowHeight="15" customHeight="1" x14ac:dyDescent="0.25"/>
  <cols>
    <col min="1" max="1" width="12.28515625" style="5" customWidth="1"/>
    <col min="2" max="2" width="36.42578125" style="1" customWidth="1"/>
    <col min="3" max="3" width="71.5703125" style="6" customWidth="1"/>
    <col min="4" max="4" width="36.42578125" style="41" customWidth="1"/>
    <col min="5" max="5" width="63" style="36" customWidth="1"/>
    <col min="6" max="7" width="20.7109375" style="1" customWidth="1"/>
    <col min="8" max="8" width="13.5703125" style="1" bestFit="1" customWidth="1"/>
    <col min="9" max="16384" width="8.85546875" style="1"/>
  </cols>
  <sheetData>
    <row r="1" spans="1:11" ht="21" x14ac:dyDescent="0.25">
      <c r="A1" s="67" t="s">
        <v>285</v>
      </c>
      <c r="B1" s="67"/>
      <c r="C1" s="67"/>
      <c r="D1" s="67"/>
      <c r="E1" s="67"/>
      <c r="F1" s="67"/>
      <c r="G1" s="67"/>
      <c r="H1" s="67"/>
    </row>
    <row r="2" spans="1:11" ht="21" x14ac:dyDescent="0.25">
      <c r="A2" s="67" t="s">
        <v>286</v>
      </c>
      <c r="B2" s="67"/>
      <c r="C2" s="67"/>
      <c r="D2" s="67"/>
      <c r="E2" s="67"/>
      <c r="F2" s="67"/>
      <c r="G2" s="67"/>
      <c r="H2" s="67"/>
    </row>
    <row r="3" spans="1:11" ht="21" x14ac:dyDescent="0.25">
      <c r="A3" s="67" t="s">
        <v>0</v>
      </c>
      <c r="B3" s="67"/>
      <c r="C3" s="67"/>
      <c r="D3" s="67"/>
      <c r="E3" s="67"/>
      <c r="F3" s="67"/>
      <c r="G3" s="67"/>
      <c r="H3" s="67"/>
    </row>
    <row r="4" spans="1:11" ht="21" x14ac:dyDescent="0.25">
      <c r="A4" s="8"/>
      <c r="B4" s="56" t="s">
        <v>287</v>
      </c>
      <c r="C4" s="68" t="str">
        <f>'Discount %'!C3</f>
        <v>Nordik Blades</v>
      </c>
      <c r="D4" s="68"/>
      <c r="E4" s="68"/>
      <c r="F4" s="8"/>
    </row>
    <row r="5" spans="1:11" ht="9.6" customHeight="1" x14ac:dyDescent="0.25">
      <c r="A5" s="8"/>
      <c r="B5" s="56"/>
      <c r="C5" s="8"/>
      <c r="D5" s="8"/>
      <c r="E5" s="30"/>
      <c r="F5" s="8"/>
      <c r="G5" s="8"/>
      <c r="H5" s="8"/>
    </row>
    <row r="6" spans="1:11" ht="14.45" customHeight="1" x14ac:dyDescent="0.25">
      <c r="A6" s="13"/>
      <c r="B6" s="57"/>
      <c r="C6" s="13"/>
      <c r="D6" s="39"/>
      <c r="E6" s="31"/>
      <c r="F6" s="13"/>
      <c r="G6" s="13"/>
      <c r="H6" s="9"/>
      <c r="I6" s="9"/>
      <c r="J6" s="9"/>
      <c r="K6" s="9"/>
    </row>
    <row r="7" spans="1:11" ht="21" x14ac:dyDescent="0.25">
      <c r="A7" s="14" t="s">
        <v>10</v>
      </c>
      <c r="C7" s="8"/>
      <c r="D7" s="8"/>
      <c r="E7" s="30"/>
      <c r="F7" s="8"/>
      <c r="G7" s="8"/>
      <c r="H7" s="8"/>
    </row>
    <row r="8" spans="1:11" s="17" customFormat="1" ht="45" x14ac:dyDescent="0.25">
      <c r="A8" s="32" t="s">
        <v>11</v>
      </c>
      <c r="B8" s="58" t="s">
        <v>4</v>
      </c>
      <c r="C8" s="32" t="s">
        <v>290</v>
      </c>
      <c r="D8" s="32" t="s">
        <v>289</v>
      </c>
      <c r="E8" s="32" t="s">
        <v>288</v>
      </c>
      <c r="F8" s="32" t="s">
        <v>292</v>
      </c>
      <c r="G8" s="32" t="s">
        <v>291</v>
      </c>
      <c r="H8" s="32" t="s">
        <v>293</v>
      </c>
    </row>
    <row r="9" spans="1:11" s="28" customFormat="1" ht="18.75" x14ac:dyDescent="0.25">
      <c r="A9" s="22" t="s">
        <v>12</v>
      </c>
      <c r="B9" s="23"/>
      <c r="C9" s="24"/>
      <c r="D9" s="40"/>
      <c r="E9" s="33"/>
      <c r="F9" s="25"/>
      <c r="G9" s="26"/>
      <c r="H9" s="27"/>
    </row>
    <row r="10" spans="1:11" ht="30" x14ac:dyDescent="0.25">
      <c r="A10" s="66">
        <v>1</v>
      </c>
      <c r="B10" s="59" t="s">
        <v>13</v>
      </c>
      <c r="C10" s="59" t="s">
        <v>14</v>
      </c>
      <c r="D10" s="37"/>
      <c r="E10" s="61"/>
      <c r="F10" s="43"/>
      <c r="G10" s="44"/>
      <c r="H10" s="45"/>
      <c r="I10" s="46"/>
    </row>
    <row r="11" spans="1:11" ht="30" x14ac:dyDescent="0.25">
      <c r="A11" s="52" t="s">
        <v>15</v>
      </c>
      <c r="B11" s="53" t="s">
        <v>16</v>
      </c>
      <c r="C11" s="53" t="s">
        <v>14</v>
      </c>
      <c r="D11" s="29" t="s">
        <v>17</v>
      </c>
      <c r="E11" s="60" t="s">
        <v>18</v>
      </c>
      <c r="F11" s="43">
        <v>3562.76</v>
      </c>
      <c r="G11" s="44">
        <f>'Discount %'!C$7</f>
        <v>0.45</v>
      </c>
      <c r="H11" s="45">
        <f t="shared" ref="H11:H73" si="0">F11-(F11*G11)</f>
        <v>1959.518</v>
      </c>
      <c r="I11" s="46"/>
    </row>
    <row r="12" spans="1:11" ht="30" x14ac:dyDescent="0.25">
      <c r="A12" s="52" t="s">
        <v>19</v>
      </c>
      <c r="B12" s="53" t="s">
        <v>16</v>
      </c>
      <c r="C12" s="53" t="s">
        <v>14</v>
      </c>
      <c r="D12" s="29" t="s">
        <v>20</v>
      </c>
      <c r="E12" s="60" t="s">
        <v>21</v>
      </c>
      <c r="F12" s="43">
        <v>3759.71</v>
      </c>
      <c r="G12" s="44">
        <f>'Discount %'!C$7</f>
        <v>0.45</v>
      </c>
      <c r="H12" s="45">
        <f t="shared" si="0"/>
        <v>2067.8405000000002</v>
      </c>
      <c r="I12" s="46"/>
    </row>
    <row r="13" spans="1:11" ht="30" x14ac:dyDescent="0.25">
      <c r="A13" s="52" t="s">
        <v>22</v>
      </c>
      <c r="B13" s="53" t="s">
        <v>16</v>
      </c>
      <c r="C13" s="53" t="s">
        <v>14</v>
      </c>
      <c r="D13" s="29" t="s">
        <v>23</v>
      </c>
      <c r="E13" s="60" t="s">
        <v>24</v>
      </c>
      <c r="F13" s="43">
        <v>3257.31</v>
      </c>
      <c r="G13" s="44">
        <f>'Discount %'!C$7</f>
        <v>0.45</v>
      </c>
      <c r="H13" s="45">
        <f t="shared" si="0"/>
        <v>1791.5204999999999</v>
      </c>
      <c r="I13" s="46"/>
    </row>
    <row r="14" spans="1:11" ht="30" x14ac:dyDescent="0.25">
      <c r="A14" s="52" t="s">
        <v>25</v>
      </c>
      <c r="B14" s="53" t="s">
        <v>16</v>
      </c>
      <c r="C14" s="53" t="s">
        <v>14</v>
      </c>
      <c r="D14" s="29" t="s">
        <v>26</v>
      </c>
      <c r="E14" s="60" t="s">
        <v>27</v>
      </c>
      <c r="F14" s="43">
        <v>3634.05</v>
      </c>
      <c r="G14" s="44">
        <f>'Discount %'!C$7</f>
        <v>0.45</v>
      </c>
      <c r="H14" s="45">
        <f t="shared" si="0"/>
        <v>1998.7275</v>
      </c>
      <c r="I14" s="46"/>
    </row>
    <row r="15" spans="1:11" ht="30" x14ac:dyDescent="0.25">
      <c r="A15" s="66">
        <v>2</v>
      </c>
      <c r="B15" s="59" t="s">
        <v>28</v>
      </c>
      <c r="C15" s="59" t="s">
        <v>29</v>
      </c>
      <c r="D15" s="37"/>
      <c r="E15" s="61"/>
      <c r="F15" s="43"/>
      <c r="G15" s="44"/>
      <c r="H15" s="45"/>
      <c r="I15" s="46"/>
    </row>
    <row r="16" spans="1:11" ht="30" x14ac:dyDescent="0.25">
      <c r="A16" s="52" t="s">
        <v>30</v>
      </c>
      <c r="B16" s="53" t="s">
        <v>28</v>
      </c>
      <c r="C16" s="53" t="s">
        <v>29</v>
      </c>
      <c r="D16" s="29" t="s">
        <v>31</v>
      </c>
      <c r="E16" s="60" t="s">
        <v>32</v>
      </c>
      <c r="F16" s="29">
        <v>3976.04</v>
      </c>
      <c r="G16" s="44">
        <f>'Discount %'!C$7</f>
        <v>0.45</v>
      </c>
      <c r="H16" s="45">
        <f t="shared" si="0"/>
        <v>2186.8220000000001</v>
      </c>
      <c r="I16" s="46"/>
    </row>
    <row r="17" spans="1:9" ht="30" x14ac:dyDescent="0.25">
      <c r="A17" s="52" t="s">
        <v>33</v>
      </c>
      <c r="B17" s="53" t="s">
        <v>28</v>
      </c>
      <c r="C17" s="53" t="s">
        <v>29</v>
      </c>
      <c r="D17" s="29" t="s">
        <v>34</v>
      </c>
      <c r="E17" s="60" t="s">
        <v>35</v>
      </c>
      <c r="F17" s="29">
        <v>4234.75</v>
      </c>
      <c r="G17" s="44">
        <f>'Discount %'!C$7</f>
        <v>0.45</v>
      </c>
      <c r="H17" s="45">
        <f t="shared" si="0"/>
        <v>2329.1125000000002</v>
      </c>
      <c r="I17" s="46"/>
    </row>
    <row r="18" spans="1:9" ht="30" x14ac:dyDescent="0.25">
      <c r="A18" s="52" t="s">
        <v>36</v>
      </c>
      <c r="B18" s="53" t="s">
        <v>28</v>
      </c>
      <c r="C18" s="53" t="s">
        <v>29</v>
      </c>
      <c r="D18" s="29" t="s">
        <v>37</v>
      </c>
      <c r="E18" s="60" t="s">
        <v>38</v>
      </c>
      <c r="F18" s="29">
        <v>3669.55</v>
      </c>
      <c r="G18" s="44">
        <f>'Discount %'!C$7</f>
        <v>0.45</v>
      </c>
      <c r="H18" s="45">
        <f t="shared" si="0"/>
        <v>2018.2525000000001</v>
      </c>
      <c r="I18" s="46"/>
    </row>
    <row r="19" spans="1:9" ht="30" x14ac:dyDescent="0.25">
      <c r="A19" s="52" t="s">
        <v>39</v>
      </c>
      <c r="B19" s="53" t="s">
        <v>28</v>
      </c>
      <c r="C19" s="53" t="s">
        <v>29</v>
      </c>
      <c r="D19" s="29" t="s">
        <v>40</v>
      </c>
      <c r="E19" s="60" t="s">
        <v>41</v>
      </c>
      <c r="F19" s="29">
        <v>4088.33</v>
      </c>
      <c r="G19" s="44">
        <f>'Discount %'!C$7</f>
        <v>0.45</v>
      </c>
      <c r="H19" s="45">
        <f t="shared" si="0"/>
        <v>2248.5815000000002</v>
      </c>
      <c r="I19" s="46"/>
    </row>
    <row r="20" spans="1:9" ht="30" x14ac:dyDescent="0.25">
      <c r="A20" s="66">
        <v>3</v>
      </c>
      <c r="B20" s="59" t="s">
        <v>42</v>
      </c>
      <c r="C20" s="59" t="s">
        <v>43</v>
      </c>
      <c r="D20" s="37"/>
      <c r="E20" s="61"/>
      <c r="F20" s="43"/>
      <c r="G20" s="44"/>
      <c r="H20" s="45"/>
      <c r="I20" s="46"/>
    </row>
    <row r="21" spans="1:9" ht="30" x14ac:dyDescent="0.25">
      <c r="A21" s="52" t="s">
        <v>44</v>
      </c>
      <c r="B21" s="53" t="s">
        <v>42</v>
      </c>
      <c r="C21" s="53" t="s">
        <v>43</v>
      </c>
      <c r="D21" s="29" t="s">
        <v>45</v>
      </c>
      <c r="E21" s="60" t="s">
        <v>46</v>
      </c>
      <c r="F21" s="43">
        <v>4389.2700000000004</v>
      </c>
      <c r="G21" s="44">
        <f>'Discount %'!C$7</f>
        <v>0.45</v>
      </c>
      <c r="H21" s="45">
        <f t="shared" si="0"/>
        <v>2414.0985000000001</v>
      </c>
      <c r="I21" s="46"/>
    </row>
    <row r="22" spans="1:9" x14ac:dyDescent="0.25">
      <c r="A22" s="52" t="s">
        <v>47</v>
      </c>
      <c r="B22" s="53" t="s">
        <v>42</v>
      </c>
      <c r="C22" s="53" t="s">
        <v>43</v>
      </c>
      <c r="D22" s="29" t="s">
        <v>48</v>
      </c>
      <c r="E22" s="60" t="s">
        <v>49</v>
      </c>
      <c r="F22" s="43">
        <v>4676.91</v>
      </c>
      <c r="G22" s="44">
        <f>'Discount %'!C$7</f>
        <v>0.45</v>
      </c>
      <c r="H22" s="45">
        <f t="shared" si="0"/>
        <v>2572.3004999999998</v>
      </c>
      <c r="I22" s="46"/>
    </row>
    <row r="23" spans="1:9" ht="30" x14ac:dyDescent="0.25">
      <c r="A23" s="52" t="s">
        <v>50</v>
      </c>
      <c r="B23" s="53" t="s">
        <v>42</v>
      </c>
      <c r="C23" s="53" t="s">
        <v>43</v>
      </c>
      <c r="D23" s="29" t="s">
        <v>51</v>
      </c>
      <c r="E23" s="60" t="s">
        <v>52</v>
      </c>
      <c r="F23" s="43">
        <v>4048.73</v>
      </c>
      <c r="G23" s="44">
        <f>'Discount %'!C$7</f>
        <v>0.45</v>
      </c>
      <c r="H23" s="45">
        <f t="shared" si="0"/>
        <v>2226.8015</v>
      </c>
      <c r="I23" s="46"/>
    </row>
    <row r="24" spans="1:9" ht="30" x14ac:dyDescent="0.25">
      <c r="A24" s="52" t="s">
        <v>53</v>
      </c>
      <c r="B24" s="53" t="s">
        <v>42</v>
      </c>
      <c r="C24" s="53" t="s">
        <v>43</v>
      </c>
      <c r="D24" s="29" t="s">
        <v>54</v>
      </c>
      <c r="E24" s="60" t="s">
        <v>55</v>
      </c>
      <c r="F24" s="43">
        <v>4542.25</v>
      </c>
      <c r="G24" s="44">
        <f>'Discount %'!C$7</f>
        <v>0.45</v>
      </c>
      <c r="H24" s="45">
        <f t="shared" si="0"/>
        <v>2498.2375000000002</v>
      </c>
      <c r="I24" s="46"/>
    </row>
    <row r="25" spans="1:9" ht="30" x14ac:dyDescent="0.25">
      <c r="A25" s="66" t="s">
        <v>56</v>
      </c>
      <c r="B25" s="59" t="s">
        <v>57</v>
      </c>
      <c r="C25" s="59" t="s">
        <v>58</v>
      </c>
      <c r="D25" s="37"/>
      <c r="E25" s="61"/>
      <c r="F25" s="43"/>
      <c r="G25" s="44"/>
      <c r="H25" s="45"/>
      <c r="I25" s="46"/>
    </row>
    <row r="26" spans="1:9" ht="30" x14ac:dyDescent="0.25">
      <c r="A26" s="52" t="s">
        <v>59</v>
      </c>
      <c r="B26" s="53" t="s">
        <v>57</v>
      </c>
      <c r="C26" s="53" t="s">
        <v>58</v>
      </c>
      <c r="D26" s="29" t="s">
        <v>60</v>
      </c>
      <c r="E26" s="60" t="s">
        <v>61</v>
      </c>
      <c r="F26" s="43">
        <v>4769.6000000000004</v>
      </c>
      <c r="G26" s="44">
        <f>'Discount %'!C$7</f>
        <v>0.45</v>
      </c>
      <c r="H26" s="45">
        <f t="shared" si="0"/>
        <v>2623.28</v>
      </c>
      <c r="I26" s="46"/>
    </row>
    <row r="27" spans="1:9" ht="30" x14ac:dyDescent="0.25">
      <c r="A27" s="52" t="s">
        <v>62</v>
      </c>
      <c r="B27" s="53" t="s">
        <v>57</v>
      </c>
      <c r="C27" s="53" t="s">
        <v>58</v>
      </c>
      <c r="D27" s="29" t="s">
        <v>63</v>
      </c>
      <c r="E27" s="60" t="s">
        <v>64</v>
      </c>
      <c r="F27" s="43">
        <v>5085.8</v>
      </c>
      <c r="G27" s="44">
        <f>'Discount %'!C$7</f>
        <v>0.45</v>
      </c>
      <c r="H27" s="45">
        <f t="shared" si="0"/>
        <v>2797.19</v>
      </c>
      <c r="I27" s="46"/>
    </row>
    <row r="28" spans="1:9" ht="30" x14ac:dyDescent="0.25">
      <c r="A28" s="52" t="s">
        <v>65</v>
      </c>
      <c r="B28" s="53" t="s">
        <v>57</v>
      </c>
      <c r="C28" s="53" t="s">
        <v>58</v>
      </c>
      <c r="D28" s="29" t="s">
        <v>66</v>
      </c>
      <c r="E28" s="60" t="s">
        <v>67</v>
      </c>
      <c r="F28" s="43">
        <v>4395</v>
      </c>
      <c r="G28" s="44">
        <f>'Discount %'!C$7</f>
        <v>0.45</v>
      </c>
      <c r="H28" s="45">
        <f t="shared" si="0"/>
        <v>2417.25</v>
      </c>
      <c r="I28" s="46"/>
    </row>
    <row r="29" spans="1:9" ht="30" x14ac:dyDescent="0.25">
      <c r="A29" s="52" t="s">
        <v>68</v>
      </c>
      <c r="B29" s="53" t="s">
        <v>57</v>
      </c>
      <c r="C29" s="53" t="s">
        <v>58</v>
      </c>
      <c r="D29" s="29" t="s">
        <v>69</v>
      </c>
      <c r="E29" s="60" t="s">
        <v>70</v>
      </c>
      <c r="F29" s="43">
        <v>4996.84</v>
      </c>
      <c r="G29" s="44">
        <f>'Discount %'!C$7</f>
        <v>0.45</v>
      </c>
      <c r="H29" s="45">
        <f t="shared" si="0"/>
        <v>2748.2620000000002</v>
      </c>
      <c r="I29" s="46"/>
    </row>
    <row r="30" spans="1:9" ht="30" x14ac:dyDescent="0.25">
      <c r="A30" s="66" t="s">
        <v>71</v>
      </c>
      <c r="B30" s="59" t="s">
        <v>72</v>
      </c>
      <c r="C30" s="59" t="s">
        <v>73</v>
      </c>
      <c r="D30" s="37"/>
      <c r="E30" s="61"/>
      <c r="F30" s="43"/>
      <c r="G30" s="44"/>
      <c r="H30" s="45"/>
      <c r="I30" s="46"/>
    </row>
    <row r="31" spans="1:9" ht="30" x14ac:dyDescent="0.25">
      <c r="A31" s="52" t="s">
        <v>74</v>
      </c>
      <c r="B31" s="53" t="s">
        <v>72</v>
      </c>
      <c r="C31" s="53" t="s">
        <v>73</v>
      </c>
      <c r="D31" s="29" t="s">
        <v>75</v>
      </c>
      <c r="E31" s="60" t="s">
        <v>76</v>
      </c>
      <c r="F31" s="43">
        <v>5128.6899999999996</v>
      </c>
      <c r="G31" s="44">
        <f>'Discount %'!C$7</f>
        <v>0.45</v>
      </c>
      <c r="H31" s="45">
        <f t="shared" si="0"/>
        <v>2820.7794999999996</v>
      </c>
      <c r="I31" s="46"/>
    </row>
    <row r="32" spans="1:9" ht="30" x14ac:dyDescent="0.25">
      <c r="A32" s="52" t="s">
        <v>77</v>
      </c>
      <c r="B32" s="53" t="s">
        <v>72</v>
      </c>
      <c r="C32" s="53" t="s">
        <v>73</v>
      </c>
      <c r="D32" s="29" t="s">
        <v>78</v>
      </c>
      <c r="E32" s="60" t="s">
        <v>79</v>
      </c>
      <c r="F32" s="43">
        <v>5561.02</v>
      </c>
      <c r="G32" s="44">
        <f>'Discount %'!C$7</f>
        <v>0.45</v>
      </c>
      <c r="H32" s="45">
        <f t="shared" si="0"/>
        <v>3058.5610000000001</v>
      </c>
      <c r="I32" s="46"/>
    </row>
    <row r="33" spans="1:9" ht="30" x14ac:dyDescent="0.25">
      <c r="A33" s="52" t="s">
        <v>80</v>
      </c>
      <c r="B33" s="53" t="s">
        <v>72</v>
      </c>
      <c r="C33" s="53" t="s">
        <v>73</v>
      </c>
      <c r="D33" s="29" t="s">
        <v>81</v>
      </c>
      <c r="E33" s="60" t="s">
        <v>82</v>
      </c>
      <c r="F33" s="43">
        <v>4774.25</v>
      </c>
      <c r="G33" s="44">
        <f>'Discount %'!C$7</f>
        <v>0.45</v>
      </c>
      <c r="H33" s="45">
        <f t="shared" si="0"/>
        <v>2625.8375000000001</v>
      </c>
      <c r="I33" s="46"/>
    </row>
    <row r="34" spans="1:9" ht="30" x14ac:dyDescent="0.25">
      <c r="A34" s="52" t="s">
        <v>83</v>
      </c>
      <c r="B34" s="53" t="s">
        <v>72</v>
      </c>
      <c r="C34" s="53" t="s">
        <v>73</v>
      </c>
      <c r="D34" s="29" t="s">
        <v>84</v>
      </c>
      <c r="E34" s="60" t="s">
        <v>85</v>
      </c>
      <c r="F34" s="43">
        <v>5451.11</v>
      </c>
      <c r="G34" s="44">
        <f>'Discount %'!C$7</f>
        <v>0.45</v>
      </c>
      <c r="H34" s="45">
        <f t="shared" si="0"/>
        <v>2998.1104999999998</v>
      </c>
      <c r="I34" s="46"/>
    </row>
    <row r="35" spans="1:9" ht="45" x14ac:dyDescent="0.25">
      <c r="A35" s="66" t="s">
        <v>86</v>
      </c>
      <c r="B35" s="59" t="s">
        <v>87</v>
      </c>
      <c r="C35" s="59" t="s">
        <v>87</v>
      </c>
      <c r="D35" s="29"/>
      <c r="E35" s="62"/>
      <c r="F35" s="29"/>
      <c r="G35" s="44"/>
      <c r="H35" s="45"/>
      <c r="I35" s="46"/>
    </row>
    <row r="36" spans="1:9" ht="30" x14ac:dyDescent="0.25">
      <c r="A36" s="52" t="s">
        <v>88</v>
      </c>
      <c r="B36" s="53" t="s">
        <v>89</v>
      </c>
      <c r="C36" s="53" t="s">
        <v>90</v>
      </c>
      <c r="D36" s="29" t="s">
        <v>91</v>
      </c>
      <c r="E36" s="61" t="s">
        <v>92</v>
      </c>
      <c r="F36" s="43">
        <v>295.11</v>
      </c>
      <c r="G36" s="44">
        <f>'Discount %'!C$7</f>
        <v>0.45</v>
      </c>
      <c r="H36" s="45">
        <f t="shared" si="0"/>
        <v>162.31049999999999</v>
      </c>
      <c r="I36" s="46"/>
    </row>
    <row r="37" spans="1:9" ht="30" x14ac:dyDescent="0.25">
      <c r="A37" s="52" t="s">
        <v>93</v>
      </c>
      <c r="B37" s="53" t="s">
        <v>94</v>
      </c>
      <c r="C37" s="53" t="s">
        <v>90</v>
      </c>
      <c r="D37" s="29" t="s">
        <v>95</v>
      </c>
      <c r="E37" s="61" t="s">
        <v>96</v>
      </c>
      <c r="F37" s="43">
        <v>323.87</v>
      </c>
      <c r="G37" s="44">
        <f>'Discount %'!C$7</f>
        <v>0.45</v>
      </c>
      <c r="H37" s="45">
        <f t="shared" si="0"/>
        <v>178.1285</v>
      </c>
      <c r="I37" s="46"/>
    </row>
    <row r="38" spans="1:9" ht="30" x14ac:dyDescent="0.25">
      <c r="A38" s="52" t="s">
        <v>97</v>
      </c>
      <c r="B38" s="53" t="s">
        <v>89</v>
      </c>
      <c r="C38" s="53" t="s">
        <v>90</v>
      </c>
      <c r="D38" s="29" t="s">
        <v>98</v>
      </c>
      <c r="E38" s="61" t="s">
        <v>99</v>
      </c>
      <c r="F38" s="43">
        <v>261.07</v>
      </c>
      <c r="G38" s="44">
        <f>'Discount %'!C$7</f>
        <v>0.45</v>
      </c>
      <c r="H38" s="45">
        <f t="shared" si="0"/>
        <v>143.58850000000001</v>
      </c>
      <c r="I38" s="46"/>
    </row>
    <row r="39" spans="1:9" ht="30" x14ac:dyDescent="0.25">
      <c r="A39" s="52" t="s">
        <v>100</v>
      </c>
      <c r="B39" s="53" t="s">
        <v>101</v>
      </c>
      <c r="C39" s="53" t="s">
        <v>102</v>
      </c>
      <c r="D39" s="29" t="s">
        <v>103</v>
      </c>
      <c r="E39" s="61" t="s">
        <v>104</v>
      </c>
      <c r="F39" s="43">
        <v>738.33</v>
      </c>
      <c r="G39" s="44">
        <f>'Discount %'!C$7</f>
        <v>0.45</v>
      </c>
      <c r="H39" s="45">
        <f t="shared" si="0"/>
        <v>406.08150000000001</v>
      </c>
      <c r="I39" s="46"/>
    </row>
    <row r="40" spans="1:9" ht="30" x14ac:dyDescent="0.25">
      <c r="A40" s="52" t="s">
        <v>105</v>
      </c>
      <c r="B40" s="53" t="s">
        <v>106</v>
      </c>
      <c r="C40" s="53" t="s">
        <v>107</v>
      </c>
      <c r="D40" s="29" t="s">
        <v>108</v>
      </c>
      <c r="E40" s="61" t="s">
        <v>109</v>
      </c>
      <c r="F40" s="43">
        <v>984.44</v>
      </c>
      <c r="G40" s="44">
        <f>'Discount %'!C$7</f>
        <v>0.45</v>
      </c>
      <c r="H40" s="45">
        <f t="shared" si="0"/>
        <v>541.44200000000001</v>
      </c>
      <c r="I40" s="46"/>
    </row>
    <row r="41" spans="1:9" ht="30" x14ac:dyDescent="0.25">
      <c r="A41" s="66">
        <v>4</v>
      </c>
      <c r="B41" s="59" t="s">
        <v>110</v>
      </c>
      <c r="C41" s="59" t="s">
        <v>111</v>
      </c>
      <c r="D41" s="37"/>
      <c r="E41" s="61"/>
      <c r="F41" s="43"/>
      <c r="G41" s="44"/>
      <c r="H41" s="45"/>
      <c r="I41" s="46"/>
    </row>
    <row r="42" spans="1:9" ht="30" x14ac:dyDescent="0.25">
      <c r="A42" s="66">
        <v>5</v>
      </c>
      <c r="B42" s="59" t="s">
        <v>112</v>
      </c>
      <c r="C42" s="59" t="s">
        <v>113</v>
      </c>
      <c r="D42" s="37"/>
      <c r="E42" s="61"/>
      <c r="F42" s="43"/>
      <c r="G42" s="44"/>
      <c r="H42" s="45"/>
      <c r="I42" s="46"/>
    </row>
    <row r="43" spans="1:9" ht="30" x14ac:dyDescent="0.25">
      <c r="A43" s="66">
        <v>6</v>
      </c>
      <c r="B43" s="59" t="s">
        <v>114</v>
      </c>
      <c r="C43" s="59" t="s">
        <v>115</v>
      </c>
      <c r="D43" s="37"/>
      <c r="E43" s="61"/>
      <c r="F43" s="43"/>
      <c r="G43" s="44"/>
      <c r="H43" s="45"/>
      <c r="I43" s="46"/>
    </row>
    <row r="44" spans="1:9" x14ac:dyDescent="0.25">
      <c r="A44" s="66">
        <v>7</v>
      </c>
      <c r="B44" s="59" t="s">
        <v>116</v>
      </c>
      <c r="C44" s="59" t="s">
        <v>117</v>
      </c>
      <c r="D44" s="37"/>
      <c r="E44" s="61"/>
      <c r="F44" s="43"/>
      <c r="G44" s="44"/>
      <c r="H44" s="45"/>
      <c r="I44" s="46"/>
    </row>
    <row r="45" spans="1:9" ht="30" x14ac:dyDescent="0.25">
      <c r="A45" s="66">
        <v>8</v>
      </c>
      <c r="B45" s="59" t="s">
        <v>118</v>
      </c>
      <c r="C45" s="59" t="s">
        <v>119</v>
      </c>
      <c r="D45" s="37"/>
      <c r="E45" s="61"/>
      <c r="F45" s="43"/>
      <c r="G45" s="44"/>
      <c r="H45" s="45"/>
      <c r="I45" s="46"/>
    </row>
    <row r="46" spans="1:9" ht="60" x14ac:dyDescent="0.25">
      <c r="A46" s="52" t="s">
        <v>120</v>
      </c>
      <c r="B46" s="53" t="s">
        <v>118</v>
      </c>
      <c r="C46" s="53"/>
      <c r="D46" s="37" t="s">
        <v>121</v>
      </c>
      <c r="E46" s="61" t="s">
        <v>122</v>
      </c>
      <c r="F46" s="43">
        <v>336.71</v>
      </c>
      <c r="G46" s="44">
        <f>'Discount %'!C$7</f>
        <v>0.45</v>
      </c>
      <c r="H46" s="45">
        <f t="shared" si="0"/>
        <v>185.19049999999999</v>
      </c>
      <c r="I46" s="46"/>
    </row>
    <row r="47" spans="1:9" ht="60" x14ac:dyDescent="0.25">
      <c r="A47" s="52" t="s">
        <v>123</v>
      </c>
      <c r="B47" s="53" t="s">
        <v>118</v>
      </c>
      <c r="C47" s="53"/>
      <c r="D47" s="37" t="s">
        <v>124</v>
      </c>
      <c r="E47" s="61" t="s">
        <v>125</v>
      </c>
      <c r="F47" s="43">
        <v>343.2</v>
      </c>
      <c r="G47" s="44">
        <f>'Discount %'!C$7</f>
        <v>0.45</v>
      </c>
      <c r="H47" s="45">
        <f t="shared" si="0"/>
        <v>188.76</v>
      </c>
      <c r="I47" s="46"/>
    </row>
    <row r="48" spans="1:9" ht="60" x14ac:dyDescent="0.25">
      <c r="A48" s="52" t="s">
        <v>126</v>
      </c>
      <c r="B48" s="53" t="s">
        <v>118</v>
      </c>
      <c r="C48" s="53"/>
      <c r="D48" s="37" t="s">
        <v>127</v>
      </c>
      <c r="E48" s="61" t="s">
        <v>128</v>
      </c>
      <c r="F48" s="43">
        <v>448.95</v>
      </c>
      <c r="G48" s="44">
        <f>'Discount %'!C$7</f>
        <v>0.45</v>
      </c>
      <c r="H48" s="45">
        <f t="shared" si="0"/>
        <v>246.92249999999999</v>
      </c>
      <c r="I48" s="46"/>
    </row>
    <row r="49" spans="1:9" ht="60" x14ac:dyDescent="0.25">
      <c r="A49" s="52" t="s">
        <v>129</v>
      </c>
      <c r="B49" s="53" t="s">
        <v>118</v>
      </c>
      <c r="C49" s="53"/>
      <c r="D49" s="37" t="s">
        <v>130</v>
      </c>
      <c r="E49" s="61" t="s">
        <v>131</v>
      </c>
      <c r="F49" s="43">
        <v>457.6</v>
      </c>
      <c r="G49" s="44">
        <f>'Discount %'!C$7</f>
        <v>0.45</v>
      </c>
      <c r="H49" s="45">
        <f t="shared" si="0"/>
        <v>251.68</v>
      </c>
      <c r="I49" s="46"/>
    </row>
    <row r="50" spans="1:9" ht="60" x14ac:dyDescent="0.25">
      <c r="A50" s="52" t="s">
        <v>132</v>
      </c>
      <c r="B50" s="53" t="s">
        <v>118</v>
      </c>
      <c r="C50" s="53"/>
      <c r="D50" s="37" t="s">
        <v>133</v>
      </c>
      <c r="E50" s="61" t="s">
        <v>134</v>
      </c>
      <c r="F50" s="43">
        <v>347.45</v>
      </c>
      <c r="G50" s="44">
        <f>'Discount %'!C$7</f>
        <v>0.45</v>
      </c>
      <c r="H50" s="45">
        <f t="shared" si="0"/>
        <v>191.0975</v>
      </c>
      <c r="I50" s="46"/>
    </row>
    <row r="51" spans="1:9" ht="60" x14ac:dyDescent="0.25">
      <c r="A51" s="52" t="s">
        <v>135</v>
      </c>
      <c r="B51" s="53" t="s">
        <v>118</v>
      </c>
      <c r="C51" s="53"/>
      <c r="D51" s="37" t="s">
        <v>136</v>
      </c>
      <c r="E51" s="61" t="s">
        <v>137</v>
      </c>
      <c r="F51" s="43">
        <v>341.02</v>
      </c>
      <c r="G51" s="44">
        <f>'Discount %'!C$7</f>
        <v>0.45</v>
      </c>
      <c r="H51" s="45">
        <f t="shared" si="0"/>
        <v>187.56099999999998</v>
      </c>
      <c r="I51" s="46"/>
    </row>
    <row r="52" spans="1:9" ht="60" x14ac:dyDescent="0.25">
      <c r="A52" s="52" t="s">
        <v>138</v>
      </c>
      <c r="B52" s="53" t="s">
        <v>118</v>
      </c>
      <c r="C52" s="53"/>
      <c r="D52" s="37" t="s">
        <v>139</v>
      </c>
      <c r="E52" s="61" t="s">
        <v>140</v>
      </c>
      <c r="F52" s="43">
        <v>347.45</v>
      </c>
      <c r="G52" s="44">
        <f>'Discount %'!C$7</f>
        <v>0.45</v>
      </c>
      <c r="H52" s="45">
        <f t="shared" si="0"/>
        <v>191.0975</v>
      </c>
      <c r="I52" s="46"/>
    </row>
    <row r="53" spans="1:9" ht="60" x14ac:dyDescent="0.25">
      <c r="A53" s="52" t="s">
        <v>141</v>
      </c>
      <c r="B53" s="53" t="s">
        <v>118</v>
      </c>
      <c r="C53" s="53"/>
      <c r="D53" s="37" t="s">
        <v>142</v>
      </c>
      <c r="E53" s="61" t="s">
        <v>143</v>
      </c>
      <c r="F53" s="43">
        <v>341.02</v>
      </c>
      <c r="G53" s="44">
        <f>'Discount %'!C$7</f>
        <v>0.45</v>
      </c>
      <c r="H53" s="45">
        <f t="shared" si="0"/>
        <v>187.56099999999998</v>
      </c>
      <c r="I53" s="46"/>
    </row>
    <row r="54" spans="1:9" ht="75" x14ac:dyDescent="0.25">
      <c r="A54" s="52" t="s">
        <v>144</v>
      </c>
      <c r="B54" s="53" t="s">
        <v>118</v>
      </c>
      <c r="C54" s="53"/>
      <c r="D54" s="37" t="s">
        <v>145</v>
      </c>
      <c r="E54" s="61" t="s">
        <v>146</v>
      </c>
      <c r="F54" s="43">
        <v>341.02</v>
      </c>
      <c r="G54" s="44">
        <f>'Discount %'!C$7</f>
        <v>0.45</v>
      </c>
      <c r="H54" s="45">
        <f t="shared" si="0"/>
        <v>187.56099999999998</v>
      </c>
      <c r="I54" s="46"/>
    </row>
    <row r="55" spans="1:9" ht="60" x14ac:dyDescent="0.25">
      <c r="A55" s="52" t="s">
        <v>147</v>
      </c>
      <c r="B55" s="53" t="s">
        <v>118</v>
      </c>
      <c r="C55" s="53"/>
      <c r="D55" s="37" t="s">
        <v>149</v>
      </c>
      <c r="E55" s="61" t="s">
        <v>150</v>
      </c>
      <c r="F55" s="43">
        <v>446.18</v>
      </c>
      <c r="G55" s="44">
        <f>'Discount %'!C$7</f>
        <v>0.45</v>
      </c>
      <c r="H55" s="45">
        <f t="shared" si="0"/>
        <v>245.399</v>
      </c>
      <c r="I55" s="46"/>
    </row>
    <row r="56" spans="1:9" ht="60" x14ac:dyDescent="0.25">
      <c r="A56" s="52" t="s">
        <v>148</v>
      </c>
      <c r="B56" s="53" t="s">
        <v>118</v>
      </c>
      <c r="C56" s="53"/>
      <c r="D56" s="37" t="s">
        <v>152</v>
      </c>
      <c r="E56" s="61" t="s">
        <v>153</v>
      </c>
      <c r="F56" s="43">
        <v>454.69</v>
      </c>
      <c r="G56" s="44">
        <f>'Discount %'!C$7</f>
        <v>0.45</v>
      </c>
      <c r="H56" s="45">
        <f t="shared" si="0"/>
        <v>250.0795</v>
      </c>
      <c r="I56" s="46"/>
    </row>
    <row r="57" spans="1:9" ht="60" x14ac:dyDescent="0.25">
      <c r="A57" s="52" t="s">
        <v>151</v>
      </c>
      <c r="B57" s="53" t="s">
        <v>118</v>
      </c>
      <c r="C57" s="53"/>
      <c r="D57" s="37" t="s">
        <v>155</v>
      </c>
      <c r="E57" s="61" t="s">
        <v>156</v>
      </c>
      <c r="F57" s="43">
        <v>463.27</v>
      </c>
      <c r="G57" s="44">
        <f>'Discount %'!C$7</f>
        <v>0.45</v>
      </c>
      <c r="H57" s="45">
        <f t="shared" si="0"/>
        <v>254.79849999999999</v>
      </c>
      <c r="I57" s="46"/>
    </row>
    <row r="58" spans="1:9" ht="60" x14ac:dyDescent="0.25">
      <c r="A58" s="52" t="s">
        <v>154</v>
      </c>
      <c r="B58" s="53" t="s">
        <v>118</v>
      </c>
      <c r="C58" s="53"/>
      <c r="D58" s="37" t="s">
        <v>158</v>
      </c>
      <c r="E58" s="61" t="s">
        <v>159</v>
      </c>
      <c r="F58" s="43">
        <v>454.69</v>
      </c>
      <c r="G58" s="44">
        <f>'Discount %'!C$7</f>
        <v>0.45</v>
      </c>
      <c r="H58" s="45">
        <f t="shared" si="0"/>
        <v>250.0795</v>
      </c>
      <c r="I58" s="46"/>
    </row>
    <row r="59" spans="1:9" ht="75" x14ac:dyDescent="0.25">
      <c r="A59" s="52" t="s">
        <v>157</v>
      </c>
      <c r="B59" s="53" t="s">
        <v>118</v>
      </c>
      <c r="C59" s="53"/>
      <c r="D59" s="37" t="s">
        <v>161</v>
      </c>
      <c r="E59" s="61" t="s">
        <v>162</v>
      </c>
      <c r="F59" s="43">
        <v>454.69</v>
      </c>
      <c r="G59" s="44">
        <f>'Discount %'!C$7</f>
        <v>0.45</v>
      </c>
      <c r="H59" s="45">
        <f t="shared" si="0"/>
        <v>250.0795</v>
      </c>
      <c r="I59" s="46"/>
    </row>
    <row r="60" spans="1:9" ht="45" x14ac:dyDescent="0.25">
      <c r="A60" s="52" t="s">
        <v>160</v>
      </c>
      <c r="B60" s="53" t="s">
        <v>118</v>
      </c>
      <c r="C60" s="53"/>
      <c r="D60" s="37" t="s">
        <v>164</v>
      </c>
      <c r="E60" s="61" t="s">
        <v>165</v>
      </c>
      <c r="F60" s="43">
        <v>389.4</v>
      </c>
      <c r="G60" s="44">
        <f>'Discount %'!C$7</f>
        <v>0.45</v>
      </c>
      <c r="H60" s="45">
        <f t="shared" si="0"/>
        <v>214.17</v>
      </c>
      <c r="I60" s="46"/>
    </row>
    <row r="61" spans="1:9" ht="45" x14ac:dyDescent="0.25">
      <c r="A61" s="52" t="s">
        <v>163</v>
      </c>
      <c r="B61" s="53" t="s">
        <v>118</v>
      </c>
      <c r="C61" s="53"/>
      <c r="D61" s="37" t="s">
        <v>167</v>
      </c>
      <c r="E61" s="61" t="s">
        <v>168</v>
      </c>
      <c r="F61" s="43">
        <v>519.20000000000005</v>
      </c>
      <c r="G61" s="44">
        <f>'Discount %'!C$7</f>
        <v>0.45</v>
      </c>
      <c r="H61" s="45">
        <f t="shared" si="0"/>
        <v>285.56000000000006</v>
      </c>
      <c r="I61" s="46"/>
    </row>
    <row r="62" spans="1:9" ht="45" x14ac:dyDescent="0.25">
      <c r="A62" s="52" t="s">
        <v>166</v>
      </c>
      <c r="B62" s="53" t="s">
        <v>118</v>
      </c>
      <c r="C62" s="53"/>
      <c r="D62" s="37" t="s">
        <v>170</v>
      </c>
      <c r="E62" s="61" t="s">
        <v>171</v>
      </c>
      <c r="F62" s="43">
        <v>649</v>
      </c>
      <c r="G62" s="44">
        <f>'Discount %'!C$7</f>
        <v>0.45</v>
      </c>
      <c r="H62" s="45">
        <f t="shared" si="0"/>
        <v>356.95</v>
      </c>
      <c r="I62" s="46"/>
    </row>
    <row r="63" spans="1:9" ht="45" x14ac:dyDescent="0.25">
      <c r="A63" s="52" t="s">
        <v>169</v>
      </c>
      <c r="B63" s="53" t="s">
        <v>118</v>
      </c>
      <c r="C63" s="53"/>
      <c r="D63" s="37" t="s">
        <v>173</v>
      </c>
      <c r="E63" s="61" t="s">
        <v>174</v>
      </c>
      <c r="F63" s="43">
        <v>587.58000000000004</v>
      </c>
      <c r="G63" s="44">
        <f>'Discount %'!C$7</f>
        <v>0.45</v>
      </c>
      <c r="H63" s="45">
        <f t="shared" si="0"/>
        <v>323.16900000000004</v>
      </c>
      <c r="I63" s="46"/>
    </row>
    <row r="64" spans="1:9" ht="45" x14ac:dyDescent="0.25">
      <c r="A64" s="52" t="s">
        <v>172</v>
      </c>
      <c r="B64" s="53" t="s">
        <v>118</v>
      </c>
      <c r="C64" s="53"/>
      <c r="D64" s="37" t="s">
        <v>176</v>
      </c>
      <c r="E64" s="61" t="s">
        <v>177</v>
      </c>
      <c r="F64" s="43">
        <v>562.84</v>
      </c>
      <c r="G64" s="44">
        <f>'Discount %'!C$7</f>
        <v>0.45</v>
      </c>
      <c r="H64" s="45">
        <f t="shared" si="0"/>
        <v>309.56200000000001</v>
      </c>
      <c r="I64" s="46"/>
    </row>
    <row r="65" spans="1:9" ht="45" x14ac:dyDescent="0.25">
      <c r="A65" s="52" t="s">
        <v>175</v>
      </c>
      <c r="B65" s="53" t="s">
        <v>118</v>
      </c>
      <c r="C65" s="53"/>
      <c r="D65" s="37" t="s">
        <v>179</v>
      </c>
      <c r="E65" s="61" t="s">
        <v>180</v>
      </c>
      <c r="F65" s="43">
        <v>703.55</v>
      </c>
      <c r="G65" s="44">
        <f>'Discount %'!C$7</f>
        <v>0.45</v>
      </c>
      <c r="H65" s="45">
        <f t="shared" si="0"/>
        <v>386.95249999999999</v>
      </c>
      <c r="I65" s="46"/>
    </row>
    <row r="66" spans="1:9" ht="60" x14ac:dyDescent="0.25">
      <c r="A66" s="52" t="s">
        <v>178</v>
      </c>
      <c r="B66" s="53" t="s">
        <v>118</v>
      </c>
      <c r="C66" s="53"/>
      <c r="D66" s="37" t="s">
        <v>182</v>
      </c>
      <c r="E66" s="61" t="s">
        <v>183</v>
      </c>
      <c r="F66" s="43">
        <v>297.60000000000002</v>
      </c>
      <c r="G66" s="44">
        <f>'Discount %'!C$7</f>
        <v>0.45</v>
      </c>
      <c r="H66" s="45">
        <f t="shared" si="0"/>
        <v>163.68</v>
      </c>
      <c r="I66" s="46"/>
    </row>
    <row r="67" spans="1:9" ht="60" x14ac:dyDescent="0.25">
      <c r="A67" s="52" t="s">
        <v>181</v>
      </c>
      <c r="B67" s="53" t="s">
        <v>118</v>
      </c>
      <c r="C67" s="53"/>
      <c r="D67" s="37" t="s">
        <v>185</v>
      </c>
      <c r="E67" s="61" t="s">
        <v>186</v>
      </c>
      <c r="F67" s="43">
        <v>371.87</v>
      </c>
      <c r="G67" s="44">
        <f>'Discount %'!C$7</f>
        <v>0.45</v>
      </c>
      <c r="H67" s="45">
        <f t="shared" si="0"/>
        <v>204.52850000000001</v>
      </c>
      <c r="I67" s="46"/>
    </row>
    <row r="68" spans="1:9" ht="60" x14ac:dyDescent="0.25">
      <c r="A68" s="52" t="s">
        <v>184</v>
      </c>
      <c r="B68" s="53" t="s">
        <v>118</v>
      </c>
      <c r="C68" s="53"/>
      <c r="D68" s="37" t="s">
        <v>188</v>
      </c>
      <c r="E68" s="61" t="s">
        <v>189</v>
      </c>
      <c r="F68" s="43">
        <v>371.87</v>
      </c>
      <c r="G68" s="44">
        <f>'Discount %'!C$7</f>
        <v>0.45</v>
      </c>
      <c r="H68" s="45">
        <f t="shared" si="0"/>
        <v>204.52850000000001</v>
      </c>
      <c r="I68" s="46"/>
    </row>
    <row r="69" spans="1:9" ht="60" x14ac:dyDescent="0.25">
      <c r="A69" s="52" t="s">
        <v>187</v>
      </c>
      <c r="B69" s="53" t="s">
        <v>118</v>
      </c>
      <c r="C69" s="53"/>
      <c r="D69" s="37" t="s">
        <v>191</v>
      </c>
      <c r="E69" s="61" t="s">
        <v>192</v>
      </c>
      <c r="F69" s="43">
        <v>396.8</v>
      </c>
      <c r="G69" s="44">
        <f>'Discount %'!C$7</f>
        <v>0.45</v>
      </c>
      <c r="H69" s="45">
        <f t="shared" si="0"/>
        <v>218.24</v>
      </c>
      <c r="I69" s="46"/>
    </row>
    <row r="70" spans="1:9" ht="60" x14ac:dyDescent="0.25">
      <c r="A70" s="52" t="s">
        <v>190</v>
      </c>
      <c r="B70" s="53" t="s">
        <v>118</v>
      </c>
      <c r="C70" s="53"/>
      <c r="D70" s="37" t="s">
        <v>194</v>
      </c>
      <c r="E70" s="61" t="s">
        <v>195</v>
      </c>
      <c r="F70" s="43">
        <v>331.85</v>
      </c>
      <c r="G70" s="44">
        <f>'Discount %'!C$7</f>
        <v>0.45</v>
      </c>
      <c r="H70" s="45">
        <f t="shared" si="0"/>
        <v>182.51750000000001</v>
      </c>
      <c r="I70" s="46"/>
    </row>
    <row r="71" spans="1:9" ht="60" x14ac:dyDescent="0.25">
      <c r="A71" s="52" t="s">
        <v>193</v>
      </c>
      <c r="B71" s="53" t="s">
        <v>118</v>
      </c>
      <c r="C71" s="53"/>
      <c r="D71" s="37" t="s">
        <v>197</v>
      </c>
      <c r="E71" s="61" t="s">
        <v>198</v>
      </c>
      <c r="F71" s="43">
        <v>442.47</v>
      </c>
      <c r="G71" s="44">
        <f>'Discount %'!C$7</f>
        <v>0.45</v>
      </c>
      <c r="H71" s="45">
        <f t="shared" si="0"/>
        <v>243.35850000000002</v>
      </c>
      <c r="I71" s="46"/>
    </row>
    <row r="72" spans="1:9" ht="60" x14ac:dyDescent="0.25">
      <c r="A72" s="52" t="s">
        <v>196</v>
      </c>
      <c r="B72" s="53" t="s">
        <v>118</v>
      </c>
      <c r="C72" s="53"/>
      <c r="D72" s="37" t="s">
        <v>200</v>
      </c>
      <c r="E72" s="61" t="s">
        <v>262</v>
      </c>
      <c r="F72" s="43">
        <v>523.30999999999995</v>
      </c>
      <c r="G72" s="44">
        <f>'Discount %'!C$7</f>
        <v>0.45</v>
      </c>
      <c r="H72" s="45">
        <f t="shared" si="0"/>
        <v>287.82049999999992</v>
      </c>
      <c r="I72" s="46"/>
    </row>
    <row r="73" spans="1:9" ht="60" x14ac:dyDescent="0.25">
      <c r="A73" s="52" t="s">
        <v>199</v>
      </c>
      <c r="B73" s="53" t="s">
        <v>118</v>
      </c>
      <c r="C73" s="53"/>
      <c r="D73" s="37" t="s">
        <v>202</v>
      </c>
      <c r="E73" s="61" t="s">
        <v>263</v>
      </c>
      <c r="F73" s="43">
        <v>697.75</v>
      </c>
      <c r="G73" s="44">
        <f>'Discount %'!C$7</f>
        <v>0.45</v>
      </c>
      <c r="H73" s="45">
        <f t="shared" si="0"/>
        <v>383.76249999999999</v>
      </c>
      <c r="I73" s="46"/>
    </row>
    <row r="74" spans="1:9" ht="75" x14ac:dyDescent="0.25">
      <c r="A74" s="52" t="s">
        <v>201</v>
      </c>
      <c r="B74" s="53" t="s">
        <v>118</v>
      </c>
      <c r="C74" s="53"/>
      <c r="D74" s="37" t="s">
        <v>204</v>
      </c>
      <c r="E74" s="61" t="s">
        <v>264</v>
      </c>
      <c r="F74" s="43">
        <v>562.04</v>
      </c>
      <c r="G74" s="44">
        <f>'Discount %'!C$7</f>
        <v>0.45</v>
      </c>
      <c r="H74" s="45">
        <f t="shared" ref="H74:H83" si="1">F74-(F74*G74)</f>
        <v>309.12199999999996</v>
      </c>
      <c r="I74" s="46"/>
    </row>
    <row r="75" spans="1:9" ht="75" x14ac:dyDescent="0.25">
      <c r="A75" s="52" t="s">
        <v>203</v>
      </c>
      <c r="B75" s="53" t="s">
        <v>118</v>
      </c>
      <c r="C75" s="53"/>
      <c r="D75" s="37" t="s">
        <v>206</v>
      </c>
      <c r="E75" s="61" t="s">
        <v>265</v>
      </c>
      <c r="F75" s="43">
        <v>749.39</v>
      </c>
      <c r="G75" s="44">
        <f>'Discount %'!C$7</f>
        <v>0.45</v>
      </c>
      <c r="H75" s="45">
        <f t="shared" si="1"/>
        <v>412.16449999999998</v>
      </c>
      <c r="I75" s="46"/>
    </row>
    <row r="76" spans="1:9" ht="60" x14ac:dyDescent="0.25">
      <c r="A76" s="52" t="s">
        <v>205</v>
      </c>
      <c r="B76" s="53" t="s">
        <v>118</v>
      </c>
      <c r="C76" s="53"/>
      <c r="D76" s="37" t="s">
        <v>238</v>
      </c>
      <c r="E76" s="61" t="s">
        <v>244</v>
      </c>
      <c r="F76" s="43">
        <v>391.91</v>
      </c>
      <c r="G76" s="44">
        <f>'Discount %'!C$7</f>
        <v>0.45</v>
      </c>
      <c r="H76" s="45">
        <f t="shared" si="1"/>
        <v>215.5505</v>
      </c>
      <c r="I76" s="46"/>
    </row>
    <row r="77" spans="1:9" ht="60" x14ac:dyDescent="0.25">
      <c r="A77" s="52" t="s">
        <v>237</v>
      </c>
      <c r="B77" s="53" t="s">
        <v>118</v>
      </c>
      <c r="C77" s="53"/>
      <c r="D77" s="37" t="s">
        <v>239</v>
      </c>
      <c r="E77" s="61" t="s">
        <v>245</v>
      </c>
      <c r="F77" s="43">
        <v>446.18</v>
      </c>
      <c r="G77" s="44">
        <f>'Discount %'!C$7</f>
        <v>0.45</v>
      </c>
      <c r="H77" s="45">
        <f t="shared" si="1"/>
        <v>245.399</v>
      </c>
      <c r="I77" s="46"/>
    </row>
    <row r="78" spans="1:9" x14ac:dyDescent="0.25">
      <c r="A78" s="52" t="s">
        <v>281</v>
      </c>
      <c r="B78" s="53" t="s">
        <v>118</v>
      </c>
      <c r="C78" s="53"/>
      <c r="D78" s="37" t="s">
        <v>277</v>
      </c>
      <c r="E78" s="63" t="s">
        <v>278</v>
      </c>
      <c r="F78" s="34">
        <v>987.16</v>
      </c>
      <c r="G78" s="44">
        <f>'Discount %'!C$7</f>
        <v>0.45</v>
      </c>
      <c r="H78" s="45">
        <f t="shared" ref="H78:H79" si="2">F78-(F78*G78)</f>
        <v>542.93799999999999</v>
      </c>
      <c r="I78" s="46"/>
    </row>
    <row r="79" spans="1:9" x14ac:dyDescent="0.25">
      <c r="A79" s="52" t="s">
        <v>282</v>
      </c>
      <c r="B79" s="53" t="s">
        <v>118</v>
      </c>
      <c r="C79" s="53"/>
      <c r="D79" s="37" t="s">
        <v>279</v>
      </c>
      <c r="E79" s="63" t="s">
        <v>280</v>
      </c>
      <c r="F79" s="34">
        <v>762.22</v>
      </c>
      <c r="G79" s="44">
        <f>'Discount %'!C$7</f>
        <v>0.45</v>
      </c>
      <c r="H79" s="45">
        <f t="shared" si="2"/>
        <v>419.221</v>
      </c>
      <c r="I79" s="46"/>
    </row>
    <row r="80" spans="1:9" ht="30" x14ac:dyDescent="0.25">
      <c r="A80" s="52">
        <v>9</v>
      </c>
      <c r="B80" s="59" t="s">
        <v>207</v>
      </c>
      <c r="C80" s="59" t="s">
        <v>208</v>
      </c>
      <c r="D80" s="37"/>
      <c r="E80" s="61"/>
      <c r="F80" s="43"/>
      <c r="G80" s="44"/>
      <c r="H80" s="45"/>
      <c r="I80" s="46"/>
    </row>
    <row r="81" spans="1:9" ht="90" x14ac:dyDescent="0.25">
      <c r="A81" s="52" t="s">
        <v>209</v>
      </c>
      <c r="B81" s="53" t="s">
        <v>207</v>
      </c>
      <c r="C81" s="53"/>
      <c r="D81" s="37" t="s">
        <v>210</v>
      </c>
      <c r="E81" s="63" t="s">
        <v>211</v>
      </c>
      <c r="F81" s="34">
        <v>377.78</v>
      </c>
      <c r="G81" s="44">
        <f>'Discount %'!C$7</f>
        <v>0.45</v>
      </c>
      <c r="H81" s="45">
        <f t="shared" si="1"/>
        <v>207.77899999999997</v>
      </c>
      <c r="I81" s="46"/>
    </row>
    <row r="82" spans="1:9" ht="75" x14ac:dyDescent="0.25">
      <c r="A82" s="52" t="s">
        <v>212</v>
      </c>
      <c r="B82" s="53" t="s">
        <v>207</v>
      </c>
      <c r="C82" s="53"/>
      <c r="D82" s="37" t="s">
        <v>213</v>
      </c>
      <c r="E82" s="63" t="s">
        <v>214</v>
      </c>
      <c r="F82" s="34">
        <v>503.71</v>
      </c>
      <c r="G82" s="44">
        <f>'Discount %'!C$7</f>
        <v>0.45</v>
      </c>
      <c r="H82" s="45">
        <f t="shared" si="1"/>
        <v>277.04049999999995</v>
      </c>
      <c r="I82" s="46"/>
    </row>
    <row r="83" spans="1:9" ht="75" x14ac:dyDescent="0.25">
      <c r="A83" s="52" t="s">
        <v>215</v>
      </c>
      <c r="B83" s="53" t="s">
        <v>207</v>
      </c>
      <c r="C83" s="53"/>
      <c r="D83" s="37" t="s">
        <v>216</v>
      </c>
      <c r="E83" s="63" t="s">
        <v>217</v>
      </c>
      <c r="F83" s="34">
        <v>503.71</v>
      </c>
      <c r="G83" s="44">
        <f>'Discount %'!C$7</f>
        <v>0.45</v>
      </c>
      <c r="H83" s="45">
        <f t="shared" si="1"/>
        <v>277.04049999999995</v>
      </c>
      <c r="I83" s="46"/>
    </row>
    <row r="84" spans="1:9" ht="30" x14ac:dyDescent="0.25">
      <c r="A84" s="52">
        <v>10</v>
      </c>
      <c r="B84" s="59" t="s">
        <v>240</v>
      </c>
      <c r="C84" s="59" t="s">
        <v>247</v>
      </c>
      <c r="D84" s="37"/>
      <c r="E84" s="63"/>
      <c r="F84" s="34"/>
      <c r="G84" s="44"/>
      <c r="H84" s="45"/>
      <c r="I84" s="46"/>
    </row>
    <row r="85" spans="1:9" ht="30" x14ac:dyDescent="0.25">
      <c r="A85" s="52" t="s">
        <v>241</v>
      </c>
      <c r="B85" s="53" t="s">
        <v>246</v>
      </c>
      <c r="C85" s="53" t="s">
        <v>243</v>
      </c>
      <c r="D85" s="37" t="s">
        <v>242</v>
      </c>
      <c r="E85" s="63" t="s">
        <v>261</v>
      </c>
      <c r="F85" s="34">
        <v>560.75</v>
      </c>
      <c r="G85" s="44">
        <f>'Discount %'!C$7</f>
        <v>0.45</v>
      </c>
      <c r="H85" s="45">
        <f t="shared" ref="H85:H88" si="3">F85-(F85*G85)</f>
        <v>308.41250000000002</v>
      </c>
      <c r="I85" s="46"/>
    </row>
    <row r="86" spans="1:9" ht="30" x14ac:dyDescent="0.25">
      <c r="A86" s="52" t="s">
        <v>248</v>
      </c>
      <c r="B86" s="53" t="s">
        <v>251</v>
      </c>
      <c r="C86" s="53" t="s">
        <v>253</v>
      </c>
      <c r="D86" s="37" t="s">
        <v>252</v>
      </c>
      <c r="E86" s="63" t="s">
        <v>258</v>
      </c>
      <c r="F86" s="34">
        <v>245.63</v>
      </c>
      <c r="G86" s="44">
        <f>'Discount %'!C$7</f>
        <v>0.45</v>
      </c>
      <c r="H86" s="45">
        <f t="shared" si="3"/>
        <v>135.09649999999999</v>
      </c>
      <c r="I86" s="46"/>
    </row>
    <row r="87" spans="1:9" ht="30" x14ac:dyDescent="0.25">
      <c r="A87" s="52" t="s">
        <v>249</v>
      </c>
      <c r="B87" s="53" t="s">
        <v>246</v>
      </c>
      <c r="C87" s="53" t="s">
        <v>254</v>
      </c>
      <c r="D87" s="37" t="s">
        <v>255</v>
      </c>
      <c r="E87" s="63" t="s">
        <v>259</v>
      </c>
      <c r="F87" s="34">
        <v>245.63</v>
      </c>
      <c r="G87" s="44">
        <f>'Discount %'!C$7</f>
        <v>0.45</v>
      </c>
      <c r="H87" s="45">
        <f t="shared" si="3"/>
        <v>135.09649999999999</v>
      </c>
      <c r="I87" s="46"/>
    </row>
    <row r="88" spans="1:9" ht="30" x14ac:dyDescent="0.25">
      <c r="A88" s="52" t="s">
        <v>250</v>
      </c>
      <c r="B88" s="53" t="s">
        <v>251</v>
      </c>
      <c r="C88" s="53" t="s">
        <v>257</v>
      </c>
      <c r="D88" s="37" t="s">
        <v>256</v>
      </c>
      <c r="E88" s="63" t="s">
        <v>260</v>
      </c>
      <c r="F88" s="65">
        <v>128.80000000000001</v>
      </c>
      <c r="G88" s="44">
        <f>'Discount %'!C$7</f>
        <v>0.45</v>
      </c>
      <c r="H88" s="45">
        <f t="shared" si="3"/>
        <v>70.84</v>
      </c>
      <c r="I88" s="46"/>
    </row>
    <row r="89" spans="1:9" ht="18.75" x14ac:dyDescent="0.25">
      <c r="A89" s="47" t="s">
        <v>218</v>
      </c>
      <c r="B89" s="48"/>
      <c r="C89" s="35"/>
      <c r="D89" s="38"/>
      <c r="E89" s="35"/>
      <c r="F89" s="49"/>
      <c r="G89" s="50"/>
      <c r="H89" s="51"/>
      <c r="I89" s="46"/>
    </row>
    <row r="90" spans="1:9" ht="60" x14ac:dyDescent="0.25">
      <c r="A90" s="52">
        <v>1</v>
      </c>
      <c r="B90" s="59" t="s">
        <v>219</v>
      </c>
      <c r="C90" s="59" t="s">
        <v>220</v>
      </c>
      <c r="D90" s="37" t="s">
        <v>221</v>
      </c>
      <c r="E90" s="61" t="s">
        <v>266</v>
      </c>
      <c r="F90" s="43">
        <v>173.67</v>
      </c>
      <c r="G90" s="44">
        <f>'Discount %'!C$8</f>
        <v>0.45</v>
      </c>
      <c r="H90" s="45">
        <f>F90-(F90*G90)</f>
        <v>95.518499999999989</v>
      </c>
      <c r="I90" s="46"/>
    </row>
    <row r="91" spans="1:9" ht="60" x14ac:dyDescent="0.25">
      <c r="A91" s="52">
        <v>2</v>
      </c>
      <c r="B91" s="59" t="s">
        <v>219</v>
      </c>
      <c r="C91" s="59" t="s">
        <v>222</v>
      </c>
      <c r="D91" s="37" t="s">
        <v>223</v>
      </c>
      <c r="E91" s="61" t="s">
        <v>268</v>
      </c>
      <c r="F91" s="43">
        <v>247.42</v>
      </c>
      <c r="G91" s="44">
        <f>'Discount %'!C$8</f>
        <v>0.45</v>
      </c>
      <c r="H91" s="45">
        <f t="shared" ref="H91:H100" si="4">F91-(F91*G91)</f>
        <v>136.08099999999999</v>
      </c>
      <c r="I91" s="46"/>
    </row>
    <row r="92" spans="1:9" ht="65.25" customHeight="1" x14ac:dyDescent="0.25">
      <c r="A92" s="52">
        <v>3</v>
      </c>
      <c r="B92" s="59" t="s">
        <v>219</v>
      </c>
      <c r="C92" s="59" t="s">
        <v>224</v>
      </c>
      <c r="D92" s="37" t="s">
        <v>284</v>
      </c>
      <c r="E92" s="61" t="s">
        <v>269</v>
      </c>
      <c r="F92" s="43">
        <v>247.42</v>
      </c>
      <c r="G92" s="44">
        <f>'Discount %'!C$8</f>
        <v>0.45</v>
      </c>
      <c r="H92" s="45">
        <f t="shared" si="4"/>
        <v>136.08099999999999</v>
      </c>
      <c r="I92" s="46"/>
    </row>
    <row r="93" spans="1:9" ht="60" x14ac:dyDescent="0.25">
      <c r="A93" s="52">
        <v>4</v>
      </c>
      <c r="B93" s="59" t="s">
        <v>225</v>
      </c>
      <c r="C93" s="59" t="s">
        <v>226</v>
      </c>
      <c r="D93" s="37" t="s">
        <v>227</v>
      </c>
      <c r="E93" s="61" t="s">
        <v>267</v>
      </c>
      <c r="F93" s="43">
        <v>202.62</v>
      </c>
      <c r="G93" s="44">
        <f>'Discount %'!C$8</f>
        <v>0.45</v>
      </c>
      <c r="H93" s="45">
        <f t="shared" si="4"/>
        <v>111.441</v>
      </c>
      <c r="I93" s="46"/>
    </row>
    <row r="94" spans="1:9" ht="60" x14ac:dyDescent="0.25">
      <c r="A94" s="52">
        <v>5</v>
      </c>
      <c r="B94" s="59" t="s">
        <v>225</v>
      </c>
      <c r="C94" s="59" t="s">
        <v>228</v>
      </c>
      <c r="D94" s="37" t="s">
        <v>229</v>
      </c>
      <c r="E94" s="61" t="s">
        <v>270</v>
      </c>
      <c r="F94" s="43">
        <v>288.64999999999998</v>
      </c>
      <c r="G94" s="44">
        <f>'Discount %'!C$8</f>
        <v>0.45</v>
      </c>
      <c r="H94" s="45">
        <f t="shared" si="4"/>
        <v>158.75749999999999</v>
      </c>
      <c r="I94" s="46"/>
    </row>
    <row r="95" spans="1:9" ht="60" x14ac:dyDescent="0.25">
      <c r="A95" s="52">
        <v>6</v>
      </c>
      <c r="B95" s="59" t="s">
        <v>225</v>
      </c>
      <c r="C95" s="59" t="s">
        <v>230</v>
      </c>
      <c r="D95" s="42" t="s">
        <v>231</v>
      </c>
      <c r="E95" s="61" t="s">
        <v>271</v>
      </c>
      <c r="F95" s="43">
        <v>288.64999999999998</v>
      </c>
      <c r="G95" s="44">
        <f>'Discount %'!C$8</f>
        <v>0.45</v>
      </c>
      <c r="H95" s="45">
        <f t="shared" si="4"/>
        <v>158.75749999999999</v>
      </c>
      <c r="I95" s="46"/>
    </row>
    <row r="96" spans="1:9" ht="60" x14ac:dyDescent="0.25">
      <c r="A96" s="52">
        <v>7.1</v>
      </c>
      <c r="B96" s="53" t="s">
        <v>283</v>
      </c>
      <c r="C96" s="53"/>
      <c r="D96" s="42" t="s">
        <v>232</v>
      </c>
      <c r="E96" s="64" t="s">
        <v>272</v>
      </c>
      <c r="F96" s="43">
        <v>206.18</v>
      </c>
      <c r="G96" s="44">
        <f>'Discount %'!C$8</f>
        <v>0.45</v>
      </c>
      <c r="H96" s="45">
        <f t="shared" si="4"/>
        <v>113.399</v>
      </c>
      <c r="I96" s="46"/>
    </row>
    <row r="97" spans="1:9" ht="60" x14ac:dyDescent="0.25">
      <c r="A97" s="52">
        <v>7.2</v>
      </c>
      <c r="B97" s="53" t="s">
        <v>283</v>
      </c>
      <c r="C97" s="53"/>
      <c r="D97" s="42" t="s">
        <v>233</v>
      </c>
      <c r="E97" s="64" t="s">
        <v>273</v>
      </c>
      <c r="F97" s="43">
        <v>329.89</v>
      </c>
      <c r="G97" s="44">
        <f>'Discount %'!C$8</f>
        <v>0.45</v>
      </c>
      <c r="H97" s="45">
        <f t="shared" si="4"/>
        <v>181.43949999999998</v>
      </c>
      <c r="I97" s="46"/>
    </row>
    <row r="98" spans="1:9" ht="60" x14ac:dyDescent="0.25">
      <c r="A98" s="52">
        <v>7.3</v>
      </c>
      <c r="B98" s="53" t="s">
        <v>283</v>
      </c>
      <c r="C98" s="53"/>
      <c r="D98" s="42" t="s">
        <v>234</v>
      </c>
      <c r="E98" s="64" t="s">
        <v>274</v>
      </c>
      <c r="F98" s="43">
        <v>371.13</v>
      </c>
      <c r="G98" s="44">
        <f>'Discount %'!C$8</f>
        <v>0.45</v>
      </c>
      <c r="H98" s="45">
        <f t="shared" si="4"/>
        <v>204.1215</v>
      </c>
      <c r="I98" s="46"/>
    </row>
    <row r="99" spans="1:9" ht="60" x14ac:dyDescent="0.25">
      <c r="A99" s="52">
        <v>7.4</v>
      </c>
      <c r="B99" s="53" t="s">
        <v>283</v>
      </c>
      <c r="C99" s="53"/>
      <c r="D99" s="42" t="s">
        <v>235</v>
      </c>
      <c r="E99" s="64" t="s">
        <v>275</v>
      </c>
      <c r="F99" s="43">
        <v>231.56</v>
      </c>
      <c r="G99" s="44">
        <f>'Discount %'!C$8</f>
        <v>0.45</v>
      </c>
      <c r="H99" s="45">
        <f t="shared" si="4"/>
        <v>127.358</v>
      </c>
      <c r="I99" s="46"/>
    </row>
    <row r="100" spans="1:9" ht="75" x14ac:dyDescent="0.25">
      <c r="A100" s="52">
        <v>7.5</v>
      </c>
      <c r="B100" s="53" t="s">
        <v>283</v>
      </c>
      <c r="C100" s="53"/>
      <c r="D100" s="42" t="s">
        <v>236</v>
      </c>
      <c r="E100" s="64" t="s">
        <v>276</v>
      </c>
      <c r="F100" s="43">
        <v>389.38</v>
      </c>
      <c r="G100" s="44">
        <f>'Discount %'!C$8</f>
        <v>0.45</v>
      </c>
      <c r="H100" s="45">
        <f t="shared" si="4"/>
        <v>214.15899999999999</v>
      </c>
      <c r="I100" s="46"/>
    </row>
    <row r="101" spans="1:9" x14ac:dyDescent="0.25">
      <c r="A101" s="46"/>
      <c r="C101" s="1"/>
      <c r="D101" s="1"/>
      <c r="E101" s="1"/>
    </row>
    <row r="102" spans="1:9" x14ac:dyDescent="0.25">
      <c r="A102" s="46"/>
      <c r="C102" s="1"/>
      <c r="D102" s="1"/>
      <c r="E102" s="1"/>
    </row>
    <row r="103" spans="1:9" x14ac:dyDescent="0.25">
      <c r="A103" s="46"/>
      <c r="C103" s="1"/>
      <c r="D103" s="1"/>
      <c r="E103" s="1"/>
    </row>
    <row r="104" spans="1:9" x14ac:dyDescent="0.25">
      <c r="A104" s="46"/>
      <c r="C104" s="1"/>
      <c r="D104" s="1"/>
      <c r="E104" s="1"/>
    </row>
    <row r="105" spans="1:9" x14ac:dyDescent="0.25">
      <c r="A105" s="46"/>
      <c r="C105" s="1"/>
      <c r="D105" s="1"/>
      <c r="E105" s="1"/>
    </row>
    <row r="106" spans="1:9" x14ac:dyDescent="0.25">
      <c r="A106" s="46"/>
      <c r="C106" s="1"/>
      <c r="D106" s="1"/>
      <c r="E106" s="1"/>
    </row>
    <row r="107" spans="1:9" ht="15" customHeight="1" x14ac:dyDescent="0.25">
      <c r="A107" s="46"/>
      <c r="C107" s="1"/>
      <c r="D107" s="1"/>
      <c r="E107" s="1"/>
    </row>
    <row r="108" spans="1:9" ht="15" customHeight="1" x14ac:dyDescent="0.25">
      <c r="A108" s="54"/>
      <c r="B108" s="46"/>
      <c r="C108" s="36"/>
      <c r="D108" s="55"/>
      <c r="F108" s="46"/>
      <c r="G108" s="46"/>
      <c r="H108" s="46"/>
      <c r="I108" s="46"/>
    </row>
    <row r="109" spans="1:9" ht="15" customHeight="1" x14ac:dyDescent="0.25">
      <c r="A109" s="54"/>
      <c r="B109" s="46"/>
      <c r="C109" s="36"/>
      <c r="D109" s="55"/>
      <c r="F109" s="46"/>
      <c r="G109" s="46"/>
      <c r="H109" s="46"/>
      <c r="I109" s="46"/>
    </row>
  </sheetData>
  <sortState xmlns:xlrd2="http://schemas.microsoft.com/office/spreadsheetml/2017/richdata2" ref="A90:H107">
    <sortCondition ref="A90:A107"/>
  </sortState>
  <mergeCells count="4">
    <mergeCell ref="A1:H1"/>
    <mergeCell ref="A2:H2"/>
    <mergeCell ref="A3:H3"/>
    <mergeCell ref="C4:E4"/>
  </mergeCells>
  <phoneticPr fontId="9" type="noConversion"/>
  <pageMargins left="0.25" right="0.25" top="0.75" bottom="0.75" header="0.3" footer="0.3"/>
  <pageSetup scale="48" fitToHeight="0" orientation="landscape" r:id="rId1"/>
  <headerFooter>
    <oddFooter>&amp;LAttachment I - Cot Proposal
Market Basket Evaluation&amp;RPage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995a18-e895-49e7-b73e-a7481bd784a5">
      <Terms xmlns="http://schemas.microsoft.com/office/infopath/2007/PartnerControls"/>
    </lcf76f155ced4ddcb4097134ff3c332f>
    <TaxCatchAll xmlns="6707b5da-4fcb-4718-aa4d-3543777da46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A39E3926258D4988FCBF08B85803AC" ma:contentTypeVersion="16" ma:contentTypeDescription="Create a new document." ma:contentTypeScope="" ma:versionID="237135f9b23e88fe08e82e078188dc39">
  <xsd:schema xmlns:xsd="http://www.w3.org/2001/XMLSchema" xmlns:xs="http://www.w3.org/2001/XMLSchema" xmlns:p="http://schemas.microsoft.com/office/2006/metadata/properties" xmlns:ns2="6707b5da-4fcb-4718-aa4d-3543777da46e" xmlns:ns3="89995a18-e895-49e7-b73e-a7481bd784a5" targetNamespace="http://schemas.microsoft.com/office/2006/metadata/properties" ma:root="true" ma:fieldsID="bc3562574fdc0f8eeeae9b14bbe8ecc7" ns2:_="" ns3:_="">
    <xsd:import namespace="6707b5da-4fcb-4718-aa4d-3543777da46e"/>
    <xsd:import namespace="89995a18-e895-49e7-b73e-a7481bd784a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07b5da-4fcb-4718-aa4d-3543777da46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70c3101-140d-42a7-83af-233a2b8600a2}" ma:internalName="TaxCatchAll" ma:showField="CatchAllData" ma:web="6707b5da-4fcb-4718-aa4d-3543777da4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995a18-e895-49e7-b73e-a7481bd784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a10662d-dad5-4711-a00a-62b90175e7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3EF326-552C-4017-A050-7E3C4BCECF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96B4E77-D622-4729-8CF3-E37B2953B67F}">
  <ds:schemaRefs>
    <ds:schemaRef ds:uri="http://schemas.microsoft.com/office/2006/metadata/properties"/>
    <ds:schemaRef ds:uri="http://schemas.microsoft.com/office/infopath/2007/PartnerControls"/>
    <ds:schemaRef ds:uri="89995a18-e895-49e7-b73e-a7481bd784a5"/>
    <ds:schemaRef ds:uri="6707b5da-4fcb-4718-aa4d-3543777da46e"/>
  </ds:schemaRefs>
</ds:datastoreItem>
</file>

<file path=customXml/itemProps3.xml><?xml version="1.0" encoding="utf-8"?>
<ds:datastoreItem xmlns:ds="http://schemas.openxmlformats.org/officeDocument/2006/customXml" ds:itemID="{78E40E54-C10B-466A-820C-C7A9400004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07b5da-4fcb-4718-aa4d-3543777da46e"/>
    <ds:schemaRef ds:uri="89995a18-e895-49e7-b73e-a7481bd784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Discount %</vt:lpstr>
      <vt:lpstr>Market Basket</vt:lpstr>
      <vt:lpstr>'Market Basket'!Print_Area</vt:lpstr>
      <vt:lpstr>'Discount %'!Print_Titles</vt:lpstr>
      <vt:lpstr>'Market Basket'!Print_Titles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Sarah Hilderbrand</dc:creator>
  <cp:keywords/>
  <dc:description/>
  <cp:lastModifiedBy>Vivian, Bill</cp:lastModifiedBy>
  <cp:revision/>
  <cp:lastPrinted>2024-03-06T18:05:33Z</cp:lastPrinted>
  <dcterms:created xsi:type="dcterms:W3CDTF">2022-04-18T23:37:03Z</dcterms:created>
  <dcterms:modified xsi:type="dcterms:W3CDTF">2024-03-06T18:06:10Z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0x010100BCA39E3926258D4988FCBF08B85803AC</vt:lpwstr>
  </property>
  <property fmtid="{D5CDD505-2E9C-101B-9397-08002B2CF9AE}" pid="3" name="MediaServiceImageTags">
    <vt:lpwstr/>
  </property>
</Properties>
</file>