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Totzke\Desktop\PAs for Posting\"/>
    </mc:Choice>
  </mc:AlternateContent>
  <xr:revisionPtr revIDLastSave="0" documentId="8_{05B1FA79-B359-42FE-BF36-1EFE9C124388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Cover Page " sheetId="216" r:id="rId1"/>
    <sheet name="Table of Contents " sheetId="217" r:id="rId2"/>
    <sheet name="VP8000" sheetId="218" r:id="rId3"/>
    <sheet name="VP5000" sheetId="219" r:id="rId4"/>
    <sheet name="VM8000" sheetId="220" r:id="rId5"/>
    <sheet name="VM7000" sheetId="221" r:id="rId6"/>
    <sheet name="VM6000" sheetId="222" r:id="rId7"/>
    <sheet name="VM5000" sheetId="223" r:id="rId8"/>
    <sheet name="Viking Accessories" sheetId="224" r:id="rId9"/>
    <sheet name="EVRS" sheetId="225" r:id="rId10"/>
    <sheet name=" ATLAS " sheetId="226" r:id="rId11"/>
    <sheet name="ATLAS 1200" sheetId="79" r:id="rId12"/>
    <sheet name="ATLAS 4500" sheetId="78" r:id="rId13"/>
    <sheet name="Kairos" sheetId="227" r:id="rId14"/>
    <sheet name="Addtl Services" sheetId="80" r:id="rId15"/>
    <sheet name="Addtl Warranty Options" sheetId="81" r:id="rId16"/>
    <sheet name="Discounting" sheetId="59" state="hidden" r:id="rId17"/>
  </sheets>
  <externalReferences>
    <externalReference r:id="rId18"/>
  </externalReferences>
  <definedNames>
    <definedName name="_xlnm._FilterDatabase" localSheetId="9" hidden="1">EVRS!$A$4:$L$4</definedName>
    <definedName name="_xlnm._FilterDatabase" localSheetId="7" hidden="1">'VM5000'!$A$45:$E$45</definedName>
    <definedName name="_xlnm._FilterDatabase" localSheetId="6" hidden="1">'VM6000'!$A$8:$E$8</definedName>
    <definedName name="_xlnm._FilterDatabase" localSheetId="5" hidden="1">'VM7000'!$A$7:$E$7</definedName>
    <definedName name="_xlnm._FilterDatabase" localSheetId="4" hidden="1">'VM8000'!$A$7:$E$7</definedName>
    <definedName name="_xlnm._FilterDatabase" localSheetId="3" hidden="1">'VP5000'!$A$1:$D$112</definedName>
    <definedName name="_xlnm._FilterDatabase" localSheetId="2" hidden="1">'VP8000'!$A$1:$D$124</definedName>
    <definedName name="_xlnm.Print_Area" localSheetId="10">' ATLAS '!$A$2:$C$43</definedName>
    <definedName name="_xlnm.Print_Area" localSheetId="9">EVRS!$A$1:$D$37</definedName>
    <definedName name="_xlnm.Print_Area" localSheetId="13">Kairos!$A$1:$D$178</definedName>
    <definedName name="_xlnm.Print_Area" localSheetId="8">'Viking Accessories'!$A$1:$N$325</definedName>
    <definedName name="_xlnm.Print_Area" localSheetId="7">'VM5000'!$A$1:$D$108</definedName>
    <definedName name="_xlnm.Print_Area" localSheetId="6">'VM6000'!$A$1:$D$75</definedName>
    <definedName name="_xlnm.Print_Area" localSheetId="5">'VM7000'!$A$1:$D$87</definedName>
    <definedName name="_xlnm.Print_Area" localSheetId="4">'VM8000'!$A$1:$D$110</definedName>
    <definedName name="_xlnm.Print_Area" localSheetId="3">'VP5000'!$A$1:$D$112</definedName>
    <definedName name="_xlnm.Print_Area" localSheetId="2">'VP8000'!$A$1:$D$124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5" i="227" l="1"/>
  <c r="C164" i="227"/>
  <c r="C163" i="227"/>
  <c r="C162" i="227"/>
  <c r="C161" i="227"/>
  <c r="C160" i="227"/>
  <c r="C159" i="227"/>
  <c r="C158" i="227"/>
  <c r="C157" i="227"/>
  <c r="C156" i="227"/>
  <c r="C155" i="227"/>
  <c r="C154" i="227"/>
  <c r="C153" i="227"/>
  <c r="C152" i="227"/>
  <c r="C149" i="227"/>
  <c r="C148" i="227"/>
  <c r="C147" i="227"/>
  <c r="C146" i="227"/>
  <c r="C145" i="227"/>
  <c r="C144" i="227"/>
  <c r="C143" i="227"/>
  <c r="C142" i="227"/>
  <c r="C141" i="227"/>
  <c r="C139" i="227"/>
  <c r="C138" i="227"/>
  <c r="C137" i="227"/>
  <c r="C136" i="227"/>
  <c r="C135" i="227"/>
  <c r="C133" i="227"/>
  <c r="C132" i="227"/>
  <c r="C131" i="227"/>
  <c r="C130" i="227"/>
  <c r="C129" i="227"/>
  <c r="C128" i="227"/>
  <c r="C126" i="227"/>
  <c r="C125" i="227"/>
  <c r="C124" i="227"/>
  <c r="C123" i="227"/>
  <c r="C120" i="227"/>
  <c r="C119" i="227"/>
  <c r="C118" i="227"/>
  <c r="C117" i="227"/>
  <c r="C116" i="227"/>
  <c r="C115" i="227"/>
  <c r="C114" i="227"/>
  <c r="C113" i="227"/>
  <c r="C112" i="227"/>
  <c r="C111" i="227"/>
  <c r="C110" i="227"/>
  <c r="C109" i="227"/>
  <c r="C108" i="227"/>
  <c r="C107" i="227"/>
  <c r="C106" i="227"/>
  <c r="C105" i="227"/>
  <c r="C104" i="227"/>
  <c r="C103" i="227"/>
  <c r="C102" i="227"/>
  <c r="C101" i="227"/>
  <c r="C100" i="227"/>
  <c r="C99" i="227"/>
  <c r="C98" i="227"/>
  <c r="C97" i="227"/>
  <c r="C96" i="227"/>
  <c r="C95" i="227"/>
  <c r="C94" i="227"/>
  <c r="C93" i="227"/>
  <c r="C92" i="227"/>
  <c r="C91" i="227"/>
  <c r="C90" i="227"/>
  <c r="C89" i="227"/>
  <c r="C88" i="227"/>
  <c r="C87" i="227"/>
  <c r="C86" i="227"/>
  <c r="C85" i="227"/>
  <c r="C84" i="227"/>
  <c r="C83" i="227"/>
  <c r="C82" i="227"/>
  <c r="C81" i="227"/>
  <c r="C80" i="227"/>
  <c r="C79" i="227"/>
  <c r="C78" i="227"/>
  <c r="C77" i="227"/>
  <c r="C76" i="227"/>
  <c r="C75" i="227"/>
  <c r="C72" i="227"/>
  <c r="C71" i="227"/>
  <c r="C70" i="227"/>
  <c r="C69" i="227"/>
  <c r="C68" i="227"/>
  <c r="C67" i="227"/>
  <c r="C64" i="227"/>
  <c r="C63" i="227"/>
  <c r="C62" i="227"/>
  <c r="C60" i="227"/>
  <c r="C59" i="227"/>
  <c r="C58" i="227"/>
  <c r="C57" i="227"/>
  <c r="C55" i="227"/>
  <c r="C54" i="227"/>
  <c r="C53" i="227"/>
  <c r="C51" i="227"/>
  <c r="C50" i="227"/>
  <c r="C48" i="227"/>
  <c r="C47" i="227"/>
  <c r="C46" i="227"/>
  <c r="C45" i="227"/>
  <c r="D43" i="226" l="1"/>
  <c r="D42" i="226"/>
  <c r="D38" i="226"/>
  <c r="D37" i="226"/>
  <c r="D26" i="226"/>
  <c r="D27" i="226"/>
  <c r="D28" i="226"/>
  <c r="D29" i="226"/>
  <c r="D30" i="226"/>
  <c r="D31" i="226"/>
  <c r="D32" i="226"/>
  <c r="D33" i="226"/>
  <c r="D34" i="226"/>
  <c r="D35" i="226"/>
  <c r="D25" i="226"/>
  <c r="D20" i="226"/>
  <c r="D21" i="226"/>
  <c r="D22" i="226"/>
  <c r="D23" i="226"/>
  <c r="D19" i="226"/>
  <c r="D13" i="226"/>
  <c r="D14" i="226"/>
  <c r="D15" i="226"/>
  <c r="D16" i="226"/>
  <c r="D17" i="226"/>
  <c r="D12" i="226"/>
  <c r="D5" i="226"/>
  <c r="D6" i="226"/>
  <c r="D7" i="226"/>
  <c r="D8" i="226"/>
  <c r="D9" i="226"/>
  <c r="D10" i="226"/>
  <c r="D4" i="226"/>
  <c r="C36" i="226"/>
  <c r="C24" i="226"/>
  <c r="C21" i="226"/>
  <c r="C18" i="226"/>
  <c r="C11" i="226"/>
  <c r="D32" i="78" l="1"/>
  <c r="D33" i="78"/>
  <c r="D34" i="78"/>
  <c r="D35" i="78"/>
  <c r="D36" i="78"/>
  <c r="D37" i="78"/>
  <c r="D38" i="78"/>
  <c r="D39" i="78"/>
  <c r="D40" i="78"/>
  <c r="D41" i="78"/>
  <c r="D42" i="78"/>
  <c r="D31" i="78"/>
  <c r="D19" i="78"/>
  <c r="D20" i="78"/>
  <c r="D21" i="78"/>
  <c r="D22" i="78"/>
  <c r="D23" i="78"/>
  <c r="D24" i="78"/>
  <c r="D25" i="78"/>
  <c r="D26" i="78"/>
  <c r="D27" i="78"/>
  <c r="D28" i="78"/>
  <c r="D29" i="78"/>
  <c r="D18" i="78"/>
  <c r="D6" i="78"/>
  <c r="D7" i="78"/>
  <c r="D8" i="78"/>
  <c r="D9" i="78"/>
  <c r="D10" i="78"/>
  <c r="D11" i="78"/>
  <c r="D12" i="78"/>
  <c r="D13" i="78"/>
  <c r="D14" i="78"/>
  <c r="D15" i="78"/>
  <c r="D16" i="78"/>
  <c r="D5" i="78"/>
  <c r="C37" i="225" l="1"/>
  <c r="C36" i="225"/>
  <c r="C32" i="225"/>
  <c r="C33" i="225"/>
  <c r="C34" i="225"/>
  <c r="C31" i="225"/>
  <c r="C23" i="225"/>
  <c r="C24" i="225"/>
  <c r="C25" i="225"/>
  <c r="C26" i="225"/>
  <c r="C27" i="225"/>
  <c r="C28" i="225"/>
  <c r="C29" i="225"/>
  <c r="C22" i="225"/>
  <c r="C16" i="225"/>
  <c r="C17" i="225"/>
  <c r="C18" i="225"/>
  <c r="C19" i="225"/>
  <c r="C20" i="225"/>
  <c r="C15" i="225"/>
  <c r="C13" i="225"/>
  <c r="C12" i="225"/>
  <c r="C10" i="225"/>
  <c r="C9" i="225"/>
  <c r="C5" i="225"/>
  <c r="C6" i="225"/>
  <c r="C7" i="225"/>
  <c r="C4" i="225"/>
  <c r="A1" i="225"/>
  <c r="C320" i="224"/>
  <c r="C319" i="224"/>
  <c r="C317" i="224"/>
  <c r="C316" i="224"/>
  <c r="C315" i="224"/>
  <c r="C314" i="224"/>
  <c r="C313" i="224"/>
  <c r="C311" i="224"/>
  <c r="C310" i="224"/>
  <c r="C309" i="224"/>
  <c r="C308" i="224"/>
  <c r="C306" i="224"/>
  <c r="C298" i="224"/>
  <c r="C297" i="224"/>
  <c r="C295" i="224"/>
  <c r="C294" i="224"/>
  <c r="C293" i="224"/>
  <c r="C292" i="224"/>
  <c r="C291" i="224"/>
  <c r="C290" i="224"/>
  <c r="C289" i="224"/>
  <c r="C288" i="224"/>
  <c r="C287" i="224"/>
  <c r="C283" i="224"/>
  <c r="C282" i="224"/>
  <c r="C281" i="224"/>
  <c r="C278" i="224"/>
  <c r="C277" i="224"/>
  <c r="C276" i="224"/>
  <c r="C275" i="224"/>
  <c r="C274" i="224"/>
  <c r="C273" i="224"/>
  <c r="C272" i="224"/>
  <c r="C271" i="224"/>
  <c r="C268" i="224"/>
  <c r="C265" i="224"/>
  <c r="C264" i="224"/>
  <c r="C263" i="224"/>
  <c r="C262" i="224"/>
  <c r="C261" i="224"/>
  <c r="C260" i="224"/>
  <c r="C259" i="224"/>
  <c r="C258" i="224"/>
  <c r="C257" i="224"/>
  <c r="C256" i="224"/>
  <c r="C255" i="224"/>
  <c r="C254" i="224"/>
  <c r="C253" i="224"/>
  <c r="C252" i="224"/>
  <c r="C250" i="224"/>
  <c r="C248" i="224"/>
  <c r="C247" i="224"/>
  <c r="C246" i="224"/>
  <c r="C245" i="224"/>
  <c r="C244" i="224"/>
  <c r="C243" i="224"/>
  <c r="C242" i="224"/>
  <c r="C237" i="224"/>
  <c r="C236" i="224"/>
  <c r="C235" i="224"/>
  <c r="C234" i="224"/>
  <c r="C233" i="224"/>
  <c r="C232" i="224"/>
  <c r="C231" i="224"/>
  <c r="C230" i="224"/>
  <c r="C229" i="224"/>
  <c r="C228" i="224"/>
  <c r="C227" i="224"/>
  <c r="C226" i="224"/>
  <c r="C224" i="224"/>
  <c r="C223" i="224"/>
  <c r="C222" i="224"/>
  <c r="C221" i="224"/>
  <c r="C220" i="224"/>
  <c r="C219" i="224"/>
  <c r="C218" i="224"/>
  <c r="C216" i="224"/>
  <c r="C215" i="224"/>
  <c r="C214" i="224"/>
  <c r="C213" i="224"/>
  <c r="C210" i="224"/>
  <c r="C208" i="224"/>
  <c r="C207" i="224"/>
  <c r="C206" i="224"/>
  <c r="C204" i="224"/>
  <c r="C203" i="224"/>
  <c r="C202" i="224"/>
  <c r="C201" i="224"/>
  <c r="C200" i="224"/>
  <c r="C199" i="224"/>
  <c r="C198" i="224"/>
  <c r="C197" i="224"/>
  <c r="C196" i="224"/>
  <c r="C195" i="224"/>
  <c r="C194" i="224"/>
  <c r="C193" i="224"/>
  <c r="C192" i="224"/>
  <c r="C191" i="224"/>
  <c r="C190" i="224"/>
  <c r="C189" i="224"/>
  <c r="C188" i="224"/>
  <c r="C187" i="224"/>
  <c r="C186" i="224"/>
  <c r="C185" i="224"/>
  <c r="C184" i="224"/>
  <c r="C183" i="224"/>
  <c r="C181" i="224"/>
  <c r="C180" i="224"/>
  <c r="C179" i="224"/>
  <c r="C178" i="224"/>
  <c r="C177" i="224"/>
  <c r="C176" i="224"/>
  <c r="C175" i="224"/>
  <c r="C174" i="224"/>
  <c r="C173" i="224"/>
  <c r="C172" i="224"/>
  <c r="C171" i="224"/>
  <c r="C170" i="224"/>
  <c r="C169" i="224"/>
  <c r="C168" i="224"/>
  <c r="C167" i="224"/>
  <c r="C165" i="224"/>
  <c r="C164" i="224"/>
  <c r="C163" i="224"/>
  <c r="C162" i="224"/>
  <c r="C161" i="224"/>
  <c r="C156" i="224"/>
  <c r="C154" i="224"/>
  <c r="C153" i="224"/>
  <c r="C151" i="224"/>
  <c r="C150" i="224"/>
  <c r="C148" i="224"/>
  <c r="C147" i="224"/>
  <c r="C146" i="224"/>
  <c r="C145" i="224"/>
  <c r="C144" i="224"/>
  <c r="C143" i="224"/>
  <c r="C142" i="224"/>
  <c r="C141" i="224"/>
  <c r="C140" i="224"/>
  <c r="C139" i="224"/>
  <c r="C138" i="224"/>
  <c r="C137" i="224"/>
  <c r="C136" i="224"/>
  <c r="C135" i="224"/>
  <c r="C133" i="224"/>
  <c r="C132" i="224"/>
  <c r="C131" i="224"/>
  <c r="C130" i="224"/>
  <c r="C129" i="224"/>
  <c r="C128" i="224"/>
  <c r="C127" i="224"/>
  <c r="C126" i="224"/>
  <c r="C125" i="224"/>
  <c r="C124" i="224"/>
  <c r="C123" i="224"/>
  <c r="C122" i="224"/>
  <c r="C121" i="224"/>
  <c r="C120" i="224"/>
  <c r="C119" i="224"/>
  <c r="C118" i="224"/>
  <c r="C117" i="224"/>
  <c r="C116" i="224"/>
  <c r="C115" i="224"/>
  <c r="C114" i="224"/>
  <c r="C113" i="224"/>
  <c r="C112" i="224"/>
  <c r="C111" i="224"/>
  <c r="C110" i="224"/>
  <c r="C109" i="224"/>
  <c r="C107" i="224"/>
  <c r="C106" i="224"/>
  <c r="C105" i="224"/>
  <c r="C103" i="224"/>
  <c r="C102" i="224"/>
  <c r="C100" i="224"/>
  <c r="C99" i="224"/>
  <c r="C98" i="224"/>
  <c r="C97" i="224"/>
  <c r="C95" i="224"/>
  <c r="C94" i="224"/>
  <c r="C93" i="224"/>
  <c r="C92" i="224"/>
  <c r="C91" i="224"/>
  <c r="C90" i="224"/>
  <c r="C89" i="224"/>
  <c r="C88" i="224"/>
  <c r="C87" i="224"/>
  <c r="C86" i="224"/>
  <c r="C85" i="224"/>
  <c r="C83" i="224"/>
  <c r="C82" i="224"/>
  <c r="C81" i="224"/>
  <c r="C80" i="224"/>
  <c r="C79" i="224"/>
  <c r="C78" i="224"/>
  <c r="C77" i="224"/>
  <c r="C76" i="224"/>
  <c r="C75" i="224"/>
  <c r="C74" i="224"/>
  <c r="C73" i="224"/>
  <c r="C72" i="224"/>
  <c r="C71" i="224"/>
  <c r="C70" i="224"/>
  <c r="C69" i="224"/>
  <c r="C68" i="224"/>
  <c r="C67" i="224"/>
  <c r="C66" i="224"/>
  <c r="C65" i="224"/>
  <c r="C64" i="224"/>
  <c r="C63" i="224"/>
  <c r="C62" i="224"/>
  <c r="C61" i="224"/>
  <c r="C60" i="224"/>
  <c r="C58" i="224"/>
  <c r="C57" i="224"/>
  <c r="C56" i="224"/>
  <c r="C55" i="224"/>
  <c r="C54" i="224"/>
  <c r="C53" i="224"/>
  <c r="C51" i="224"/>
  <c r="C50" i="224"/>
  <c r="C49" i="224"/>
  <c r="C48" i="224"/>
  <c r="C46" i="224"/>
  <c r="C45" i="224"/>
  <c r="C44" i="224"/>
  <c r="C43" i="224"/>
  <c r="C42" i="224"/>
  <c r="C41" i="224"/>
  <c r="C39" i="224"/>
  <c r="C38" i="224"/>
  <c r="C37" i="224"/>
  <c r="C36" i="224"/>
  <c r="C34" i="224"/>
  <c r="C33" i="224"/>
  <c r="C32" i="224"/>
  <c r="C31" i="224"/>
  <c r="C30" i="224"/>
  <c r="C29" i="224"/>
  <c r="C28" i="224"/>
  <c r="C27" i="224"/>
  <c r="C25" i="224"/>
  <c r="C24" i="224"/>
  <c r="C23" i="224"/>
  <c r="C21" i="224"/>
  <c r="C20" i="224"/>
  <c r="C19" i="224"/>
  <c r="C17" i="224"/>
  <c r="C16" i="224"/>
  <c r="C15" i="224"/>
  <c r="C14" i="224"/>
  <c r="C13" i="224"/>
  <c r="C12" i="224"/>
  <c r="C10" i="224"/>
  <c r="C9" i="224"/>
  <c r="C8" i="224"/>
  <c r="C6" i="224"/>
  <c r="C5" i="224"/>
  <c r="C4" i="224"/>
  <c r="C3" i="224"/>
  <c r="C97" i="223"/>
  <c r="C98" i="223"/>
  <c r="C99" i="223"/>
  <c r="C100" i="223"/>
  <c r="C101" i="223"/>
  <c r="C102" i="223"/>
  <c r="C103" i="223"/>
  <c r="C104" i="223"/>
  <c r="C105" i="223"/>
  <c r="C106" i="223"/>
  <c r="C96" i="223"/>
  <c r="C93" i="223"/>
  <c r="C92" i="223"/>
  <c r="C86" i="223"/>
  <c r="C85" i="223"/>
  <c r="C75" i="223"/>
  <c r="C76" i="223"/>
  <c r="C77" i="223"/>
  <c r="C74" i="223"/>
  <c r="C71" i="223"/>
  <c r="C72" i="223"/>
  <c r="C70" i="223"/>
  <c r="C57" i="223"/>
  <c r="C58" i="223"/>
  <c r="C59" i="223"/>
  <c r="C60" i="223"/>
  <c r="C61" i="223"/>
  <c r="C62" i="223"/>
  <c r="C63" i="223"/>
  <c r="C64" i="223"/>
  <c r="C65" i="223"/>
  <c r="C66" i="223"/>
  <c r="C67" i="223"/>
  <c r="C68" i="223"/>
  <c r="C56" i="223"/>
  <c r="C51" i="223"/>
  <c r="C52" i="223"/>
  <c r="C53" i="223"/>
  <c r="C54" i="223"/>
  <c r="C50" i="223"/>
  <c r="C46" i="223"/>
  <c r="C47" i="223"/>
  <c r="C48" i="223"/>
  <c r="C45" i="223"/>
  <c r="A1" i="223"/>
  <c r="C64" i="222" l="1"/>
  <c r="C65" i="222"/>
  <c r="C66" i="222"/>
  <c r="C67" i="222"/>
  <c r="C68" i="222"/>
  <c r="C69" i="222"/>
  <c r="C70" i="222"/>
  <c r="C71" i="222"/>
  <c r="C72" i="222"/>
  <c r="C73" i="222"/>
  <c r="C63" i="222"/>
  <c r="C60" i="222"/>
  <c r="C59" i="222"/>
  <c r="C55" i="222"/>
  <c r="C56" i="222"/>
  <c r="C54" i="222"/>
  <c r="C48" i="222"/>
  <c r="C49" i="222"/>
  <c r="C50" i="222"/>
  <c r="C47" i="222"/>
  <c r="C40" i="222"/>
  <c r="C41" i="222"/>
  <c r="C39" i="222"/>
  <c r="C35" i="222"/>
  <c r="C36" i="222"/>
  <c r="C37" i="222"/>
  <c r="C34" i="222"/>
  <c r="C21" i="222"/>
  <c r="C22" i="222"/>
  <c r="C23" i="222"/>
  <c r="C24" i="222"/>
  <c r="C25" i="222"/>
  <c r="C26" i="222"/>
  <c r="C27" i="222"/>
  <c r="C28" i="222"/>
  <c r="C29" i="222"/>
  <c r="C30" i="222"/>
  <c r="C31" i="222"/>
  <c r="C32" i="222"/>
  <c r="C20" i="222"/>
  <c r="C14" i="222"/>
  <c r="C15" i="222"/>
  <c r="C16" i="222"/>
  <c r="C17" i="222"/>
  <c r="C18" i="222"/>
  <c r="C13" i="222"/>
  <c r="C9" i="222"/>
  <c r="C10" i="222"/>
  <c r="C11" i="222"/>
  <c r="C8" i="222"/>
  <c r="A1" i="222"/>
  <c r="C77" i="221" l="1"/>
  <c r="C78" i="221"/>
  <c r="C79" i="221"/>
  <c r="C80" i="221"/>
  <c r="C81" i="221"/>
  <c r="C82" i="221"/>
  <c r="C83" i="221"/>
  <c r="C84" i="221"/>
  <c r="C85" i="221"/>
  <c r="C76" i="221"/>
  <c r="C73" i="221"/>
  <c r="C72" i="221"/>
  <c r="C68" i="221"/>
  <c r="C69" i="221"/>
  <c r="C67" i="221"/>
  <c r="C61" i="221"/>
  <c r="C62" i="221"/>
  <c r="C63" i="221"/>
  <c r="C60" i="221"/>
  <c r="C53" i="221"/>
  <c r="C54" i="221"/>
  <c r="C52" i="221"/>
  <c r="C50" i="221"/>
  <c r="C49" i="221"/>
  <c r="C45" i="221"/>
  <c r="C46" i="221"/>
  <c r="C47" i="221"/>
  <c r="C44" i="221"/>
  <c r="C33" i="221"/>
  <c r="C34" i="221"/>
  <c r="C35" i="221"/>
  <c r="C36" i="221"/>
  <c r="C37" i="221"/>
  <c r="C38" i="221"/>
  <c r="C39" i="221"/>
  <c r="C40" i="221"/>
  <c r="C41" i="221"/>
  <c r="C42" i="221"/>
  <c r="C32" i="221"/>
  <c r="C24" i="221"/>
  <c r="C25" i="221"/>
  <c r="C26" i="221"/>
  <c r="C27" i="221"/>
  <c r="C28" i="221"/>
  <c r="C29" i="221"/>
  <c r="C30" i="221"/>
  <c r="C23" i="221"/>
  <c r="C16" i="221"/>
  <c r="C17" i="221"/>
  <c r="C18" i="221"/>
  <c r="C19" i="221"/>
  <c r="C20" i="221"/>
  <c r="C21" i="221"/>
  <c r="C15" i="221"/>
  <c r="C8" i="221"/>
  <c r="C9" i="221"/>
  <c r="C10" i="221"/>
  <c r="C11" i="221"/>
  <c r="C12" i="221"/>
  <c r="C13" i="221"/>
  <c r="C7" i="221"/>
  <c r="A1" i="221"/>
  <c r="C105" i="220"/>
  <c r="C106" i="220"/>
  <c r="C107" i="220"/>
  <c r="C108" i="220"/>
  <c r="C104" i="220"/>
  <c r="C89" i="220"/>
  <c r="C90" i="220"/>
  <c r="C91" i="220"/>
  <c r="C92" i="220"/>
  <c r="C93" i="220"/>
  <c r="C94" i="220"/>
  <c r="C95" i="220"/>
  <c r="C96" i="220"/>
  <c r="C97" i="220"/>
  <c r="C98" i="220"/>
  <c r="C99" i="220"/>
  <c r="C100" i="220"/>
  <c r="C88" i="220"/>
  <c r="C85" i="220"/>
  <c r="C86" i="220"/>
  <c r="C84" i="220"/>
  <c r="C78" i="220"/>
  <c r="C79" i="220"/>
  <c r="C77" i="220"/>
  <c r="C69" i="220"/>
  <c r="C70" i="220"/>
  <c r="C71" i="220"/>
  <c r="C72" i="220"/>
  <c r="C73" i="220"/>
  <c r="C68" i="220"/>
  <c r="C61" i="220"/>
  <c r="C62" i="220"/>
  <c r="C60" i="220"/>
  <c r="C53" i="220"/>
  <c r="C54" i="220"/>
  <c r="C55" i="220"/>
  <c r="C56" i="220"/>
  <c r="C57" i="220"/>
  <c r="C58" i="220"/>
  <c r="C52" i="220"/>
  <c r="C41" i="220"/>
  <c r="C42" i="220"/>
  <c r="C43" i="220"/>
  <c r="C44" i="220"/>
  <c r="C45" i="220"/>
  <c r="C46" i="220"/>
  <c r="C47" i="220"/>
  <c r="C48" i="220"/>
  <c r="C49" i="220"/>
  <c r="C50" i="220"/>
  <c r="C40" i="220"/>
  <c r="C25" i="220"/>
  <c r="C26" i="220"/>
  <c r="C27" i="220"/>
  <c r="C28" i="220"/>
  <c r="C29" i="220"/>
  <c r="C30" i="220"/>
  <c r="C31" i="220"/>
  <c r="C32" i="220"/>
  <c r="C33" i="220"/>
  <c r="C34" i="220"/>
  <c r="C35" i="220"/>
  <c r="C36" i="220"/>
  <c r="C37" i="220"/>
  <c r="C38" i="220"/>
  <c r="C24" i="220"/>
  <c r="C16" i="220"/>
  <c r="C17" i="220"/>
  <c r="C18" i="220"/>
  <c r="C19" i="220"/>
  <c r="C20" i="220"/>
  <c r="C21" i="220"/>
  <c r="C22" i="220"/>
  <c r="C15" i="220"/>
  <c r="C12" i="220"/>
  <c r="C13" i="220"/>
  <c r="C11" i="220"/>
  <c r="C8" i="220"/>
  <c r="C9" i="220"/>
  <c r="C7" i="220"/>
  <c r="A1" i="220"/>
  <c r="C92" i="219"/>
  <c r="C93" i="219"/>
  <c r="C94" i="219"/>
  <c r="C95" i="219"/>
  <c r="C96" i="219"/>
  <c r="C97" i="219"/>
  <c r="C98" i="219"/>
  <c r="C99" i="219"/>
  <c r="C100" i="219"/>
  <c r="C101" i="219"/>
  <c r="C102" i="219"/>
  <c r="C103" i="219"/>
  <c r="C104" i="219"/>
  <c r="C105" i="219"/>
  <c r="C106" i="219"/>
  <c r="C107" i="219"/>
  <c r="C108" i="219"/>
  <c r="C109" i="219"/>
  <c r="C110" i="219"/>
  <c r="C91" i="219"/>
  <c r="C88" i="219"/>
  <c r="C89" i="219"/>
  <c r="C87" i="219"/>
  <c r="C85" i="219"/>
  <c r="C83" i="219"/>
  <c r="C77" i="219"/>
  <c r="C76" i="219"/>
  <c r="C67" i="219"/>
  <c r="C68" i="219"/>
  <c r="C66" i="219"/>
  <c r="C59" i="219"/>
  <c r="C60" i="219"/>
  <c r="C61" i="219"/>
  <c r="C62" i="219"/>
  <c r="C63" i="219"/>
  <c r="C64" i="219"/>
  <c r="C58" i="219"/>
  <c r="C52" i="219"/>
  <c r="C53" i="219"/>
  <c r="C54" i="219"/>
  <c r="C55" i="219"/>
  <c r="C56" i="219"/>
  <c r="C51" i="219"/>
  <c r="C38" i="219"/>
  <c r="C39" i="219"/>
  <c r="C40" i="219"/>
  <c r="C41" i="219"/>
  <c r="C42" i="219"/>
  <c r="C43" i="219"/>
  <c r="C44" i="219"/>
  <c r="C45" i="219"/>
  <c r="C46" i="219"/>
  <c r="C47" i="219"/>
  <c r="C48" i="219"/>
  <c r="C49" i="219"/>
  <c r="C37" i="219"/>
  <c r="C20" i="219"/>
  <c r="C21" i="219"/>
  <c r="C22" i="219"/>
  <c r="C23" i="219"/>
  <c r="C24" i="219"/>
  <c r="C25" i="219"/>
  <c r="C26" i="219"/>
  <c r="C27" i="219"/>
  <c r="C28" i="219"/>
  <c r="C29" i="219"/>
  <c r="C30" i="219"/>
  <c r="C31" i="219"/>
  <c r="C32" i="219"/>
  <c r="C33" i="219"/>
  <c r="C34" i="219"/>
  <c r="C35" i="219"/>
  <c r="C19" i="219"/>
  <c r="C17" i="219"/>
  <c r="C9" i="219"/>
  <c r="C10" i="219"/>
  <c r="C11" i="219"/>
  <c r="C12" i="219"/>
  <c r="C13" i="219"/>
  <c r="C14" i="219"/>
  <c r="C15" i="219"/>
  <c r="C8" i="219"/>
  <c r="A1" i="219"/>
  <c r="C116" i="218"/>
  <c r="C117" i="218"/>
  <c r="C118" i="218"/>
  <c r="C119" i="218"/>
  <c r="C120" i="218"/>
  <c r="C121" i="218"/>
  <c r="C122" i="218"/>
  <c r="C115" i="218"/>
  <c r="C98" i="218"/>
  <c r="C99" i="218"/>
  <c r="C100" i="218"/>
  <c r="C101" i="218"/>
  <c r="C102" i="218"/>
  <c r="C103" i="218"/>
  <c r="C104" i="218"/>
  <c r="C105" i="218"/>
  <c r="C106" i="218"/>
  <c r="C107" i="218"/>
  <c r="C108" i="218"/>
  <c r="C109" i="218"/>
  <c r="C110" i="218"/>
  <c r="C111" i="218"/>
  <c r="C112" i="218"/>
  <c r="C97" i="218"/>
  <c r="C94" i="218"/>
  <c r="C95" i="218"/>
  <c r="C93" i="218"/>
  <c r="C87" i="218"/>
  <c r="C88" i="218"/>
  <c r="C86" i="218"/>
  <c r="C78" i="218"/>
  <c r="C79" i="218"/>
  <c r="C80" i="218"/>
  <c r="C81" i="218"/>
  <c r="C82" i="218"/>
  <c r="C77" i="218"/>
  <c r="C71" i="218"/>
  <c r="C70" i="218"/>
  <c r="C62" i="218"/>
  <c r="C63" i="218"/>
  <c r="C64" i="218"/>
  <c r="C65" i="218"/>
  <c r="C66" i="218"/>
  <c r="C67" i="218"/>
  <c r="C68" i="218"/>
  <c r="C61" i="218"/>
  <c r="C54" i="218"/>
  <c r="C55" i="218"/>
  <c r="C56" i="218"/>
  <c r="C57" i="218"/>
  <c r="C58" i="218"/>
  <c r="C59" i="218"/>
  <c r="C53" i="218"/>
  <c r="C45" i="218"/>
  <c r="C46" i="218"/>
  <c r="C47" i="218"/>
  <c r="C48" i="218"/>
  <c r="C49" i="218"/>
  <c r="C50" i="218"/>
  <c r="C51" i="218"/>
  <c r="C44" i="218"/>
  <c r="C39" i="218"/>
  <c r="C40" i="218"/>
  <c r="C41" i="218"/>
  <c r="C42" i="218"/>
  <c r="C38" i="218"/>
  <c r="C20" i="218"/>
  <c r="C21" i="218"/>
  <c r="C22" i="218"/>
  <c r="C23" i="218"/>
  <c r="C24" i="218"/>
  <c r="C25" i="218"/>
  <c r="C26" i="218"/>
  <c r="C27" i="218"/>
  <c r="C28" i="218"/>
  <c r="C29" i="218"/>
  <c r="C30" i="218"/>
  <c r="C31" i="218"/>
  <c r="C32" i="218"/>
  <c r="C33" i="218"/>
  <c r="C34" i="218"/>
  <c r="C35" i="218"/>
  <c r="C36" i="218"/>
  <c r="C19" i="218"/>
  <c r="C17" i="218"/>
  <c r="C14" i="218"/>
  <c r="C15" i="218"/>
  <c r="C13" i="218"/>
  <c r="C9" i="218"/>
  <c r="C10" i="218"/>
  <c r="C11" i="218"/>
  <c r="C8" i="218"/>
  <c r="A1" i="218"/>
  <c r="C11" i="79" l="1"/>
  <c r="C10" i="79"/>
  <c r="C9" i="79"/>
  <c r="C8" i="79"/>
  <c r="C7" i="79"/>
  <c r="C6" i="79"/>
  <c r="C5" i="79"/>
  <c r="C4" i="79"/>
  <c r="B3" i="59" l="1"/>
</calcChain>
</file>

<file path=xl/sharedStrings.xml><?xml version="1.0" encoding="utf-8"?>
<sst xmlns="http://schemas.openxmlformats.org/spreadsheetml/2006/main" count="3466" uniqueCount="1483">
  <si>
    <t>Radio - Base Model</t>
  </si>
  <si>
    <t>Antenna</t>
  </si>
  <si>
    <t>Protocol</t>
  </si>
  <si>
    <t>Optional Features</t>
  </si>
  <si>
    <t>Channels/Talkgroups</t>
  </si>
  <si>
    <t>1024 Channels/Talkgroups (standard)</t>
  </si>
  <si>
    <t>DES-OFB (multi-key)</t>
  </si>
  <si>
    <t>ARC4 (ADP compatible)</t>
  </si>
  <si>
    <t>Programming &amp; Data</t>
  </si>
  <si>
    <t>MDC1200/GE-Star Signaling</t>
  </si>
  <si>
    <t>FIRESafe™ First Responder</t>
  </si>
  <si>
    <t>GPS</t>
  </si>
  <si>
    <t>OTAP (Over-the-Air Programming)</t>
  </si>
  <si>
    <t>Keypad Programming (U.S. Federal Government Only)</t>
  </si>
  <si>
    <t>KRA-26M</t>
  </si>
  <si>
    <t>VHF helical antenna 146-162 MHz</t>
  </si>
  <si>
    <t>KRA-26M2</t>
  </si>
  <si>
    <t>VHF helical antenna 162-174 MHz</t>
  </si>
  <si>
    <t>KRA-26M3</t>
  </si>
  <si>
    <t>VHF helical antenna 136-150 MHz</t>
  </si>
  <si>
    <t>KRA-27M</t>
  </si>
  <si>
    <t>UHF whip antenna 440-490 MHz</t>
  </si>
  <si>
    <t>KRA-27M2</t>
  </si>
  <si>
    <t>UHF whip antenna 470-520 MHz</t>
  </si>
  <si>
    <t>KRA-27M3</t>
  </si>
  <si>
    <t>UHF whip antenna 400-450 MHz</t>
  </si>
  <si>
    <t>KRA-22M</t>
  </si>
  <si>
    <t>VHF low-profile helical antenna 148-162 MHz</t>
  </si>
  <si>
    <t>KRA-22M2</t>
  </si>
  <si>
    <t>VHF low-profile helical antenna 162-174 MHz</t>
  </si>
  <si>
    <t>KRA-22M3</t>
  </si>
  <si>
    <t>VHF Low-profile helical antenna 136-150 MHz</t>
  </si>
  <si>
    <t>KRA-23M</t>
  </si>
  <si>
    <t>UHF low-profile helical antenna 450-490 MHz</t>
  </si>
  <si>
    <t>KRA-23M2</t>
  </si>
  <si>
    <t>UHF low-profile helical antenna 470-512 MHz</t>
  </si>
  <si>
    <t>KRA-23M3</t>
  </si>
  <si>
    <t>UHF low-profile helical antenna 403-430 MHz</t>
  </si>
  <si>
    <t>KRA-25</t>
  </si>
  <si>
    <t>Batteries &amp; Chargers</t>
  </si>
  <si>
    <t>KNB-L2M</t>
  </si>
  <si>
    <t>Li-ion 2600mAh (Standard)</t>
  </si>
  <si>
    <t>KNB-L3M</t>
  </si>
  <si>
    <t>Li-ion 3400mAh (High Capacity)</t>
  </si>
  <si>
    <t>KSC-Y32K</t>
  </si>
  <si>
    <t>KVC-15</t>
  </si>
  <si>
    <t>Carrying Accessories</t>
  </si>
  <si>
    <t>KBH-11</t>
  </si>
  <si>
    <t>Spring action belt clip (2.5")</t>
  </si>
  <si>
    <t>KBH-8DS</t>
  </si>
  <si>
    <t>KLH-6SW</t>
  </si>
  <si>
    <t>KLH-137ST</t>
  </si>
  <si>
    <t>Firemen's Heavy-Duty Leather Shoulder Strap for a Heavy-Duty Leather Case</t>
  </si>
  <si>
    <t>KLH-200K3</t>
  </si>
  <si>
    <t>Microphones &amp; Audio Accessories</t>
  </si>
  <si>
    <t>KMC-49</t>
  </si>
  <si>
    <t>KEP-1</t>
  </si>
  <si>
    <t>KEP-2</t>
  </si>
  <si>
    <t>2.5mm earphone kit for KMC-49 Speaker Mic</t>
  </si>
  <si>
    <t>KHS-11BL</t>
  </si>
  <si>
    <t>2-wire palm mic w/earphone, universal connector (Black)</t>
  </si>
  <si>
    <t>KHS-12BL</t>
  </si>
  <si>
    <t>3-wire mini lapel mic w/earphone, universal connector (Black)</t>
  </si>
  <si>
    <t>KRA-32K</t>
  </si>
  <si>
    <t>700/800 MHz Whip Antenna</t>
  </si>
  <si>
    <t>KRA-36</t>
  </si>
  <si>
    <t>700/800 MHz Stubby Antenna</t>
  </si>
  <si>
    <t>KLH-201K3</t>
  </si>
  <si>
    <t>KCT-71M3</t>
  </si>
  <si>
    <t>KMB-33M</t>
  </si>
  <si>
    <t>KAP-2</t>
  </si>
  <si>
    <t>KCT-72M</t>
  </si>
  <si>
    <t>KCT-23M3</t>
  </si>
  <si>
    <t>KCT-23M</t>
  </si>
  <si>
    <t>KCT-46</t>
  </si>
  <si>
    <t>KPS-15</t>
  </si>
  <si>
    <t>System Options</t>
  </si>
  <si>
    <t>List</t>
  </si>
  <si>
    <t>Table of Contents</t>
  </si>
  <si>
    <t>Accessories</t>
  </si>
  <si>
    <t xml:space="preserve">P25 Authentication </t>
  </si>
  <si>
    <t>Model Options</t>
  </si>
  <si>
    <t>Viking VM6000 Mobile</t>
  </si>
  <si>
    <t>Viking VM5000 Mobile</t>
  </si>
  <si>
    <t>VM6730BF</t>
  </si>
  <si>
    <t>VM6830BF</t>
  </si>
  <si>
    <t>VM6830BF2</t>
  </si>
  <si>
    <t>VM6930BF</t>
  </si>
  <si>
    <t>Mounting Accessories</t>
  </si>
  <si>
    <t>Mounting Bracket</t>
  </si>
  <si>
    <t>KMB-34</t>
  </si>
  <si>
    <t>Ignition Sense Cable</t>
  </si>
  <si>
    <t>Control head</t>
  </si>
  <si>
    <t>250074031003</t>
  </si>
  <si>
    <t>Speaker</t>
  </si>
  <si>
    <t>2500151006</t>
  </si>
  <si>
    <t>VM5730BF</t>
  </si>
  <si>
    <t>VM5830BF</t>
  </si>
  <si>
    <t>VM5830BF2</t>
  </si>
  <si>
    <t>VM5930BF</t>
  </si>
  <si>
    <t>KCH-19VM</t>
  </si>
  <si>
    <t>Dash - KCH-19</t>
  </si>
  <si>
    <t>KCH-20 Enhanced control head</t>
  </si>
  <si>
    <t>VM7730BF-S</t>
  </si>
  <si>
    <t>VM7830BF-S</t>
  </si>
  <si>
    <t>VM7830BF2-S</t>
  </si>
  <si>
    <t>VM7930BF-S</t>
  </si>
  <si>
    <t>Viking VM7000 Mobile</t>
  </si>
  <si>
    <t>KCT-71M4</t>
  </si>
  <si>
    <t>KRK-17BF</t>
  </si>
  <si>
    <t>4096 Channels/Talkgroups</t>
  </si>
  <si>
    <t>KCH-20RV</t>
  </si>
  <si>
    <t>Viking16</t>
  </si>
  <si>
    <t>VM5000 136-174 MHZ</t>
  </si>
  <si>
    <t>VM5000 450-520 MHZ</t>
  </si>
  <si>
    <t>VM5000 380-470 MHZ</t>
  </si>
  <si>
    <t>VM5000 700/800 MHZ</t>
  </si>
  <si>
    <t>VM6000 136-174 MHZ</t>
  </si>
  <si>
    <t>VM6000 450-520 MHZ</t>
  </si>
  <si>
    <t>VM6000 380-470 MHZ</t>
  </si>
  <si>
    <t>VM6000 700/800 MHZ</t>
  </si>
  <si>
    <t>Primary Radio -  (First Deck, Choose one)</t>
  </si>
  <si>
    <t>Secondary Radio -  (2nd-4th Deck, Choose up to 3)</t>
  </si>
  <si>
    <t>VM7630HBF-P</t>
  </si>
  <si>
    <t>VM7730HBF-P</t>
  </si>
  <si>
    <t>VM7730BF-P</t>
  </si>
  <si>
    <t>VM7830BF-P</t>
  </si>
  <si>
    <t>VM7830BF2-P</t>
  </si>
  <si>
    <t>VM7930BF-P</t>
  </si>
  <si>
    <t>VM7000 39-50 MHZ Hi Power Low Band Primary</t>
  </si>
  <si>
    <t>VM7000 136-174 MHZ Hi Power Primary</t>
  </si>
  <si>
    <t>VM7000 136-174 MHZ Primary</t>
  </si>
  <si>
    <t>VM7000 450-520 MHZ Primary</t>
  </si>
  <si>
    <t>VM7000 380-470 MHZ Primary</t>
  </si>
  <si>
    <t>VM7000 700/800 MHZ Primary</t>
  </si>
  <si>
    <t>VM7730HBF-S</t>
  </si>
  <si>
    <t>VM7000 136-174 MHZ Hi Power Secondary</t>
  </si>
  <si>
    <t>VM7630HBF-S</t>
  </si>
  <si>
    <t>VM7000 39-50 MHZ Hi Power Low Band Secondary</t>
  </si>
  <si>
    <t>KMB-36</t>
  </si>
  <si>
    <t>Hi Power Deck Mounting Bracket</t>
  </si>
  <si>
    <t>836VMB10</t>
  </si>
  <si>
    <t>Mounting Bracket, Dual Deck, VM7000</t>
  </si>
  <si>
    <t>KCT-18</t>
  </si>
  <si>
    <t>Hi Power Ignition Sense Cable</t>
  </si>
  <si>
    <t>KCT-23M4</t>
  </si>
  <si>
    <t xml:space="preserve">Hi Power Deck DC Cable </t>
  </si>
  <si>
    <t>KES-5A</t>
  </si>
  <si>
    <t>Power Supply</t>
  </si>
  <si>
    <t>EH-30</t>
  </si>
  <si>
    <t>VM7000 136-174 MHZ Secondary</t>
  </si>
  <si>
    <t>VM7000 450-520 MHZ Secondary</t>
  </si>
  <si>
    <t>VM7000 380-470 MHZ Secondary</t>
  </si>
  <si>
    <t>VM7000 700/800 MHZ Secondary</t>
  </si>
  <si>
    <t>.</t>
  </si>
  <si>
    <t>Enhanced Vehicular Repeater Systems</t>
  </si>
  <si>
    <t>SMX-350-W3K</t>
  </si>
  <si>
    <t>Cables</t>
  </si>
  <si>
    <t>7555-10-1245-W3K</t>
  </si>
  <si>
    <t>9300-11-0058-W3K</t>
  </si>
  <si>
    <t>Filters and Pre-Selectors</t>
  </si>
  <si>
    <t>BRF-1601-W3K</t>
  </si>
  <si>
    <t>BRF-1602-W3K</t>
  </si>
  <si>
    <t>BRF-4601-W3K</t>
  </si>
  <si>
    <t>BRF-4602-W3K</t>
  </si>
  <si>
    <t>BPF-1604-W3K</t>
  </si>
  <si>
    <t>BPF-7704-W3K</t>
  </si>
  <si>
    <t>BPF-8604-W3K</t>
  </si>
  <si>
    <t>TCK-203-W3K</t>
  </si>
  <si>
    <t>TCK-206-W3K</t>
  </si>
  <si>
    <t>FY-4-W3K</t>
  </si>
  <si>
    <t>KLA-250-W3K</t>
  </si>
  <si>
    <t>KMC-70M</t>
  </si>
  <si>
    <t>KMC-70GR</t>
  </si>
  <si>
    <t>MIL-SPEC, IP67 (Immersion) Speaker Mic.  
3 Programmable Buttons</t>
  </si>
  <si>
    <t>KCT-71M2</t>
  </si>
  <si>
    <t>KMC-65M</t>
  </si>
  <si>
    <t>KMC-66M</t>
  </si>
  <si>
    <t>Standard Mobile Mic for KCH Control Head</t>
  </si>
  <si>
    <t>12 Button Keypad Mic for KCH Control Head</t>
  </si>
  <si>
    <t>KNB-LS5CU</t>
  </si>
  <si>
    <t>Li-ion Instrinsically Safe 2000 mAh</t>
  </si>
  <si>
    <t>Li-ion Instrinsically Safe 3800mAh (High Capacity)</t>
  </si>
  <si>
    <t>R50843LF3001</t>
  </si>
  <si>
    <t>R50843NP3001</t>
  </si>
  <si>
    <t>R50840000L20</t>
  </si>
  <si>
    <t>R50843LP3001</t>
  </si>
  <si>
    <t>R50840000N20</t>
  </si>
  <si>
    <t>R50840000L30</t>
  </si>
  <si>
    <t>VP5430F2</t>
  </si>
  <si>
    <t>VP5430F3</t>
  </si>
  <si>
    <t>VP5330F2</t>
  </si>
  <si>
    <t>VP5330F5</t>
  </si>
  <si>
    <t>VP5330F3</t>
  </si>
  <si>
    <t>VP5330F6</t>
  </si>
  <si>
    <t>VP5230F2</t>
  </si>
  <si>
    <t>VP5230F3</t>
  </si>
  <si>
    <t>P25 Portable, 700/800 MHz band, 762-806 MHz and 806-870 MHz, Black, Model 2 (standard keypad)</t>
  </si>
  <si>
    <t>P25 Portable, 700/800 MHz band, 762-806 MHz and 806-870 MHz, Black, Model 3 (full keypad)</t>
  </si>
  <si>
    <t>P25 Portable, UHF Hi, 450-520 MHz, Model 2 (standard keypad)</t>
  </si>
  <si>
    <t>P25 Portable, UHF Hi, 450-520 MHz, Model 3 (full keypad)</t>
  </si>
  <si>
    <t>P25 Portable, UHF Lo, 380-470 MHz, Model 2 (standard keypad)</t>
  </si>
  <si>
    <t>P25 Portable, UHF Lo,, 380-470 MHz, Model 3 (full keypad)</t>
  </si>
  <si>
    <t>P25 Portable, VHF, 136-174 MHz, Model 2 (standard keypad)</t>
  </si>
  <si>
    <t>P25 Portable, VHF, 136-174 MHz, Model 3 (full keypad)</t>
  </si>
  <si>
    <t>589001202303</t>
  </si>
  <si>
    <t>KMC-9C</t>
  </si>
  <si>
    <t>KMC-59C</t>
  </si>
  <si>
    <t>Heavy duty leather carrying case for VP5000 series with KNB-L2/L3/LS5CU batteries (for both keypad models)</t>
  </si>
  <si>
    <t>Nylon carrying case for VP5000 series with KNB-L2/L3/LS5CU battery (for both keypad models)</t>
  </si>
  <si>
    <r>
      <t xml:space="preserve">MIL-SPEC, Speaker Mic. with Antenna Connector
</t>
    </r>
    <r>
      <rPr>
        <b/>
        <u/>
        <sz val="11"/>
        <rFont val="Calibri"/>
        <family val="2"/>
        <scheme val="minor"/>
      </rPr>
      <t>Note</t>
    </r>
    <r>
      <rPr>
        <sz val="11"/>
        <rFont val="Calibri"/>
        <family val="2"/>
        <scheme val="minor"/>
      </rPr>
      <t xml:space="preserve">:  5/16" Coax cable hex wrench included (antenna is not included.)  </t>
    </r>
  </si>
  <si>
    <t>3.5mm earphone kit for KMC-41/42W/54W/70M Speaker Mics</t>
  </si>
  <si>
    <t>1.6 Ft Remote Cable / Multi-deck Control Cable</t>
  </si>
  <si>
    <t>Horn Alert / PA Relay Option Kit</t>
  </si>
  <si>
    <t>VM7000 30 Amp DC Power Supply for Hi-Power decks</t>
  </si>
  <si>
    <t>DC Switching Power Supply (117/230 VAC; 23A max. continuous, 25A peak)</t>
  </si>
  <si>
    <t>Control Station Desktop Microphone (8-pin mod. plug)</t>
  </si>
  <si>
    <t>Control Station Desktop Microphone (8-pin mod. plug)
Improved noise response for Phase 2 TDMA systems</t>
  </si>
  <si>
    <t>DC Cable-Dash  10'</t>
  </si>
  <si>
    <t>KRA-40GM</t>
  </si>
  <si>
    <t>KWD-AE30K</t>
  </si>
  <si>
    <t>Leather swivel belt loop / detachable swivel D-Ring back for KLH-200K3</t>
  </si>
  <si>
    <t xml:space="preserve">Leather Belt Loop with D-swivel </t>
  </si>
  <si>
    <t>2048 Channels/Talkgroups</t>
  </si>
  <si>
    <t>KRA-28</t>
  </si>
  <si>
    <t>VHF Wideband whip antenna 140-170 MHz</t>
  </si>
  <si>
    <t>KES-8K</t>
  </si>
  <si>
    <t>Analog FM (standard)</t>
  </si>
  <si>
    <t>P25 CAI AMBE+2 (standard)</t>
  </si>
  <si>
    <t>* prices shown are when configured with radio.  The list price may be higher when purchased separately.   See the Viking Accessory Catalog for list price when purchased separately.</t>
  </si>
  <si>
    <t>EVRS, Portable</t>
  </si>
  <si>
    <t>EVRS Mobile</t>
  </si>
  <si>
    <t>250VP5000001</t>
  </si>
  <si>
    <r>
      <t xml:space="preserve">Intrinsically Safe (CSA) </t>
    </r>
    <r>
      <rPr>
        <i/>
        <sz val="11"/>
        <rFont val="Calibri"/>
        <family val="2"/>
        <scheme val="minor"/>
      </rPr>
      <t>KNB-LS5 or -LS7 battery required</t>
    </r>
  </si>
  <si>
    <t>KRA-29</t>
  </si>
  <si>
    <t xml:space="preserve">UHF whip antenna 380-430 MHZ </t>
  </si>
  <si>
    <t>P25 Conventional *</t>
  </si>
  <si>
    <t>Encryption (requires Protocol Option 8322000002 - Digital/Project 25 CAI AMBE+2)</t>
  </si>
  <si>
    <t>Mounting Case for Control Station with KPS-15</t>
  </si>
  <si>
    <t>DC Switching Power Supply
(117/230 VAC; 23A max. continuous, 25A peak)</t>
  </si>
  <si>
    <t>KCH-21RVM</t>
  </si>
  <si>
    <t>KCH-21 Hand Held control head</t>
  </si>
  <si>
    <t>10W External Speaker, 3.5 mm audio plug</t>
  </si>
  <si>
    <t>KCT-77M2</t>
  </si>
  <si>
    <t>Hand Held Control Head remote cable</t>
  </si>
  <si>
    <t>9300-11-0258-W3K</t>
  </si>
  <si>
    <t>DS-255-W3K</t>
  </si>
  <si>
    <t>FY-5-W3K</t>
  </si>
  <si>
    <t>MD-7706-W3K</t>
  </si>
  <si>
    <t>SVR-P252MA-W3K</t>
  </si>
  <si>
    <t>TCK-252-W3K</t>
  </si>
  <si>
    <t>Dealer or other Discount %</t>
  </si>
  <si>
    <t>Discount Column Title:</t>
  </si>
  <si>
    <t>Formula Applied to Price:</t>
  </si>
  <si>
    <t>VHF High gain helically loaded whip 148-162 MHz</t>
  </si>
  <si>
    <t>MIL-SPEC, IP67 (Immersion) Speaker Mic.  Black.
3 Programmable Buttons</t>
  </si>
  <si>
    <t>MIL-SPEC, IP67 (Immersion) Speaker Mic.  
Hi-Viz Green.  3 Programmable Buttons</t>
  </si>
  <si>
    <t>P25 Phase 1 Trunking (Requires option 8322000002)*</t>
  </si>
  <si>
    <t>VM7000 Multideck Interface MUX Cable</t>
  </si>
  <si>
    <t>SVR VMx000 Interface Cable</t>
  </si>
  <si>
    <t>SVR VM900 Interface Cable</t>
  </si>
  <si>
    <t>SVR 3’ TNC Cable Kit For Use With BPF/BRF Filters</t>
  </si>
  <si>
    <t>SVR 6’ TNC Cable Kit For Use With BPF/BRF Filters</t>
  </si>
  <si>
    <t>SVR 3' TNC Cable Kit For Full Duplex Repeaters</t>
  </si>
  <si>
    <t>Notch Filter, 150-174 MHz, (5M Separation)</t>
  </si>
  <si>
    <t>SVR Full Duplex 700MHz P25 Vehicle Repeater</t>
  </si>
  <si>
    <t>Dual Notch Filter, 150-174 MHz (2M Separation)</t>
  </si>
  <si>
    <t>Notch Filter, 450-470 MHZ (10M Separation)</t>
  </si>
  <si>
    <t>Dual Notch Filter, 450-470 MHz (5M Separation)</t>
  </si>
  <si>
    <t>Pre-Selector, 150-174 MHz (Factory Tuned)</t>
  </si>
  <si>
    <t>Pre-Selector, 770 MHz, (Factory Tuned)</t>
  </si>
  <si>
    <t>Pre-Selector, 860 MHz, (Factory Tuned)</t>
  </si>
  <si>
    <t>SVR Mobile Duplexer, 700 MHz, 6 Cavity, 
(Factory Tuned)</t>
  </si>
  <si>
    <t>SVR-P250 Key Loader Adapter</t>
  </si>
  <si>
    <t>SVR Programming Cable &amp; Software</t>
  </si>
  <si>
    <t>SVR Programming Cable &amp; Software SVR-D-300, -N300</t>
  </si>
  <si>
    <t>SVR DS-255 Serial Door Switch Module for SVR-P255</t>
  </si>
  <si>
    <t xml:space="preserve"> SVR AES &amp; DES Encryption for SVR-P252 </t>
  </si>
  <si>
    <t xml:space="preserve">SVR AES &amp; DES Encryption for SVR-P250 </t>
  </si>
  <si>
    <t>Contract Price</t>
  </si>
  <si>
    <t>Viking Accessory Catalog</t>
  </si>
  <si>
    <t>Audio Accessories &gt; Speaker Mics</t>
  </si>
  <si>
    <t>List Price</t>
  </si>
  <si>
    <t>VP6000</t>
  </si>
  <si>
    <t>VP5000</t>
  </si>
  <si>
    <t>VP400/600/900</t>
  </si>
  <si>
    <t>VM7000</t>
  </si>
  <si>
    <t>VM6000</t>
  </si>
  <si>
    <t>VM5000</t>
  </si>
  <si>
    <t>VM600/900 (VCH)</t>
  </si>
  <si>
    <t>VM400/600/900 (SCH)</t>
  </si>
  <si>
    <t>✓</t>
  </si>
  <si>
    <t>GEM-ML56PRM-C-01</t>
  </si>
  <si>
    <t>VIKING SPEAKER MIC, BLACK, 24”, VP-H</t>
  </si>
  <si>
    <t>GEM-ML56PRMHV24-EF1</t>
  </si>
  <si>
    <t>VIKING SPEAKER MIC, HI VIZ, 24”, VP-H</t>
  </si>
  <si>
    <t>SPEAKER MIC, 3PF KEYS, HI-VIZ, VP-T</t>
  </si>
  <si>
    <t>SPEAKER MIC, 3PF KEYS, BLACK, VP-T</t>
  </si>
  <si>
    <t>Audio Accessories &gt; Specialty Speaker Mics</t>
  </si>
  <si>
    <t>589360005625</t>
  </si>
  <si>
    <t>SPEAKER MIC PUB SAFETY, W/ ANTENNA CONN,25", VP-H</t>
  </si>
  <si>
    <t>589360005630</t>
  </si>
  <si>
    <t>SPEAKER MIC PUB SAFETY, W/ ANTENNA CONN,30", VP-H</t>
  </si>
  <si>
    <t>SPEAKER MIC PUB SAFETY, W/ ANTENNA CONN, VP-T</t>
  </si>
  <si>
    <t>V2-G4JD221</t>
  </si>
  <si>
    <t>FIRE SPEAKER MIC, OTTO, 500°F, VP-H</t>
  </si>
  <si>
    <t>V2-G4KC221-S</t>
  </si>
  <si>
    <t>FIRE SPEAKER MIC, OTTO, 500°F, IS, VP-T</t>
  </si>
  <si>
    <t>Audio Accessories &gt; Earpieces</t>
  </si>
  <si>
    <t>EARPHONE KIT 2.5 MM , VP-T/TK</t>
  </si>
  <si>
    <t>Audio Accessories &gt; Surveillance</t>
  </si>
  <si>
    <t>2 WIRE PALM MIC KIT FOR ACCESSORY ADAPTER, VP-H</t>
  </si>
  <si>
    <t>5895100056</t>
  </si>
  <si>
    <t>3 WIRE LAPEL MIC KIT, VP-H</t>
  </si>
  <si>
    <t>589580012401</t>
  </si>
  <si>
    <t>SURVEILLANCE KIT, BLACK, 2-WIRE, VP-T</t>
  </si>
  <si>
    <t>589580012402</t>
  </si>
  <si>
    <t>SURVEILLANCE KIT, BEIGE, 2-WIRE, VP-T</t>
  </si>
  <si>
    <t>EH-1189SC</t>
  </si>
  <si>
    <t>EARPHONE, BUD STYLE, FOR BTH-300, VP-T</t>
  </si>
  <si>
    <t>2 WIRE PALM MIC W/EARPHONE, VP-T/TK</t>
  </si>
  <si>
    <t>Audio Accessories &gt; Headsets</t>
  </si>
  <si>
    <t>ACCESSORY ADAPTER, W/3.5MM THREADED JACK, VP-H</t>
  </si>
  <si>
    <t>BTH-900</t>
  </si>
  <si>
    <t>BLUETOOTH HEADSET,BTH-900, DUAL MUFF, VP-T</t>
  </si>
  <si>
    <t>KHS-15D-BH</t>
  </si>
  <si>
    <t>HEADSET, BH W/NOISE CANCELLING BOOM MIC, W/PTT</t>
  </si>
  <si>
    <t>KHS-15D-OH</t>
  </si>
  <si>
    <t>HEADSET, OH W/NOISE CANCELLING BOOM MIC, W/PTT</t>
  </si>
  <si>
    <t>Audio Accessories &gt; Mobile Mics</t>
  </si>
  <si>
    <t>250074031001</t>
  </si>
  <si>
    <t>MOBILE MIC, STANDARD, SCH</t>
  </si>
  <si>
    <t>MOBILE MIC, STANDARD, LF10 12-PIN CONN, VCH</t>
  </si>
  <si>
    <t>589001603505</t>
  </si>
  <si>
    <t>MOBILE MIC, KEYPAD, HOT, 12 PIN, VCH</t>
  </si>
  <si>
    <t>589001603605</t>
  </si>
  <si>
    <t>MOBILE MIC, KEYPAD, COLD,12 PIN, VCH</t>
  </si>
  <si>
    <t>MOBILE MIC, STANDARD, MIL-SPEC, KCH-19/20</t>
  </si>
  <si>
    <t>MOBILE MIC, 12 KEYPAD, MIL-SPEC, KCH-19/20</t>
  </si>
  <si>
    <t>Audio Accessories &gt; Desk Mics</t>
  </si>
  <si>
    <t>5890012023</t>
  </si>
  <si>
    <t>DESKTOP MIC, SCH</t>
  </si>
  <si>
    <t>DESKTOP MIC, VCH</t>
  </si>
  <si>
    <t>DESKTOP MIC, 8-PIN, TDMA</t>
  </si>
  <si>
    <t>DESKTOP MIC, 8-PIN MOD. PLUG, KCH-19/20</t>
  </si>
  <si>
    <t>Audio Accessories &gt; Speakers</t>
  </si>
  <si>
    <t>MOBILE SPEAKER, 15W, 5 IN., MONO PLUG, VCH</t>
  </si>
  <si>
    <t>MOBILE SPEAKER, 15W, 5 IN., CRIMP LEADS, VCH</t>
  </si>
  <si>
    <t>HORN ALERT/P.A. RELAY OPTION, VM-T</t>
  </si>
  <si>
    <t>EXT ACCESSORY CONNECTION CABLE FOR KCH-19M, KCH-20</t>
  </si>
  <si>
    <t>MOBILE SPEAKER, 40W MAX INPUT, VM-T</t>
  </si>
  <si>
    <t>SPEAKER, EXTERNAL, 10W, VM-T</t>
  </si>
  <si>
    <t>Antenna/Kits/Accs &gt; Portable Antennas</t>
  </si>
  <si>
    <t>ANTENNA UHF 403-512 MHZ ,1/4 WAVE WHIP SMA, VP-H</t>
  </si>
  <si>
    <t>WIDE BAND VHF 136-174 MHz, MP ANTENNA</t>
  </si>
  <si>
    <t>ANTENNA 800 MHZ, 1/4 WAVE, WHIP, PORTABLE, VP-H</t>
  </si>
  <si>
    <t>ANTENNA 800 MHZ HALF-WAVE WHIP(RED CORE), VP-H</t>
  </si>
  <si>
    <t>ANTENNA 7/800MHZ ,1/2 WAVE WHIP(GREEN CORE),VP-H</t>
  </si>
  <si>
    <t>ANTENNA 7/800/VHF MULTIBAND,GPS, WHITE CORE, VP-H</t>
  </si>
  <si>
    <t>ANTENNA VHF 148-162 MHZ LOW-PROF HELICAL, VP-T</t>
  </si>
  <si>
    <t>ANTENNA VHF 162-174 MHZ LOW-PROF HELICAL, VP-T</t>
  </si>
  <si>
    <t>ANTENNA VHF 136-150 MHZ LOW-PROF HELICAL, VP-T</t>
  </si>
  <si>
    <t>ANTENNA UHF 450-490 MHZ LOW-PROF HELICAL, VP-T</t>
  </si>
  <si>
    <t>ANTENNA UHF 470-512 MHZ LOW-PROF HELICAL, VP-T</t>
  </si>
  <si>
    <t>ANTENNA UHF 403-430 MHZ LOW-PROF HELICAL, VP-T</t>
  </si>
  <si>
    <t>ANTENNA VHF 146-162 MHZ HELICAL, VP-T</t>
  </si>
  <si>
    <t>ANTENNA VHF 162-174 MHZ HELICAL, VP-T</t>
  </si>
  <si>
    <t>ANTENNA VHF 136-150 MHZ HELICAL, VP-T</t>
  </si>
  <si>
    <t>ANTENNA UHF 440-490 MHZ WHIP, VP-T</t>
  </si>
  <si>
    <t>ANTENNA UHF 470-520 MHZ WHIP, VP-T</t>
  </si>
  <si>
    <t>ANTENNA UHF 400-450 MHZ WHIP, VP-T</t>
  </si>
  <si>
    <t>ANTENNA UHF 380-430 MHZ UHF WHIP, VP-T</t>
  </si>
  <si>
    <t>ANTENNA 700/800 MHZ WHIP, VP-T</t>
  </si>
  <si>
    <t>Antenna/Kits/Accs &gt; Mobile Antennas</t>
  </si>
  <si>
    <t>836VRA10</t>
  </si>
  <si>
    <t>ANTENNA, UNITY GAIN, MWV1365S, VHF, VM-T</t>
  </si>
  <si>
    <t>836VRA11</t>
  </si>
  <si>
    <t>ANTENNA, 3DB GAIN, MHB5800, VHF, VM-T</t>
  </si>
  <si>
    <t>836VRA12</t>
  </si>
  <si>
    <t>ANTENNA, WPD136M6C, MULTIBAND MOBILE VM-T</t>
  </si>
  <si>
    <t>BB3803WS</t>
  </si>
  <si>
    <t>ANTENNA, MOBILE, UHF 380-520 MHZ, 3DBI WHIP</t>
  </si>
  <si>
    <t>Antenna/Kits/Accs &gt; Mobile Antenna Kits</t>
  </si>
  <si>
    <t>ANTENNA KIT (3DB) 700/800 MHZ ROOF MOUNT</t>
  </si>
  <si>
    <t>G8PI</t>
  </si>
  <si>
    <t>MOBILE MAG MOUNT, NMO, 12', UHF/PL259 CONN, G8PI</t>
  </si>
  <si>
    <t>G8XNI</t>
  </si>
  <si>
    <t>MOBILE MAG MOUNT, NMO, 12', N CONNECTOR, G8XNI</t>
  </si>
  <si>
    <t>NMO58AUCP</t>
  </si>
  <si>
    <t>Antenna/Kits/Accs &gt; Mobile Antenna Accs</t>
  </si>
  <si>
    <t>000-14000</t>
  </si>
  <si>
    <t>CONN, ADAPT, N JACK TO UHF PLUG, 000-14000</t>
  </si>
  <si>
    <t>000-34125</t>
  </si>
  <si>
    <t>CONN, ADAPT, UHF JACK TO N PLUG, 000-34125</t>
  </si>
  <si>
    <t>TRIPLEXER, MOBILE, VHF UHF 7/800, PANORAMA</t>
  </si>
  <si>
    <t>Carrying Accessories &gt; Carry Cases</t>
  </si>
  <si>
    <t>LEATHER CASE, BELT FLAP, MIL STRAP, MODEL 1, VP-H</t>
  </si>
  <si>
    <t>LEATHER CASE, D SWIVEL BELT LOOP, MODEL 1, VP-H</t>
  </si>
  <si>
    <t>LEATHER CASE, W/BELT FLAP, MODEL 3, VP-H</t>
  </si>
  <si>
    <t>LEATHER CASE,  D SWIVEL BELT LOOP, MODEL 3, VP-H</t>
  </si>
  <si>
    <t>NYLON CASE,  D SWIVEL BELT LOOP, MODEL 3, VP-H</t>
  </si>
  <si>
    <t>NYLON CASE, BELT LOOP, MODEL 1, VP-H</t>
  </si>
  <si>
    <t>LEATHER CASE, L2 &amp; L3 MODEL, VP5000</t>
  </si>
  <si>
    <t>NYLON CASE , L2 AND L3 MODEL, VP5000</t>
  </si>
  <si>
    <t>KW9110-LF</t>
  </si>
  <si>
    <t>LEATHER CASE FIRE, LS7 MODEL, VP6000</t>
  </si>
  <si>
    <t>KW9110-LP</t>
  </si>
  <si>
    <t>LEATHER CASE POLICE, LS7 MODEL, D SWIVEL, VP6000</t>
  </si>
  <si>
    <t>KW9110-NP</t>
  </si>
  <si>
    <t>NYLON CASE POLICE, LS7 MODEL, D SWIVEL, VP6000</t>
  </si>
  <si>
    <t>R50843LF2001</t>
  </si>
  <si>
    <t>LEATHER CASE FIRE L2, VP6000</t>
  </si>
  <si>
    <t>LEATHER CASE FIRE L3, VP6000</t>
  </si>
  <si>
    <t>R50843LP2001</t>
  </si>
  <si>
    <t>LEATHER CASE POLICE, L2 MODEL, D SWIVEL, VP6000</t>
  </si>
  <si>
    <t>LEATHER CASE POLICE, L3 MODEL, D SWIVEL, VP6000</t>
  </si>
  <si>
    <t>R50843NP2001</t>
  </si>
  <si>
    <t>NYLON CASE POLICE, L2 MODEL, VP6000</t>
  </si>
  <si>
    <t>NYLON CASE POLICE, L3 MODEL, D SWIVEL, VP6000</t>
  </si>
  <si>
    <t>SHOULDER STRAP, LEATHER, HEAVY DUTY, VP-H/VP-T</t>
  </si>
  <si>
    <t>5084600612-AR</t>
  </si>
  <si>
    <t>TOP RESTRAINING STRAP REPLACEMENT, CASE 5084600612</t>
  </si>
  <si>
    <t>585510015101</t>
  </si>
  <si>
    <t>BELT LOOP LEATHER, W/D-SWIVEL , 3", VP-H</t>
  </si>
  <si>
    <t>LEATHER BELT LOOP WITH D-SWIVEL, VP5000</t>
  </si>
  <si>
    <t>SHOULDER STRAP LEATHER, FIRE HEAVY-DUTY, VP5000</t>
  </si>
  <si>
    <t>BELT LOOP LEATHER DETACHABLE D-SWIVEL ,VP5000</t>
  </si>
  <si>
    <t>R50840000003</t>
  </si>
  <si>
    <t>LEATHER RETAINING STRAP, VP6000</t>
  </si>
  <si>
    <t>R50840000004</t>
  </si>
  <si>
    <t>RETAINING STRAP, PS MIC- KMC 49, VP-T</t>
  </si>
  <si>
    <t>R50840000S40</t>
  </si>
  <si>
    <t>R50840000SS0</t>
  </si>
  <si>
    <t>SHOULDER STRAP, VP-H/VP-T</t>
  </si>
  <si>
    <t>R50841000003</t>
  </si>
  <si>
    <t>LEATHER RETAINING STRAP VP600/900</t>
  </si>
  <si>
    <t>Carrying Accessories &gt; Belts</t>
  </si>
  <si>
    <t>R50840000AS0</t>
  </si>
  <si>
    <t>ANTI SWAY BELT, VP-H/VP-T</t>
  </si>
  <si>
    <t>R50840000UB0</t>
  </si>
  <si>
    <t>UTILITY BELT, VP-H/VP-T</t>
  </si>
  <si>
    <t>Carrying Accessories &gt; Belt Clips and Brackets</t>
  </si>
  <si>
    <t>5855100600</t>
  </si>
  <si>
    <t>BELT CLIP 2.25" SPRING LOADED, VP-H</t>
  </si>
  <si>
    <t>BELT CLIP 2.5" SPRING ACTION, VP-T</t>
  </si>
  <si>
    <t>Batteries</t>
  </si>
  <si>
    <t>LI-ION BATTERY, 4500 MAH, NON-FM, VP-H</t>
  </si>
  <si>
    <t>835VBFM</t>
  </si>
  <si>
    <t>LI-ION BATTERY WITH FM KEY, 4500 MAH, IP67, VP-H</t>
  </si>
  <si>
    <t>LI-ION BATTERY, 2600MAH, NON IS, VP-T</t>
  </si>
  <si>
    <t>LI-ION BATTERY, 3400MAH, NON IS, VP-T</t>
  </si>
  <si>
    <t>LI-ION BATTERY, 2000MAH, CSA, VP-T</t>
  </si>
  <si>
    <t>Chargers</t>
  </si>
  <si>
    <t>CHARGER, SINGLE BAY RAPID RATE, VP-H</t>
  </si>
  <si>
    <t>CHARGER, 6-BAY MULTI-CHEM, 4-PIN, VP-H</t>
  </si>
  <si>
    <t>836VVC10</t>
  </si>
  <si>
    <t>SINGLE BAY VEHICULAR CHARGER, VP-H</t>
  </si>
  <si>
    <t>CHARGER, SINGLE BAY RAPID RATE INTELLIGENT,VP-T</t>
  </si>
  <si>
    <t>VEHICULAR CHARGER ADAPTER, RAPID RATE, VP-T</t>
  </si>
  <si>
    <t>KVC-23-C-CLIP</t>
  </si>
  <si>
    <t>CLIP, KVC-23 CHARGER, HIGH-CAP BATTERY KNB-L3/LS7</t>
  </si>
  <si>
    <t>R35-WELLSH114004A002</t>
  </si>
  <si>
    <t>AC CABLE FOR KSC-326AK</t>
  </si>
  <si>
    <t>Mobile Accessories</t>
  </si>
  <si>
    <t>Y CABLE, FIRECOM INTEGRATION, VM-H</t>
  </si>
  <si>
    <t>8360600156</t>
  </si>
  <si>
    <t>MOUNTING BRACKET, ALUMINUM, DUAL-DECK, VM7000</t>
  </si>
  <si>
    <t>VM7000 DC POWER SUPPLY</t>
  </si>
  <si>
    <t>VIKING HAND HELD CONTROLLER BODY</t>
  </si>
  <si>
    <t>HAND HELD CONTROLLER CABLE</t>
  </si>
  <si>
    <t>DC SWITCHG P/S 117/230 VAC; Power Supply</t>
  </si>
  <si>
    <t>CONTROL HEAD REMOTE KIT FOR KCH</t>
  </si>
  <si>
    <t>R597535774401</t>
  </si>
  <si>
    <t>CABLE, DUAL REMOTE, SERIAL,USB, PVP/UDDI, STD</t>
  </si>
  <si>
    <t>UPORT 404</t>
  </si>
  <si>
    <t>USB HUB, VM7000</t>
  </si>
  <si>
    <t>USB433WACDB</t>
  </si>
  <si>
    <t>DONGLE WI-FI, VM-T AND VM-H</t>
  </si>
  <si>
    <t>Portable Accessories</t>
  </si>
  <si>
    <t>W3F-0001-00</t>
  </si>
  <si>
    <t>BATTERY JIG - VPX000 BATTERY ELIMINATOR</t>
  </si>
  <si>
    <t>Programming/Manual</t>
  </si>
  <si>
    <t>023ARMADACD</t>
  </si>
  <si>
    <t>VIKING ARMADA CD WITH OTAP/DRS/EBM SW</t>
  </si>
  <si>
    <t>023VKFWCD</t>
  </si>
  <si>
    <t>VIKING FIRMWARE CD</t>
  </si>
  <si>
    <t>023VKMANUALCD</t>
  </si>
  <si>
    <t>VIKING MANUAL CD</t>
  </si>
  <si>
    <t>2505000972</t>
  </si>
  <si>
    <t>2505000974</t>
  </si>
  <si>
    <t>2990045094</t>
  </si>
  <si>
    <t>ARMADA SOFTWARE SUBSCRIPTION 5 - YEARS, VIKING</t>
  </si>
  <si>
    <t>5970600970</t>
  </si>
  <si>
    <t>PROGRAMMING CABLE, USB, VP-H</t>
  </si>
  <si>
    <t>833ARMADASRVR</t>
  </si>
  <si>
    <t>KPG-36XM</t>
  </si>
  <si>
    <t>PROGRAMMING CABLE, USB, VP-T</t>
  </si>
  <si>
    <t>KPG-46XM</t>
  </si>
  <si>
    <t>PROGRAMMING CABLE, VM5000 KCH-19</t>
  </si>
  <si>
    <t>R5975357791</t>
  </si>
  <si>
    <t>PROGRAMMING CABLE, USB, VM-T RM AND VM-H</t>
  </si>
  <si>
    <t>U026-016</t>
  </si>
  <si>
    <t>Encryption Accessories</t>
  </si>
  <si>
    <t>0235000940</t>
  </si>
  <si>
    <t>VK5000 VOICE AND AUTH KEY CABLE, VP-H</t>
  </si>
  <si>
    <t>023500095003</t>
  </si>
  <si>
    <t>VK5000 VOICE AND AUTH KEY CABLE, VCH</t>
  </si>
  <si>
    <t>585500094001</t>
  </si>
  <si>
    <t>KVL4000 VOICE KEY CABLE, VCH</t>
  </si>
  <si>
    <t>KPG-115</t>
  </si>
  <si>
    <t>KPG-115AUT</t>
  </si>
  <si>
    <t>KPG-93</t>
  </si>
  <si>
    <t>KVL4000 VOICE KEY CABLE, VP-T</t>
  </si>
  <si>
    <t>KPG-93AUT</t>
  </si>
  <si>
    <t>KVL4000 AUTH KEY CABLE, VP-T</t>
  </si>
  <si>
    <t>R597570006701</t>
  </si>
  <si>
    <t>KVL4000 AUTH KEY CABLE, VP-H</t>
  </si>
  <si>
    <t>Software Options</t>
  </si>
  <si>
    <t>DIGITAL (P25 CAI AMBE +2), VIKING</t>
  </si>
  <si>
    <t>8322000001</t>
  </si>
  <si>
    <t>ANALOG CONVENTIONAL, VIKING</t>
  </si>
  <si>
    <t>8322000002</t>
  </si>
  <si>
    <t>8322000005</t>
  </si>
  <si>
    <t>P25 PHASE 1 TRUNKING, VIKING</t>
  </si>
  <si>
    <t>8322000006</t>
  </si>
  <si>
    <t>8322000104</t>
  </si>
  <si>
    <t>VIKING16</t>
  </si>
  <si>
    <t>8323000002</t>
  </si>
  <si>
    <t>8323000003</t>
  </si>
  <si>
    <t>8323000004</t>
  </si>
  <si>
    <t>8323000005</t>
  </si>
  <si>
    <t>ARC4 (ADP COMPATIBLE), VIKING</t>
  </si>
  <si>
    <t>8324000002</t>
  </si>
  <si>
    <t>P25 OTAR (OVER THE AIR REKEYING), VIKING</t>
  </si>
  <si>
    <t>8324000003</t>
  </si>
  <si>
    <t>OTAP (OVER-THE-AIR PROGRAMMING), VIKING</t>
  </si>
  <si>
    <t>8324000004</t>
  </si>
  <si>
    <t>8324000005</t>
  </si>
  <si>
    <t>KEYPAD PROGRAMMING (US FED GOVT), VIKING</t>
  </si>
  <si>
    <t>8325000001</t>
  </si>
  <si>
    <t>P25 DATA TRUNKING (PACKET DATA), VIKING</t>
  </si>
  <si>
    <t>8325000002</t>
  </si>
  <si>
    <t>P25 DATA CONVENTIONAL (PACKET DATA), VIKING</t>
  </si>
  <si>
    <t>8325000003</t>
  </si>
  <si>
    <t>8326000001</t>
  </si>
  <si>
    <t>8326000002</t>
  </si>
  <si>
    <t>8326000003</t>
  </si>
  <si>
    <t>FIRESAFE™ FIRST RESPONDER, VIKING</t>
  </si>
  <si>
    <t>8326000004</t>
  </si>
  <si>
    <t>FIRESAFE™ COMMAND, VIKING</t>
  </si>
  <si>
    <t>8326000008</t>
  </si>
  <si>
    <t>2048 CHANNELS/TALKGROUPS, VIKING</t>
  </si>
  <si>
    <t>8326000009</t>
  </si>
  <si>
    <t>4000 CHANNELS/TALKGROUPS</t>
  </si>
  <si>
    <t>THIRD PARTY INTERFACE, VIKING</t>
  </si>
  <si>
    <t>8326000015</t>
  </si>
  <si>
    <t>25KHz DISABLED</t>
  </si>
  <si>
    <t>8326000019</t>
  </si>
  <si>
    <t>REBANDING (NEXTEL), VIKING</t>
  </si>
  <si>
    <t>8326000020</t>
  </si>
  <si>
    <t>REBANDING (NON-NEXTEL), VIKING</t>
  </si>
  <si>
    <t>8326000023</t>
  </si>
  <si>
    <t>ENHANCED VRS PORTABLE</t>
  </si>
  <si>
    <t>8326000024</t>
  </si>
  <si>
    <t>ENHANCED VRS MOBILE</t>
  </si>
  <si>
    <t>8326000025</t>
  </si>
  <si>
    <t>BLUETOOTH</t>
  </si>
  <si>
    <t>8326000026</t>
  </si>
  <si>
    <t>MAN DOWN</t>
  </si>
  <si>
    <t>8326000027</t>
  </si>
  <si>
    <t>8326000028</t>
  </si>
  <si>
    <t>INSTANT RECORDING REPLAY</t>
  </si>
  <si>
    <t>8326000029</t>
  </si>
  <si>
    <t>VOICE RECORDING</t>
  </si>
  <si>
    <t>8326000031</t>
  </si>
  <si>
    <t>RADIO TO RADIO CLONING</t>
  </si>
  <si>
    <t>8326000032</t>
  </si>
  <si>
    <t>TEXT MESSAGE</t>
  </si>
  <si>
    <t>8326000033</t>
  </si>
  <si>
    <t>BLUETOOTH LOW ENERGY</t>
  </si>
  <si>
    <t>8326000034</t>
  </si>
  <si>
    <t>HW/SW Warranty</t>
  </si>
  <si>
    <t>2-YR EXTENDED WARRANTY, VIKING</t>
  </si>
  <si>
    <t>2990600017</t>
  </si>
  <si>
    <t>1-YR EXTENDED WARRANTY, VIKING</t>
  </si>
  <si>
    <t>Training and Services</t>
  </si>
  <si>
    <t>299PRGM001</t>
  </si>
  <si>
    <t>RADIO PROFILE CREATION FOR PROGRAMMING</t>
  </si>
  <si>
    <t>339TRNGV001</t>
  </si>
  <si>
    <t>VIKING USER TRAINING</t>
  </si>
  <si>
    <t>339TRNGV002</t>
  </si>
  <si>
    <t>VIKING BASIC ARMADA PROGRAMMER TRAINING</t>
  </si>
  <si>
    <t>339TRNGV003</t>
  </si>
  <si>
    <t>VIKING ADVANCED ARMADA PROGRAMMER TRAINING</t>
  </si>
  <si>
    <t>023VTLCD</t>
  </si>
  <si>
    <t>VIKING TUNE LITE CD **AIR**</t>
  </si>
  <si>
    <t>835VTKVMH00</t>
  </si>
  <si>
    <t>VIKING TUNE, HW KIT, VM-H</t>
  </si>
  <si>
    <t>835VTKVPH00</t>
  </si>
  <si>
    <t>VIKING TUNE, HW KIT, VP-H</t>
  </si>
  <si>
    <t>835VTKVPX000</t>
  </si>
  <si>
    <t>VIKING TUNE, HW KIT, VP-T</t>
  </si>
  <si>
    <t>Upgrade Kits</t>
  </si>
  <si>
    <t>B0K-0002-00</t>
  </si>
  <si>
    <t>DUST COVER CAP FOR VP5000</t>
  </si>
  <si>
    <t>B0K-0078-00</t>
  </si>
  <si>
    <t>G5D-0027-00</t>
  </si>
  <si>
    <t>DUST COVER PACKING RUBBER VP-T</t>
  </si>
  <si>
    <t>K2K-0263-00</t>
  </si>
  <si>
    <t>N08-0571-04</t>
  </si>
  <si>
    <t>DUST COVER SCREW VP-T</t>
  </si>
  <si>
    <t>KMC-72W</t>
  </si>
  <si>
    <t>KPG-CLN-14P</t>
  </si>
  <si>
    <t>KRK-15BM</t>
  </si>
  <si>
    <t>KCT-71A50</t>
  </si>
  <si>
    <t>KCT-71A100</t>
  </si>
  <si>
    <t>KLF-2</t>
  </si>
  <si>
    <t>PART NUMBER</t>
  </si>
  <si>
    <t>PART DESCRIPTION</t>
  </si>
  <si>
    <t>LIST PRICE</t>
  </si>
  <si>
    <t>CONTRACT PRICE</t>
  </si>
  <si>
    <t>MANAGEMENT</t>
  </si>
  <si>
    <t>ATLAS 6100 BASIC NETWORK MANAGEMENT SYSTEM</t>
  </si>
  <si>
    <t>ATLAS 6200 ADVANCED NETWORK MANAGEMENT SYSTEM</t>
  </si>
  <si>
    <t>ATLAS 6300 MANAGEMENT SYSTEM CLIENT</t>
  </si>
  <si>
    <t>ATLAS 6400 DATA GATEWAY</t>
  </si>
  <si>
    <t>ATLAS 6500 KEY MANAGEMENT FACILITY</t>
  </si>
  <si>
    <t>ATLAS 6600 ISSI GATEWAY</t>
  </si>
  <si>
    <t>ATLAS 6700 TELEPHONE INTERCONNECT GATEWAY</t>
  </si>
  <si>
    <t>CONTROLLERS</t>
  </si>
  <si>
    <t>ATLAS 8100 CONV SITE NETWORK I/F (CSNI) BASIC</t>
  </si>
  <si>
    <t>ATLAS 8100 CONV SITE NETWORK I/F (CSNI) ADVANCED</t>
  </si>
  <si>
    <t>ATLAS 8200 TRUNKING SITE NETWORK INTERFACE (TSNI)</t>
  </si>
  <si>
    <t>ATLAS 8200 TRUNKING SITE NETWORK I/F (TSNI) ADVANCED</t>
  </si>
  <si>
    <t>DISPATCH CONSOLE</t>
  </si>
  <si>
    <t>ATLAS 7000 STARGATE CONSOLE</t>
  </si>
  <si>
    <t>VIDEO CARD AND VIDEO CABLE KIT</t>
  </si>
  <si>
    <t>HEADSET MODULE OPERATOR CONNECTION INTERFACE</t>
  </si>
  <si>
    <t>HEADSET MODULE SUPERVISOR CONNECTION INTERFACE</t>
  </si>
  <si>
    <t>HEADSET MICROPHONE PTT AND AMPLIFIER CONTROLLER</t>
  </si>
  <si>
    <t>WIRELESS PTT ADAPTER</t>
  </si>
  <si>
    <t>HEADSET MICROPHONE ASSEMBLY, NOISE CANCELLATION</t>
  </si>
  <si>
    <t>8 INPUT/8 OUTPUT RELAY CONTROL</t>
  </si>
  <si>
    <t>GATEWAYS</t>
  </si>
  <si>
    <t>ATLAS 8410 ANALOG/LOGGING GATEWAY</t>
  </si>
  <si>
    <t>ATLAS 8300 MOBILE RADIO GATEWAY</t>
  </si>
  <si>
    <t>ATLAS 8300 MOBILE RADIO GATEWAY WITH P25 OPTION</t>
  </si>
  <si>
    <t>ATLAS 8410 ANALOG/LOGGING GATEWAY ADVANCED</t>
  </si>
  <si>
    <t>ATLAS 8300 MOBILE RADIO GATEWAY ADVANCED</t>
  </si>
  <si>
    <t>EVENTIDE LOGGER</t>
  </si>
  <si>
    <t>335-7511-002</t>
  </si>
  <si>
    <t>P25 BASE OPTION WITH 8 P25 TALKGROUP</t>
  </si>
  <si>
    <t>333-7512-001</t>
  </si>
  <si>
    <t>ADDITIONAL 8 CHANNELS OF P25</t>
  </si>
  <si>
    <t>BASE STATION</t>
  </si>
  <si>
    <t>ATLAS 4500 VHF</t>
  </si>
  <si>
    <t>3354511111</t>
  </si>
  <si>
    <t>ATLAS 4500 AC VHF PHASE 1 CONVENTIONAL MULTICAST</t>
  </si>
  <si>
    <t>3354511112</t>
  </si>
  <si>
    <t>ATLAS 4500 AC VHF PHASE 1 CONVENTIONAL SIMULCAST</t>
  </si>
  <si>
    <t>3354511121</t>
  </si>
  <si>
    <t>ATLAS 4500 AC VHF PHASE 1 TRUNK MULTICAST</t>
  </si>
  <si>
    <t>3354511122</t>
  </si>
  <si>
    <t>ATLAS 4500 AC VHF PHASE 1 TRUNK SIMULCAST</t>
  </si>
  <si>
    <t>3354511221</t>
  </si>
  <si>
    <t>ATLAS 4500 AC VHF PHASE 2 TRUNK MULTICAST</t>
  </si>
  <si>
    <t>3354511222</t>
  </si>
  <si>
    <t>ATLAS 4500 AC VHF PHASE 2 TRUNK SIMULCAST</t>
  </si>
  <si>
    <t>3354521111</t>
  </si>
  <si>
    <t>ATLAS 4500 DC VHF PHASE 1 CONVENTIONAL MULTICAST</t>
  </si>
  <si>
    <t>3354521112</t>
  </si>
  <si>
    <t>ATLAS 4500 DC VHF PHASE 1 CONVENTIONAL SIMULCAST</t>
  </si>
  <si>
    <t>3354521121</t>
  </si>
  <si>
    <t>ATLAS 4500 DC VHF PHASE 1 TRUNK MULTICAST</t>
  </si>
  <si>
    <t>3354521122</t>
  </si>
  <si>
    <t>ATLAS 4500 DC VHF PHASE 1 TRUNK SIMULCAST</t>
  </si>
  <si>
    <t>3354521221</t>
  </si>
  <si>
    <t>ATLAS 4500 DC VHF PHASE 2 TRUNK MULTICAST</t>
  </si>
  <si>
    <t>3354521222</t>
  </si>
  <si>
    <t>ATLAS 4500 DC VHF PHASE 2 TRUNK SIMULCAST</t>
  </si>
  <si>
    <t>ATLAS 4500 UHF</t>
  </si>
  <si>
    <t>3354512111</t>
  </si>
  <si>
    <t>ATLAS 4500 AC UHF PHASE 1 CONVENTIONAL MULTICAST</t>
  </si>
  <si>
    <t>3354512112</t>
  </si>
  <si>
    <t>ATLAS 4500 AC UHF PHASE 1 CONVENTIONAL SIMULCAST</t>
  </si>
  <si>
    <t>3354512121</t>
  </si>
  <si>
    <t>ATLAS 4500 AC UHF PHASE 1 TRUNK MULTICAST</t>
  </si>
  <si>
    <t>3354512122</t>
  </si>
  <si>
    <t>ATLAS 4500 AC UHF PHASE 1 TRUNK SIMULCAST</t>
  </si>
  <si>
    <t>3354512221</t>
  </si>
  <si>
    <t>ATLAS 4500 AC UHF PHASE 2 TRUNK MULTICAST</t>
  </si>
  <si>
    <t>3354512222</t>
  </si>
  <si>
    <t>ATLAS 4500 AC UHF PHASE 2 TRUNK SIMULCAST</t>
  </si>
  <si>
    <t>3354522111</t>
  </si>
  <si>
    <t>ATLAS 4500 DC UHF PHASE 1 CONVENTIONAL MULTICAST</t>
  </si>
  <si>
    <t>3354522112</t>
  </si>
  <si>
    <t>ATLAS 4500 DC UHF PHASE 1 CONVENTIONAL SIMULCAST</t>
  </si>
  <si>
    <t>3354522121</t>
  </si>
  <si>
    <t>ATLAS 4500 DC UHF PHASE 1 TRUNK MULTICAST</t>
  </si>
  <si>
    <t>3354522122</t>
  </si>
  <si>
    <t>ATLAS 4500 DC UHF PHASE 1 TRUNK SIMULCAST</t>
  </si>
  <si>
    <t>3354522221</t>
  </si>
  <si>
    <t>ATLAS 4500 DC UHF PHASE 2 TRUNK MULTICAST</t>
  </si>
  <si>
    <t>3354522222</t>
  </si>
  <si>
    <t>ATLAS 4500 DC UHF PHASE 2 TRUNK SIMULCAST</t>
  </si>
  <si>
    <t>ATLAS 4500 7/800 MHz</t>
  </si>
  <si>
    <t>3354513111</t>
  </si>
  <si>
    <t>ATLAS 4500 AC 7/800 PHASE 1 CONVENTIONAL MULTICAST</t>
  </si>
  <si>
    <t>3354513112</t>
  </si>
  <si>
    <t>ATLAS 4500 AC 7/800 PHASE 1 CONVENTIONAL SIMULCAST</t>
  </si>
  <si>
    <t>3354513121</t>
  </si>
  <si>
    <t>ATLAS 4500 AC 7/800 PHASE 1 TRUNK MULTICAST</t>
  </si>
  <si>
    <t>3354513122</t>
  </si>
  <si>
    <t>ATLAS 4500 AC 7/800 PHASE 1 TRUNK SIMULCAST</t>
  </si>
  <si>
    <t>3354513221</t>
  </si>
  <si>
    <t>ATLAS 4500 AC 7/800 PHASE 2 TRUNK MULTICAST</t>
  </si>
  <si>
    <t>3354513222</t>
  </si>
  <si>
    <t>ATLAS 4500 AC 7/800 PHASE 2 TRUNK SIMULCAST</t>
  </si>
  <si>
    <t>3354523111</t>
  </si>
  <si>
    <t>ATLAS 4500 DC 7/800 PHASE 1 CONVENTIONAL MULTICAST</t>
  </si>
  <si>
    <t>3354523112</t>
  </si>
  <si>
    <t>ATLAS 4500 DC 7/800 PHASE 1 CONVENTIONAL SIMULCAST</t>
  </si>
  <si>
    <t>3354523121</t>
  </si>
  <si>
    <t>ATLAS 4500 DC 7/800 PHASE 1 TRUNK MULTICAST</t>
  </si>
  <si>
    <t>3354523122</t>
  </si>
  <si>
    <t>ATLAS 4500 DC 7/800 PHASE 1 TRUNK SIMULCAST</t>
  </si>
  <si>
    <t>3354523221</t>
  </si>
  <si>
    <t>ATLAS 4500 DC 7/800 PHASE 2 TRUNK MULTICAST</t>
  </si>
  <si>
    <t>3354523222</t>
  </si>
  <si>
    <t>ATLAS 4500 DC 7/800 PHASE 2 TRUNK SIMULCAST</t>
  </si>
  <si>
    <t>336-1212-101</t>
  </si>
  <si>
    <r>
      <t xml:space="preserve">ATLAS 1200 P25 STATION 100W VHF 148-174MHz
</t>
    </r>
    <r>
      <rPr>
        <sz val="11"/>
        <rFont val="Calibri"/>
        <family val="2"/>
        <scheme val="minor"/>
      </rPr>
      <t>Includes one standalone 100W, 12.5/25Khz, Analog/P25 multimode VHF station.</t>
    </r>
  </si>
  <si>
    <t>336-1224-101</t>
  </si>
  <si>
    <r>
      <rPr>
        <b/>
        <sz val="11"/>
        <rFont val="Calibri"/>
        <family val="2"/>
        <scheme val="minor"/>
      </rPr>
      <t>ATLAS 1200 P25 STATION 100W UHF 450-485MHz</t>
    </r>
    <r>
      <rPr>
        <sz val="11"/>
        <rFont val="Calibri"/>
        <family val="2"/>
        <scheme val="minor"/>
      </rPr>
      <t xml:space="preserve">
Includes one standalone 100W, 12.5/25Khz, Analog/P25 multimode UHF station.</t>
    </r>
  </si>
  <si>
    <t>336-1241-101</t>
  </si>
  <si>
    <r>
      <rPr>
        <b/>
        <sz val="11"/>
        <rFont val="Calibri"/>
        <family val="2"/>
        <scheme val="minor"/>
      </rPr>
      <t>ATLAS 1200 P25 STATION 100W 800 MHZ</t>
    </r>
    <r>
      <rPr>
        <sz val="11"/>
        <rFont val="Calibri"/>
        <family val="2"/>
        <scheme val="minor"/>
      </rPr>
      <t xml:space="preserve">
Includes one standalone 100W, 12.5/25Khz, Analog/P25 multimode 800 MHz station.</t>
    </r>
  </si>
  <si>
    <t>336-1224-102</t>
  </si>
  <si>
    <r>
      <rPr>
        <b/>
        <sz val="11"/>
        <rFont val="Calibri"/>
        <family val="2"/>
        <scheme val="minor"/>
      </rPr>
      <t>ATLAS 1200 P25 STATION 100W UHF (450-485MHz)  1PPM  STAB</t>
    </r>
    <r>
      <rPr>
        <sz val="11"/>
        <rFont val="Calibri"/>
        <family val="2"/>
        <scheme val="minor"/>
      </rPr>
      <t xml:space="preserve">
Includes one standalone 100W, 12.5/25Khz, Analog/P25 multimode UHF station with high stability.</t>
    </r>
  </si>
  <si>
    <t>336-1200-082</t>
  </si>
  <si>
    <r>
      <rPr>
        <b/>
        <sz val="11"/>
        <rFont val="Calibri"/>
        <family val="2"/>
        <scheme val="minor"/>
      </rPr>
      <t>ATLAS 1200 P25 BASE STATION DFSI LICENSE  KEY</t>
    </r>
    <r>
      <rPr>
        <sz val="11"/>
        <rFont val="Calibri"/>
        <family val="2"/>
        <scheme val="minor"/>
      </rPr>
      <t xml:space="preserve">
Includes one license key for P25 DFSI (Digital Fixed Station Interface).</t>
    </r>
  </si>
  <si>
    <t>336-1200-000</t>
  </si>
  <si>
    <r>
      <rPr>
        <b/>
        <sz val="11"/>
        <rFont val="Calibri"/>
        <family val="2"/>
        <scheme val="minor"/>
      </rPr>
      <t>ATLAS 1200 TOOLS PROGRAMMING KIT</t>
    </r>
    <r>
      <rPr>
        <sz val="11"/>
        <rFont val="Calibri"/>
        <family val="2"/>
        <scheme val="minor"/>
      </rPr>
      <t xml:space="preserve">
Includes programming software and cable.</t>
    </r>
  </si>
  <si>
    <t>336-1200-091</t>
  </si>
  <si>
    <r>
      <rPr>
        <b/>
        <sz val="11"/>
        <rFont val="Calibri"/>
        <family val="2"/>
        <scheme val="minor"/>
      </rPr>
      <t>ATLAS 1200 POWER SUPPLY KIT ATLAS 1-STATION VHF/UHF 120/240VAC</t>
    </r>
    <r>
      <rPr>
        <sz val="11"/>
        <rFont val="Calibri"/>
        <family val="2"/>
        <scheme val="minor"/>
      </rPr>
      <t xml:space="preserve">
Includes single power supply, rack mount kit and power cable.</t>
    </r>
  </si>
  <si>
    <t>336-1200-092</t>
  </si>
  <si>
    <r>
      <rPr>
        <b/>
        <sz val="11"/>
        <rFont val="Calibri"/>
        <family val="2"/>
        <scheme val="minor"/>
      </rPr>
      <t>ATLAS 1200 POWER SUPPLY KIT ATLAS 1-STATION 700/800 120/240VAC</t>
    </r>
    <r>
      <rPr>
        <sz val="11"/>
        <rFont val="Calibri"/>
        <family val="2"/>
        <scheme val="minor"/>
      </rPr>
      <t xml:space="preserve">
Includes single power supply, rack mount kit and power cable.</t>
    </r>
  </si>
  <si>
    <t>Viking Portables</t>
  </si>
  <si>
    <t>Viking Mobiles</t>
  </si>
  <si>
    <t>Viking Accessories</t>
  </si>
  <si>
    <t>ATLAS 1200</t>
  </si>
  <si>
    <t>ATLAS 4500</t>
  </si>
  <si>
    <t>All ATLAS equipment and infrastructure discounted at 20% off EFJohnson List Price.</t>
  </si>
  <si>
    <t>SERVICE</t>
  </si>
  <si>
    <t>Consultation</t>
  </si>
  <si>
    <t>Project Management</t>
  </si>
  <si>
    <t>Implementation</t>
  </si>
  <si>
    <t>Installation</t>
  </si>
  <si>
    <t>Configuration/Design</t>
  </si>
  <si>
    <t>Radio Programming</t>
  </si>
  <si>
    <t>Product Recycling/Buy Back*</t>
  </si>
  <si>
    <t>Training</t>
  </si>
  <si>
    <t>Maintenance/Repair</t>
  </si>
  <si>
    <t>Encryption (AES-256) software upgrade, single-key</t>
  </si>
  <si>
    <t>Encryption (AES-256) software upgrade, multi-key</t>
  </si>
  <si>
    <t>Customer Service Support, regular business hours</t>
  </si>
  <si>
    <t>Customer Service Support, after-hours business hours</t>
  </si>
  <si>
    <t>Technical Support, regular business hours</t>
  </si>
  <si>
    <t>Technical Support, after-hours business hours</t>
  </si>
  <si>
    <t>Other</t>
  </si>
  <si>
    <t>Recycling - NO COST                   Buy Back - Up to 50% of original purchase price</t>
  </si>
  <si>
    <t>$400 per radio</t>
  </si>
  <si>
    <t>$600 per radio</t>
  </si>
  <si>
    <t>$     per</t>
  </si>
  <si>
    <r>
      <t xml:space="preserve">* </t>
    </r>
    <r>
      <rPr>
        <b/>
        <i/>
        <sz val="11"/>
        <color theme="1"/>
        <rFont val="Calibri"/>
        <family val="2"/>
        <scheme val="minor"/>
      </rPr>
      <t xml:space="preserve">Recycling - NO COST for KENWOOD-branded radios; Buy Back - a maximum of </t>
    </r>
  </si>
  <si>
    <t xml:space="preserve">50% of original price for KENWOOD-branded products.  Recycling and Buy Back </t>
  </si>
  <si>
    <t>agreement between EFJohnson and Purchasing Entity.</t>
  </si>
  <si>
    <t xml:space="preserve">offerings for other manufacturers' products are subject to negotiation and </t>
  </si>
  <si>
    <t>WARRANTY OPTION</t>
  </si>
  <si>
    <t>CATEGORY/SUB-CATEGORY</t>
  </si>
  <si>
    <t>INCLUDED OR PURCHASABLE</t>
  </si>
  <si>
    <t>PRICE</t>
  </si>
  <si>
    <t>Three-Year Warranty (Minimum one-year warranty plus two years)</t>
  </si>
  <si>
    <t>Two-Year Warranty (Minimum one-year warranty plus one year)</t>
  </si>
  <si>
    <t>Four-Year Warranty (Minimum one-year warranty plus three years)</t>
  </si>
  <si>
    <t>Five-Year Warranty (Minimum one-year warranty plus four years)</t>
  </si>
  <si>
    <t>Mobile, Portable and Control Station Radios</t>
  </si>
  <si>
    <t xml:space="preserve">Included    </t>
  </si>
  <si>
    <t>$0 per warranty term</t>
  </si>
  <si>
    <t>$ per warranty term</t>
  </si>
  <si>
    <t>Included</t>
  </si>
  <si>
    <t>Purchasable</t>
  </si>
  <si>
    <t>$100 per warranty term</t>
  </si>
  <si>
    <t>$175 per warranty term</t>
  </si>
  <si>
    <t>ADDITIONAL WARRANTY OPTIONS NOVEMBER 2021</t>
  </si>
  <si>
    <t>Services</t>
  </si>
  <si>
    <t>Additional Warranty Options</t>
  </si>
  <si>
    <t>Additional services may be quoted.</t>
  </si>
  <si>
    <t>ATLAS Infrastructure</t>
  </si>
  <si>
    <t>Additional warranty options may be quoted.</t>
  </si>
  <si>
    <t>ATLAS 8000 HARDWARE PLATFORM</t>
  </si>
  <si>
    <t xml:space="preserve"> ATLAS 8000 HARDWARE PLATFORM ADVANCED (NED) </t>
  </si>
  <si>
    <t>LICENSE</t>
  </si>
  <si>
    <t>332ANWC112</t>
  </si>
  <si>
    <t>332ANWC121</t>
  </si>
  <si>
    <t>ATLAS NW CONNECT CONV SIMULCAST</t>
  </si>
  <si>
    <t>ATLAS NW CONNECT P25 PHASE 1 TRUNK</t>
  </si>
  <si>
    <t>VP8000BKF2</t>
  </si>
  <si>
    <t>VP8000 Multiband Portable.  Model 2 (standard keypad), Black.  No Bands Enabled</t>
  </si>
  <si>
    <t>VP8000BKF3</t>
  </si>
  <si>
    <t>VP8000 Multiband Portable. Model 3 (full keypad), Black.  No Bands Enabled</t>
  </si>
  <si>
    <t>VP8000GRF2</t>
  </si>
  <si>
    <t>VP8000 Multiband Portable. Model 2 (standard keypad), Hi-Viz Green.  No Bands Enabled</t>
  </si>
  <si>
    <t>VP8000GRF3</t>
  </si>
  <si>
    <t>VP8000 Multiband Portable. Model 3 (full keypad) Hi-Viz Green.  No Bands Enabled</t>
  </si>
  <si>
    <t>Radio - Frequency Bands</t>
  </si>
  <si>
    <t>832VP8000-VHF</t>
  </si>
  <si>
    <t>VHF BAND ENABLE, VP8000</t>
  </si>
  <si>
    <t>832VP8000-UHF</t>
  </si>
  <si>
    <t>UHF BAND ENABLE, VP8000</t>
  </si>
  <si>
    <t>832VP8000-7800</t>
  </si>
  <si>
    <t>7/800 BAND ENABLE, VP8000</t>
  </si>
  <si>
    <t>Multi-Band Whip Antenna, 136-870 MHz</t>
  </si>
  <si>
    <t>KNB-LS7-IS</t>
  </si>
  <si>
    <t>Batteries &amp; Chargers, Continued</t>
  </si>
  <si>
    <t>KNB-L11M</t>
  </si>
  <si>
    <t>KSC-52AK</t>
  </si>
  <si>
    <t>KSC-52BK</t>
  </si>
  <si>
    <t>Rapid rate single unit charger with B-Pocket charger insert.  Compatible with KNB-L2/L3/LS5/LS7 style batteries.</t>
  </si>
  <si>
    <t>KSC-526K</t>
  </si>
  <si>
    <t>Charger Pocket type A for KSC-526K 6-bay or as replacement pocket for KSC-52AK charger. Compatible with KNB-L11M battery.</t>
  </si>
  <si>
    <t>Charger Pocket type B for KSC-526K 6-bay or as replacement pocket for KSC-52BK charger. Compatible with KNB-L2/L3/LS5/LS7 batteries.</t>
  </si>
  <si>
    <t>KW9130-LF</t>
  </si>
  <si>
    <t>Leather Case, Fire service shoulder strap D-rings.  Compatible with larger batteries:  KNB-L3, KNB-LS7 and KNB-L11</t>
  </si>
  <si>
    <t xml:space="preserve">
KW9140-LF</t>
  </si>
  <si>
    <t xml:space="preserve">Leather Case, Fire service shoulder strap D-rings. Compatible with smaller batteries: KNB-L2 and KNB-LS5. </t>
  </si>
  <si>
    <t>KW9130-LP</t>
  </si>
  <si>
    <t>Leather Case, Police style D-Swivel.  Compatible with larger batteries:  KNB-L3, KNB-LS7 and KNB-L11</t>
  </si>
  <si>
    <t>KW9140-LP</t>
  </si>
  <si>
    <t xml:space="preserve">Leather Case, Police style D-Swivel.  Compatible with smaller batteries:  KNB-L2 and KNB-LS5. </t>
  </si>
  <si>
    <t>KW9130-NP</t>
  </si>
  <si>
    <t xml:space="preserve">Nylon Case, Police style D-Swivel.  Compatible with larger batteries:  KNB-L3, KNB-LS7 and KNB-L11. </t>
  </si>
  <si>
    <t>KW9140-NP</t>
  </si>
  <si>
    <t xml:space="preserve">Nylon Case, Police style D-Swivel.   Compatible with smaller batteries:  KNB-L2 and KNB-LS5. </t>
  </si>
  <si>
    <t>Programming</t>
  </si>
  <si>
    <t>KPG-236UM</t>
  </si>
  <si>
    <t>Instant Recording Replay</t>
  </si>
  <si>
    <t>Radio Cloning</t>
  </si>
  <si>
    <t>Text Messaging</t>
  </si>
  <si>
    <t>Bluetooth * 
(no charge in initial offering of VP8000)</t>
  </si>
  <si>
    <t>Bluetooth Low Energy *
(no charge in initial offering of VP8000)</t>
  </si>
  <si>
    <t>WiFi * (no charge in initial offering of VP8000)</t>
  </si>
  <si>
    <t>OTIP (Programming over WiFi). 
Requires 8326000039</t>
  </si>
  <si>
    <t>Contract</t>
  </si>
  <si>
    <t>Programming Cable.  Compatible with VP5000/VP6000</t>
  </si>
  <si>
    <t>Programming Cable.  Compatible with VP5000/VP6000/VP8000.</t>
  </si>
  <si>
    <t>Rapid rate single unit charger with B-Pocket charger insert.  Compatible with KNB-L2/L3/LS5/LS7 batteries.</t>
  </si>
  <si>
    <t xml:space="preserve">Viking16 </t>
  </si>
  <si>
    <t>Encryption options - Continued</t>
  </si>
  <si>
    <t>DC Cable-Remote, 23'</t>
  </si>
  <si>
    <t xml:space="preserve">17 Ft remote cable, KCH-20 </t>
  </si>
  <si>
    <t xml:space="preserve">25 Ft remote cable, KCH-20 </t>
  </si>
  <si>
    <t>Remote Cable up to 50 Ft, KCH-20</t>
  </si>
  <si>
    <t>Remote Cable up to 100 Ft, KCH-20</t>
  </si>
  <si>
    <t>1.6 Ft Remote Cable, KCH-20 (Control Station)</t>
  </si>
  <si>
    <t>17 Ft remote cable, KCH-19</t>
  </si>
  <si>
    <t>25 Ft remote cable, KCH-19</t>
  </si>
  <si>
    <t>Remote Cable up to 50 Ft, KCH-19</t>
  </si>
  <si>
    <t>Remote Cable up to 100 Ft, KCH-19</t>
  </si>
  <si>
    <t>40W External Speaker. Requires KAP-2 kit to connect to radio.</t>
  </si>
  <si>
    <t xml:space="preserve">ATLAS PRICE GUIDE </t>
  </si>
  <si>
    <t>Viking VP8000 Portable</t>
  </si>
  <si>
    <t>VP8000</t>
  </si>
  <si>
    <t>KBP-8M2</t>
  </si>
  <si>
    <t>SPEAKER MIC, 2PF KEYS, NX</t>
  </si>
  <si>
    <t>KMC-54WDM</t>
  </si>
  <si>
    <t>SPEAKER MIC, 2 BUTTON, MIL-SPEC, IP67, VP-T</t>
  </si>
  <si>
    <t>KRA-47MB</t>
  </si>
  <si>
    <t>ANTENNA, MULTIBAND 136-870MHZ, VP8000</t>
  </si>
  <si>
    <t>ANTENNA, MOBILE, UHF 440-460, 1/2 WAVE 5.5 DB NMO</t>
  </si>
  <si>
    <t>KW9140-LF</t>
  </si>
  <si>
    <t>250VK5000Z</t>
  </si>
  <si>
    <t>VK5000Z VIKING KEYLOADER KIT</t>
  </si>
  <si>
    <t>KPG-14P-KFD</t>
  </si>
  <si>
    <t>KEYLOADER CABLE, USB, VP-T</t>
  </si>
  <si>
    <t>Rapid rate 6-unit charger.   
Note: Requires insertion of 6 charger pockets of styles KSC-52PAK, KSC-52PBK or KSC-52CK</t>
  </si>
  <si>
    <t>KSC-52PAW</t>
  </si>
  <si>
    <t>KSC-52PBW</t>
  </si>
  <si>
    <t xml:space="preserve">Programming Cable.  Compatible with VP5000/VP6000/VP8000.  Required for VP8000 since KPG-36 cables do not support USB High Speed.  </t>
  </si>
  <si>
    <t>Analog Conventional</t>
  </si>
  <si>
    <t>P25 Conventional</t>
  </si>
  <si>
    <t>P25 Phase 1 Trunking (Requires option 8322000002)</t>
  </si>
  <si>
    <t>P25 Phase 2 TDMA (Requires option 8322000005)</t>
  </si>
  <si>
    <t>DES-OFB (single-key)</t>
  </si>
  <si>
    <t>AES FIPS 140-2 (single-key)</t>
  </si>
  <si>
    <t>AES FIPS 140-2 (multi-key)</t>
  </si>
  <si>
    <t xml:space="preserve">MDC1200/GE-Star Signaling </t>
  </si>
  <si>
    <t xml:space="preserve">P25 Data Conventional Packet Data </t>
  </si>
  <si>
    <t>P25 Data Trunking (Conventional included)</t>
  </si>
  <si>
    <t>P25 Paging Decode/Encode</t>
  </si>
  <si>
    <t>OTAR (Over-The-Air-Rekeying)</t>
  </si>
  <si>
    <t>FIRESafe™ Command (includes First Responder)</t>
  </si>
  <si>
    <t xml:space="preserve">EVRS, Portable </t>
  </si>
  <si>
    <t>Man Down</t>
  </si>
  <si>
    <t xml:space="preserve">Text Messaging </t>
  </si>
  <si>
    <t>Custom Transmit Power Levels</t>
  </si>
  <si>
    <t xml:space="preserve">P25 Data Trunking (Conventional included) </t>
  </si>
  <si>
    <t xml:space="preserve">OTAR (Over-The-Air-Rekeying) </t>
  </si>
  <si>
    <t xml:space="preserve">FIRESafe™ Command (includes First Responder) </t>
  </si>
  <si>
    <t xml:space="preserve">GPS </t>
  </si>
  <si>
    <t>Bluetooth</t>
  </si>
  <si>
    <t>Bluetooth Low Energy</t>
  </si>
  <si>
    <t>KWD-DE31F</t>
  </si>
  <si>
    <r>
      <t xml:space="preserve">DES-OFB (multi-key)
</t>
    </r>
    <r>
      <rPr>
        <b/>
        <i/>
        <sz val="11"/>
        <rFont val="Calibri"/>
        <family val="2"/>
        <scheme val="minor"/>
      </rPr>
      <t xml:space="preserve">NOTE: </t>
    </r>
    <r>
      <rPr>
        <i/>
        <sz val="11"/>
        <rFont val="Calibri"/>
        <family val="2"/>
        <scheme val="minor"/>
      </rPr>
      <t>Requires addition of KWD-DE31F or KWD-AE30K module to VP5000 if the radio was initially purchased without any DES, AES, or P25 Authentication encryption options.</t>
    </r>
  </si>
  <si>
    <r>
      <t xml:space="preserve">AES FIPS140-2 (single key) 
(DES-OFB single key included) 
</t>
    </r>
    <r>
      <rPr>
        <b/>
        <i/>
        <sz val="11"/>
        <rFont val="Calibri"/>
        <family val="2"/>
        <scheme val="minor"/>
      </rPr>
      <t xml:space="preserve">NOTE: </t>
    </r>
    <r>
      <rPr>
        <i/>
        <sz val="11"/>
        <rFont val="Calibri"/>
        <family val="2"/>
        <scheme val="minor"/>
      </rPr>
      <t>Requires addition of KWD-AE30K module to VP5000  if the radio was initially purchased without any AES or P25 Authentication encryption option.</t>
    </r>
  </si>
  <si>
    <r>
      <t xml:space="preserve">AES FIPS140-2 (multi key)
(DES-OFB multi-key included) 
</t>
    </r>
    <r>
      <rPr>
        <b/>
        <i/>
        <sz val="11"/>
        <rFont val="Calibri"/>
        <family val="2"/>
        <scheme val="minor"/>
      </rPr>
      <t>NOTE:</t>
    </r>
    <r>
      <rPr>
        <i/>
        <sz val="11"/>
        <rFont val="Calibri"/>
        <family val="2"/>
        <scheme val="minor"/>
      </rPr>
      <t xml:space="preserve"> Requires addition of KWD-AE30K module to VP5000 if the radio was initially purchased without any AES, or P25 Authentication encryption option.</t>
    </r>
  </si>
  <si>
    <t xml:space="preserve">Encryption Module required for-DES OFB (multi-key).  Does not support AES.  </t>
  </si>
  <si>
    <t>KWD-AE30K *</t>
  </si>
  <si>
    <t>Encryption Module required for AES FIPS 140-2 or P25 Authentication. Also supports DES-OFB. List price shown if the module and the encryption option is purchased together with Radio at initial order. *</t>
  </si>
  <si>
    <t>Encryption Module required for AES FIPS 140-2 or P25 Authentication. Also supports DES-OFB. List price shown is if the module and encryption option is purchased separately from radio.</t>
  </si>
  <si>
    <t>P25 Data Conventional Packet Data</t>
  </si>
  <si>
    <r>
      <t xml:space="preserve">P25 Authentication 
</t>
    </r>
    <r>
      <rPr>
        <b/>
        <i/>
        <sz val="11"/>
        <rFont val="Calibri"/>
        <family val="2"/>
        <scheme val="minor"/>
      </rPr>
      <t>NOTE</t>
    </r>
    <r>
      <rPr>
        <i/>
        <sz val="11"/>
        <rFont val="Calibri"/>
        <family val="2"/>
        <scheme val="minor"/>
      </rPr>
      <t>: Requires the addition of a KWD-AE30K module to VP5000 if the radio was initially purchased without AES or P25 Authentication encryption options.</t>
    </r>
  </si>
  <si>
    <t>* prices shown are when configured with radio.  The list price may be higher when purchased separately.   See notes or the Viking Accessory Catalog for list price when purchased separately.</t>
  </si>
  <si>
    <t>Remote Kit for KCH Control Head</t>
  </si>
  <si>
    <r>
      <t xml:space="preserve">GPS Antenna.  Required for GPS option 8325000003.
</t>
    </r>
    <r>
      <rPr>
        <b/>
        <i/>
        <sz val="11"/>
        <rFont val="Calibri"/>
        <family val="2"/>
        <scheme val="minor"/>
      </rPr>
      <t>Automatically selected when GPS option is selected in CEvo Radio Configurator</t>
    </r>
  </si>
  <si>
    <t>Third-Party Interface Protocol</t>
  </si>
  <si>
    <t>Your Price</t>
  </si>
  <si>
    <t>589360010018</t>
  </si>
  <si>
    <t>SPEAKER MIC BASIC, 18'', VP-H</t>
  </si>
  <si>
    <t>R5893210G30</t>
  </si>
  <si>
    <t>SPEAKER MIC PREMIUM HI VIZ, 30", VP-H</t>
  </si>
  <si>
    <t>R597290003000</t>
  </si>
  <si>
    <t>DETACHABLE CABLE, 30", FOR R5893210XXX MICS</t>
  </si>
  <si>
    <t>V6-10040-VP</t>
  </si>
  <si>
    <t>KIT, BLUETOOTH MIC W EARPHONE, OTTO BT REVO NC2</t>
  </si>
  <si>
    <t>EARPHONE KIT 3.5MM, VP-T/TK</t>
  </si>
  <si>
    <t>5895100055</t>
  </si>
  <si>
    <t>5895100051</t>
  </si>
  <si>
    <t>2500151005</t>
  </si>
  <si>
    <t>5010017107</t>
  </si>
  <si>
    <t>5010017110</t>
  </si>
  <si>
    <t>5010105012</t>
  </si>
  <si>
    <t>5010105013</t>
  </si>
  <si>
    <t>5010105073</t>
  </si>
  <si>
    <t>5010900400</t>
  </si>
  <si>
    <t>ANTENNA VHF 148-162 MZ, WHIP, VP-T</t>
  </si>
  <si>
    <t>ANTENNA VHF 140-170 MHZ WHIP, VP-T</t>
  </si>
  <si>
    <t>5010012060</t>
  </si>
  <si>
    <t>GPS ANTENNA, VM-T</t>
  </si>
  <si>
    <t>NMO440CHW</t>
  </si>
  <si>
    <t>Antenna/Kits/Accs &gt; Mobile Antenna Mounts</t>
  </si>
  <si>
    <t>ANTENNA BASE,HOLE MOUNT,17FT,N-MALE, VM-T 7/800 OR VM-H</t>
  </si>
  <si>
    <t>ANTENNA BASE, HOLE MOUNT, 17FT, UHF/PL-259 MALE</t>
  </si>
  <si>
    <t>5010012020</t>
  </si>
  <si>
    <t>ANTENNA KIT 760-870 MHZ LO-PROFILE BMLPV700, N-TYPE, VM-H or VM-T 7/800</t>
  </si>
  <si>
    <t>5010012021</t>
  </si>
  <si>
    <t>8361125006</t>
  </si>
  <si>
    <t>5084600609</t>
  </si>
  <si>
    <t>5084600610</t>
  </si>
  <si>
    <t>5084600611</t>
  </si>
  <si>
    <t>5084600612</t>
  </si>
  <si>
    <t>5084600652</t>
  </si>
  <si>
    <t>5084600655</t>
  </si>
  <si>
    <t>VP8000 LEATHER CASE, FIRE, LARGE BATTERY L3/LS7/L11</t>
  </si>
  <si>
    <t>VP8000 LEATHER CASE, POLICE, D-SWIVEL, L3/LS7/L11 LG BATT</t>
  </si>
  <si>
    <t>VP8000 NYLON CASE, POLICE, D-SWIVEL, L3/LS7/L11 LG BATT</t>
  </si>
  <si>
    <t>VP8000 LEATHER CASE, FIRE, L2/LS5 SM BATT</t>
  </si>
  <si>
    <t>VP8000 LEATHER CASE, POLICE, D-SWIVEL, L2/LS5 SM BATT</t>
  </si>
  <si>
    <t>VP8000 NYLON CASE, POLICE, D-SWIVEL, L2/LS5 SM BATT</t>
  </si>
  <si>
    <t>KW9150-LP</t>
  </si>
  <si>
    <t>VP5000 LEATHER CASE, D-SWIVEL (LARGE BATTERY)</t>
  </si>
  <si>
    <t>KW9150-NP</t>
  </si>
  <si>
    <t>VP5000 NYLON CASE, D-SWIVEL (LARGE BATTERY)</t>
  </si>
  <si>
    <t>Carrying Accessories &gt; Belt Loops and Straps</t>
  </si>
  <si>
    <t>5084600100</t>
  </si>
  <si>
    <t>BELT LOOP LEATHER, 2", VP6000/VP8000</t>
  </si>
  <si>
    <t>BELT LOOP LEATHER, 3", VP6000/VP8000</t>
  </si>
  <si>
    <t>BELT LOOP, NYLON 2", VP6000/VP8000</t>
  </si>
  <si>
    <t>BELT LOOP, LEATHER 4.25" SLOT , VP6000/VP8000</t>
  </si>
  <si>
    <t>5875700471</t>
  </si>
  <si>
    <t>BATTERY CLAMSHELL CASE, AA ALKALINEX12,ORANGE,VP-T</t>
  </si>
  <si>
    <t>5630600237</t>
  </si>
  <si>
    <t>5630600365</t>
  </si>
  <si>
    <t>CHARGER, SIX UNIT, REQUIRES CHARGER POCKETS, VP-T</t>
  </si>
  <si>
    <t>CHARGER, SINGLE BAY RAPID RATE, INCLUDES A-POCKET, VP-T</t>
  </si>
  <si>
    <t>CHARGER, SINGLE BAY RAPID RATE, INCLUDES B-POCKET, VP-T</t>
  </si>
  <si>
    <t>CHARGER POCKET A, KSC-52/526, KNB-L11, VP-T</t>
  </si>
  <si>
    <t>CHARGER POCKET B, KSC-52/526, KNB-L2/L3/LS7, VP-T</t>
  </si>
  <si>
    <t>KSC-52PCW</t>
  </si>
  <si>
    <t>CHARGER POCKET C, KSC-52/526, KNB-78/57/55 NX-3000</t>
  </si>
  <si>
    <t>0235500905</t>
  </si>
  <si>
    <t>CONVERSION KIT, DASH TO REMOTE, VCH/LCH</t>
  </si>
  <si>
    <t>2515000007</t>
  </si>
  <si>
    <t>GPS MODULE AND LMR-GPS ANTENNA MOUNT (DISCONTINUED)</t>
  </si>
  <si>
    <t>5975357792</t>
  </si>
  <si>
    <t>MICRO USB MALE TO USB FEMALE ADAPTER CABLE</t>
  </si>
  <si>
    <t>REMOTE CONTROL CABLE, UP TO 100', KCH VM-T</t>
  </si>
  <si>
    <t>REMOTE CONTROL CABLE, UP TO 50', KCH VM-T</t>
  </si>
  <si>
    <t>REMOTE CONTROL CABLE (17 FEET) VM-T</t>
  </si>
  <si>
    <t>CNTRL STATION MOUNTING CASE KPS-15 POWER SUPPLIES</t>
  </si>
  <si>
    <t>G0K-0012-10</t>
  </si>
  <si>
    <t>KNOB SPRING VP6000</t>
  </si>
  <si>
    <t>K2K-0255-00</t>
  </si>
  <si>
    <t>VOLUME KNOB, VP6000</t>
  </si>
  <si>
    <t>832VM7000MBMD</t>
  </si>
  <si>
    <t>VM7000 MULTIBAND MULTIDECK MODE</t>
  </si>
  <si>
    <t>PROGRAMMING CABLE, USB HI-SPEED, VP-T</t>
  </si>
  <si>
    <t>PROGRAMMING EXTENSION CABLE, 16-FEET USB, VM-T RM AND VM-H</t>
  </si>
  <si>
    <t>KPG-RJ45-KFD</t>
  </si>
  <si>
    <t>KEYLOADER CABLE, USB-C TO RJ45, VM-T</t>
  </si>
  <si>
    <t>ENCRYPTION MODULE, VP-T, AES FIPS140-2, DES, AUTH</t>
  </si>
  <si>
    <t>299CONVVM7K</t>
  </si>
  <si>
    <t>CONVERT VM7000 MULTIDECK MULTIBAND TECHSUPPORT</t>
  </si>
  <si>
    <t>8321000002</t>
  </si>
  <si>
    <t>P25 CONVENTIONAL, VIKING</t>
  </si>
  <si>
    <t>P25 PHASE 2 TDMA, VIKING</t>
  </si>
  <si>
    <t>8322000009</t>
  </si>
  <si>
    <t>AES FIPS SINGLE KEY, VIKING</t>
  </si>
  <si>
    <t>DES-OFB MULTI-KEY, VIKING</t>
  </si>
  <si>
    <t>AES FIPS MULTI-KEY, VIKING</t>
  </si>
  <si>
    <t>GPS, VIKING</t>
  </si>
  <si>
    <t>P25 AUTHENTICATION, VIKING</t>
  </si>
  <si>
    <t>MDC1200 / GE-STAR SIGNALING, VIKING</t>
  </si>
  <si>
    <t>8326000011</t>
  </si>
  <si>
    <t>DISABLE VHF</t>
  </si>
  <si>
    <t>8326000012</t>
  </si>
  <si>
    <t>DISABLE 7/800 MHz Band</t>
  </si>
  <si>
    <t>8326000013</t>
  </si>
  <si>
    <t>P25 TWO-TONE PAGING ENCODE DECODE</t>
  </si>
  <si>
    <t>CUSTOM TRANSMIT POWER LEVELS</t>
  </si>
  <si>
    <t>8326000035</t>
  </si>
  <si>
    <t>CROSS BAND REPEAT</t>
  </si>
  <si>
    <t>8326000036</t>
  </si>
  <si>
    <t>DISABLE UHF 380</t>
  </si>
  <si>
    <t>8326000037</t>
  </si>
  <si>
    <t>DISABLE UHF HIGH</t>
  </si>
  <si>
    <t>8326000039</t>
  </si>
  <si>
    <t>WiFi</t>
  </si>
  <si>
    <t>8326000040</t>
  </si>
  <si>
    <t>BROADBAND DATA SERVICES AND VPN , VP8000</t>
  </si>
  <si>
    <t>2990600013</t>
  </si>
  <si>
    <t>Tuning &amp; Maintenance</t>
  </si>
  <si>
    <t>835VTKVMX000</t>
  </si>
  <si>
    <t>VIKING TUNE, HW KIT, VM-T, DM</t>
  </si>
  <si>
    <t>DUST COVER CAP FOR VP6000/VP8000</t>
  </si>
  <si>
    <t>FIRE CHANNEL KNOB, VP6000/VP8000</t>
  </si>
  <si>
    <t>Standard VRS Models</t>
  </si>
  <si>
    <t>SVR-250MA-W3K</t>
  </si>
  <si>
    <t>Vehicular Repeater 850-870MHZ 12.5</t>
  </si>
  <si>
    <t>ARS-250V-W3K</t>
  </si>
  <si>
    <t>Auxiliary Receiver for SVR-250</t>
  </si>
  <si>
    <t>$248 per hour</t>
  </si>
  <si>
    <t>$372 per hour</t>
  </si>
  <si>
    <t>SERVICES NOVEMBER 2023</t>
  </si>
  <si>
    <t>KMB-526K</t>
  </si>
  <si>
    <t>Wall Mount Bracket for KSC-526K 6-Bay Charger</t>
  </si>
  <si>
    <t>KVC-23A</t>
  </si>
  <si>
    <t>Armada Software Subscription - 5 years</t>
  </si>
  <si>
    <t>DMR Tier II Conventional, Vx8000</t>
  </si>
  <si>
    <t>KNB-L11X</t>
  </si>
  <si>
    <t>KHS-14C</t>
  </si>
  <si>
    <t>Light Weight Single muff headset w/boom mic &amp; In-line PTT</t>
  </si>
  <si>
    <t>VM7830HBF-P</t>
  </si>
  <si>
    <t>VM7000 450-520 MHZ Hi Power Primary</t>
  </si>
  <si>
    <t>VM7830HBF-S</t>
  </si>
  <si>
    <t>VM7000 450-520 MHZ High Power Secondary</t>
  </si>
  <si>
    <t>USB Micro B Male to USB A Male Programming Cable</t>
  </si>
  <si>
    <t>USB Micro B Extension Cable</t>
  </si>
  <si>
    <t>Programming CAble, VM5000 KCH-19 Dash mount</t>
  </si>
  <si>
    <t>SVR-350M-W3K</t>
  </si>
  <si>
    <t>Vehicular Repeater 764-870 MHz 12.5kHz</t>
  </si>
  <si>
    <t>SVR-350UA-W3K</t>
  </si>
  <si>
    <t>Vehicular Repeater 380-470 MHz 12.5kHz</t>
  </si>
  <si>
    <t>SVR-350V-W3K</t>
  </si>
  <si>
    <t>Vehicular Repeater 136-174 MHz 15kHz</t>
  </si>
  <si>
    <t>SVR-350 Options</t>
  </si>
  <si>
    <t>EVRS P25 MODE OPTION SFK FOR SVR-350</t>
  </si>
  <si>
    <t>EVRS SMART TRUNKING OPTION SFK FOR SVR-350</t>
  </si>
  <si>
    <t>Audio Accessories &gt; Legacy Speaker Mics</t>
  </si>
  <si>
    <t>589360010024</t>
  </si>
  <si>
    <t>SPEAKER MIC BASIC, 24'', VP-H</t>
  </si>
  <si>
    <t>589360010030</t>
  </si>
  <si>
    <t>SPEAKER MIC BASIC, 30'', VP-H</t>
  </si>
  <si>
    <t>HEADSET, SINGLE MUFF BOOM MIC, IN-LINE PTT, VP-T</t>
  </si>
  <si>
    <t>ANTENNA 700/800 MHZ STUB, VP-T, 763-870MHZ</t>
  </si>
  <si>
    <t>5018800102</t>
  </si>
  <si>
    <t>GPS + BT/WIFI ANTENNA, THRU-HOLE MOUNT, VM8000</t>
  </si>
  <si>
    <t>5018800103</t>
  </si>
  <si>
    <t>BT/WIFI ANTENNA, THRU-HOLE MOUNT, VM8000</t>
  </si>
  <si>
    <t>5018800104</t>
  </si>
  <si>
    <t>GPS ANTENNA, THRU-HOLE MOUNT, VM-T</t>
  </si>
  <si>
    <t>5010012047</t>
  </si>
  <si>
    <t>LI-ION BATT, 3900 MAH, NON-IS, A-POCKET, VP-T</t>
  </si>
  <si>
    <t>WALL MOUNT BRACKET FOR KSC-526K</t>
  </si>
  <si>
    <t>VEHICULAR CHARGER, VP-T, KNB-L2 L3 LS5 LS7 L11</t>
  </si>
  <si>
    <t>ENHANCED CONTROL HEAD VIKING</t>
  </si>
  <si>
    <t>LINE FILTER (SUPPRESSES ALTERNATOR WHINE, 25DB)</t>
  </si>
  <si>
    <t>CONTROL HEAD REMOTE KIT FOR KCH - VM8000 ONLY</t>
  </si>
  <si>
    <t>VIKING RADIO SECURITY DEVICE - PARENT</t>
  </si>
  <si>
    <t>VIKING RADIO SECURITY DEVICE - CHILD</t>
  </si>
  <si>
    <t>KVL4/5000 VOICE KEY CABLE, VM-T with KCH</t>
  </si>
  <si>
    <t>KVL4/5000 RADIO AUTHENTICATION CABLE (MOBILE)</t>
  </si>
  <si>
    <t>339TNGV002Q</t>
  </si>
  <si>
    <t>BASIC ARMADA PROGRAMMING TRAINING - QUARTERLY</t>
  </si>
  <si>
    <t>835VTKVM-TRH</t>
  </si>
  <si>
    <t xml:space="preserve">
                        TUNING CABLE KIT, VM-T, REMOTE, HIGH POWER
</t>
  </si>
  <si>
    <t>Mobile Conversions</t>
  </si>
  <si>
    <t>8327000001</t>
  </si>
  <si>
    <t>MOBILE UPGRADE VM7-SECONDARY TO VM5K STANDALONE</t>
  </si>
  <si>
    <t>8327000002</t>
  </si>
  <si>
    <t>MOBILE UPGRADE VM7-SECONDARY TO VM6K STANDALONE</t>
  </si>
  <si>
    <t>8327000003</t>
  </si>
  <si>
    <t>MOBILE UPGRADE VM7-SECONDARY MID TO VM7K-PRIMARY</t>
  </si>
  <si>
    <t>8327000004</t>
  </si>
  <si>
    <t>MOBILE DOWNGRADE, VMX000</t>
  </si>
  <si>
    <t>8327000005</t>
  </si>
  <si>
    <t>MOBILE UPGRADE VM5K TO VM6K</t>
  </si>
  <si>
    <t>8327000006</t>
  </si>
  <si>
    <t>MOBILE UPGRADE VM5K TO VM7K - PRIMARY</t>
  </si>
  <si>
    <t>8327000007</t>
  </si>
  <si>
    <t>MOBILE UPGRADE VM6K TO VM7K - PRIMARY</t>
  </si>
  <si>
    <r>
      <t xml:space="preserve">Li-ion 3900 mAh (High Capacity). KNB-L11M Equivalent
</t>
    </r>
    <r>
      <rPr>
        <b/>
        <sz val="11"/>
        <rFont val="Calibri"/>
        <family val="2"/>
        <scheme val="minor"/>
      </rPr>
      <t>Note</t>
    </r>
    <r>
      <rPr>
        <sz val="11"/>
        <rFont val="Calibri"/>
        <family val="2"/>
        <scheme val="minor"/>
      </rPr>
      <t>:  Requires the KSC-52AK single bay charger or KSC-526K charger equipped with KSC-52PAW A-Pocket charger insert.</t>
    </r>
  </si>
  <si>
    <r>
      <t xml:space="preserve">Li-ion 3900 mAh (High Capacity)
</t>
    </r>
    <r>
      <rPr>
        <b/>
        <sz val="11"/>
        <rFont val="Calibri"/>
        <family val="2"/>
        <scheme val="minor"/>
      </rPr>
      <t>Note</t>
    </r>
    <r>
      <rPr>
        <sz val="11"/>
        <rFont val="Calibri"/>
        <family val="2"/>
        <scheme val="minor"/>
      </rPr>
      <t>:  Requires the KSC-52AK single bay charger or KSC-526K charger equipped with KSC-52PAW A-Pocket charger insert.</t>
    </r>
  </si>
  <si>
    <t>VM8000BF</t>
  </si>
  <si>
    <t>VP8000 Multiband Mobile.  No Bands Enabled.</t>
  </si>
  <si>
    <t>VM8000BF-P</t>
  </si>
  <si>
    <t>VM8000BF-S</t>
  </si>
  <si>
    <t>832VM8000-V</t>
  </si>
  <si>
    <t>VHF BAND ENABLE, VM8000</t>
  </si>
  <si>
    <t>832VM8000-U</t>
  </si>
  <si>
    <t>UHF BAND ENABLE, VM8000</t>
  </si>
  <si>
    <t>832VM8000-78</t>
  </si>
  <si>
    <t>7/800 BAND ENABLE, VM8000</t>
  </si>
  <si>
    <t>Mounting and Power Accessories</t>
  </si>
  <si>
    <t>DC Cable-Dash, 10'</t>
  </si>
  <si>
    <t>Line filter for DC voltage supply. Filters noise induced from vehicular alternator</t>
  </si>
  <si>
    <t>835VM8000CTS</t>
  </si>
  <si>
    <t>Desktop Control Station Mounting Kit for KPS-15</t>
  </si>
  <si>
    <t>DC Switching Power Supply for Control Station
(117/230 VAC; 23A max. continuous, 25A peak)</t>
  </si>
  <si>
    <t>Antennas and Mounts</t>
  </si>
  <si>
    <t>Mobile Antenna, Multiband,  WPD136M6C 136-174/380-520/760-870 MHz</t>
  </si>
  <si>
    <t>Mobile Antenna, Multiband, 136-960 Mhz</t>
  </si>
  <si>
    <t>Mobile Antenna, VHF, 136-174 Mhz, Unity Gain</t>
  </si>
  <si>
    <t>Mobile Antenna, VHF , 136-174 Mhz, 3dB</t>
  </si>
  <si>
    <t>Mobile Antenna, UHF , 380-520 Mhz, 3dBi</t>
  </si>
  <si>
    <t>Mobile Antenna, UHF , 440-460 Mhz, 5.5dB</t>
  </si>
  <si>
    <t>Antenna Mount, MagMount, NMO base, Type-N RF connector, 12' Cable</t>
  </si>
  <si>
    <t>Antenna Mount, Thru Hole, NMO base, Type-N RF connector, 17' Cable</t>
  </si>
  <si>
    <t>Antenna Kit, 760-870 MHZ, Low Profile, Thru-hole mount, Type-N RF connector, 17' Cable</t>
  </si>
  <si>
    <t xml:space="preserve">
5010012021</t>
  </si>
  <si>
    <t>Antenna Kit, 760-870 MHZ, 3db Whip, Thru-hole mount, Type-N RF connector, 17' Cable</t>
  </si>
  <si>
    <t xml:space="preserve">GPS antenna, Mag mount </t>
  </si>
  <si>
    <t>GPS Antenna, Vehicular Through-hole mount</t>
  </si>
  <si>
    <t>GPS/WiFi/Bluetooth Antenna, Vehicular Through-hole mount</t>
  </si>
  <si>
    <t>Control Heads and Accessories</t>
  </si>
  <si>
    <t>KCH-19 Control Head</t>
  </si>
  <si>
    <t>KRK-14HV</t>
  </si>
  <si>
    <t>KCH-19 Rear Panel for Remote Mount</t>
  </si>
  <si>
    <t>KCH-20 Enhanced control head, remote Mount</t>
  </si>
  <si>
    <t>Remote Kit for KCH Control Heads, VM8000</t>
  </si>
  <si>
    <t>17 Ft remote cable, KCH-19/20</t>
  </si>
  <si>
    <t>25 Ft remote cable, KCH-19/20</t>
  </si>
  <si>
    <t>Remote Cable up to 50 Ft, KCH-19/20</t>
  </si>
  <si>
    <t>Remote Cable up to 100 Ft, KCH-19/20</t>
  </si>
  <si>
    <t>1.6 Ft Remote Cable, KCH-19/20 (Control Station)</t>
  </si>
  <si>
    <t xml:space="preserve">Remote cable, KCH-21 Hand Held Control Head </t>
  </si>
  <si>
    <t>Microphones &amp; Speakers</t>
  </si>
  <si>
    <t>Control Station Desktop Microphone (8-pin modular plug)</t>
  </si>
  <si>
    <t>Control Station Desktop Microphone (8-pin modular plug)
Improved noise response for Phase 2 TDMA systems</t>
  </si>
  <si>
    <t>40W External Speaker, connects to 9-pin accessory pin or to KCT-72M on KCH-20 Control Head</t>
  </si>
  <si>
    <t>External Accessory Connection Cable for KCH-20RV remote control head</t>
  </si>
  <si>
    <t>USB-C Programming Cable, Top Screw Locking</t>
  </si>
  <si>
    <t>GPS  (Antenna Required)</t>
  </si>
  <si>
    <t>Bluetooth Low Energy * Antenna required
(no charge in initial offering of VM8000)</t>
  </si>
  <si>
    <t>WiFi * Antenna Required
 (no charge in initial offering of VM8000)</t>
  </si>
  <si>
    <t>Broadband Data Services and VPN, Vx8000</t>
  </si>
  <si>
    <t>VM8000</t>
  </si>
  <si>
    <t>BTH-300-MAX-KIT1</t>
  </si>
  <si>
    <t>BLUETOOTH SURVEILLANCE KIT, PTT+ EARPIECE, VP-T</t>
  </si>
  <si>
    <t>DMR TIER II CONVENTIONAL, VIKING Vx8000</t>
  </si>
  <si>
    <t>8322000010</t>
  </si>
  <si>
    <t>VIKING DMR TIER III TRUNKING, Vx8000</t>
  </si>
  <si>
    <t>OTIP, Wi-FI Programming, VM-H/VM-T/Vx8</t>
  </si>
  <si>
    <t>7/800 MHZ BAND ENABLE, VM8000</t>
  </si>
  <si>
    <t>Viking VM8000 Mobile</t>
  </si>
  <si>
    <t>VP8000 Multiband Mobile, with Primary multi-deck option.  Requires all Band Enable options for use in multi-deck.</t>
  </si>
  <si>
    <t>VP8000 Multiband Mobile, with Secondary multi-deck option.  Requires all Band Enable options for use in multi-deck.</t>
  </si>
  <si>
    <t>Bluetooth *   (Antenna Required)
(no charge in initial offering of VM000)</t>
  </si>
  <si>
    <t>PORTABLE-TO-PORTABLE CLONING CABLE (14P:14P), 1M</t>
  </si>
  <si>
    <t>7512-10-1245-W3K</t>
  </si>
  <si>
    <t>Price Guide</t>
  </si>
  <si>
    <t>ATLAS</t>
  </si>
  <si>
    <t>250VP8000001</t>
  </si>
  <si>
    <r>
      <t xml:space="preserve">Intrinsically Safe (CSA) option
</t>
    </r>
    <r>
      <rPr>
        <i/>
        <sz val="11"/>
        <rFont val="Calibri"/>
        <family val="2"/>
        <scheme val="minor"/>
      </rPr>
      <t>KNB-LS5 or KNB-LS7 battery required</t>
    </r>
  </si>
  <si>
    <t xml:space="preserve">Rapid rate single unit charger with A-Pocket charger insert.  Compatible with KNB-L11M/X </t>
  </si>
  <si>
    <t>Vehicular Charger. Supports KNB-L2/L3/LS7/L11 batteries.  Replaces KVC-23V.</t>
  </si>
  <si>
    <t>DMR Tier III Trunking, Vx8000</t>
  </si>
  <si>
    <t>6144 Channels/Talkgroups</t>
  </si>
  <si>
    <r>
      <t xml:space="preserve">AES FIPS 140-3 (single-key)
</t>
    </r>
    <r>
      <rPr>
        <b/>
        <i/>
        <sz val="11"/>
        <rFont val="Calibri"/>
        <family val="2"/>
        <scheme val="minor"/>
      </rPr>
      <t>Note</t>
    </r>
    <r>
      <rPr>
        <i/>
        <sz val="11"/>
        <rFont val="Calibri"/>
        <family val="2"/>
        <scheme val="minor"/>
      </rPr>
      <t>: Certified to FIPS 140-3 Level 1 encryption when the KWD-AE40K module is not installed.  FIPS 140-3 Level 3 encryption requires addition of KWD-AE40K module.</t>
    </r>
  </si>
  <si>
    <r>
      <t xml:space="preserve">AES FIPS 140-3 (multi-key) 
</t>
    </r>
    <r>
      <rPr>
        <b/>
        <i/>
        <sz val="11"/>
        <rFont val="Calibri"/>
        <family val="2"/>
        <scheme val="minor"/>
      </rPr>
      <t xml:space="preserve">Note: </t>
    </r>
    <r>
      <rPr>
        <i/>
        <sz val="11"/>
        <rFont val="Calibri"/>
        <family val="2"/>
        <scheme val="minor"/>
      </rPr>
      <t>Certified to FIPS 140-3 Level 1 encryption when the KWD-AE40K module is not installed.  FIPS 140-3 Level 3 encryption requires addition of KWD-AE40K module.</t>
    </r>
  </si>
  <si>
    <t>KWD-AE40K</t>
  </si>
  <si>
    <t xml:space="preserve">Hardware Encryption Module required for FIPS 140-3 Level 3 encryption. Requires AES encryption option (8323000004 or 8323000002) as a prerequisite </t>
  </si>
  <si>
    <t>Multi-System OTAR (Requires 8324000002)</t>
  </si>
  <si>
    <t>Viking Personnel Accountability</t>
  </si>
  <si>
    <t>Programming &amp; Data, continued</t>
  </si>
  <si>
    <t>Broadband Data Services and VPN, Vx8000 
Requires 8326000039</t>
  </si>
  <si>
    <t>WiFi/Bluetooth Antenna. Through-Hole mount</t>
  </si>
  <si>
    <t>5018800106</t>
  </si>
  <si>
    <t>WiFi/Bluetooth Antenna, control station, stubby</t>
  </si>
  <si>
    <t>External Accessory Connection Cable for KCH-20RV remote control heads</t>
  </si>
  <si>
    <t>40W External Speaker. Requires KAP-2 kit to connect to radio. Requires KCT-72M cable to connecto to KCH-20 Control Head.</t>
  </si>
  <si>
    <t>Control Head Rear Panel for remote mount of KCH-19</t>
  </si>
  <si>
    <t>Radio Remote Kit for KCH Control Head</t>
  </si>
  <si>
    <t>3-WIRE MINI LAPEL MIC W/EARPHONE, UNI CONNECTOR</t>
  </si>
  <si>
    <t>ANTENNA 136-960MHZ, WHIP, W/O BASE, VM8K/VM-H</t>
  </si>
  <si>
    <t>BT/WIFI ANTENNA, 2.4/5.8GHZ, SMALL FORM FACTOR, TERMINAL MOUNT, VM8000</t>
  </si>
  <si>
    <t>LI-ION BATTERY, 3900MAH, NON-IS, A-POCKET, VP-T</t>
  </si>
  <si>
    <t>KNB-LS7</t>
  </si>
  <si>
    <t>LI-ION BATTERY, 3800MAH, CSA, VP-T</t>
  </si>
  <si>
    <t>LI-ION BATTERY, 3800MAH, LABELED CSA US INTRINSICALLY SAFE</t>
  </si>
  <si>
    <t>F2CU040BTBLK</t>
  </si>
  <si>
    <t>ADAPTER, USB-C TO ETHERNET, VM8000</t>
  </si>
  <si>
    <t>CONTROL HEAD REAR PANEL, KCH-19</t>
  </si>
  <si>
    <t>ARMADA SERVER SOFTWARE</t>
  </si>
  <si>
    <t>8324000008</t>
  </si>
  <si>
    <t>VIKING MULTI-SYSTEM OTAR LICENSE</t>
  </si>
  <si>
    <t>8326000041</t>
  </si>
  <si>
    <t>6000 CHANNELS/TALKGROUPS</t>
  </si>
  <si>
    <t>8326000042</t>
  </si>
  <si>
    <t>VIKING PERSONNEL ACCOUNTABILITY</t>
  </si>
  <si>
    <r>
      <rPr>
        <b/>
        <sz val="11"/>
        <color rgb="FFFFFFFF"/>
        <rFont val="Calibri"/>
        <family val="2"/>
      </rPr>
      <t xml:space="preserve">EVRS </t>
    </r>
    <r>
      <rPr>
        <b/>
        <sz val="11"/>
        <color theme="0"/>
        <rFont val="Calibri"/>
        <family val="2"/>
      </rPr>
      <t xml:space="preserve">Capable </t>
    </r>
    <r>
      <rPr>
        <b/>
        <sz val="11"/>
        <color rgb="FFFFFFFF"/>
        <rFont val="Calibri"/>
        <family val="2"/>
      </rPr>
      <t>Models</t>
    </r>
  </si>
  <si>
    <t>9300-10-0020-W3K</t>
  </si>
  <si>
    <t>9300-10-0040-W3K</t>
  </si>
  <si>
    <t>Encryption Options</t>
  </si>
  <si>
    <t>CABLE, ABOB-HIB INTERFACE</t>
  </si>
  <si>
    <t>HEADSET MICROPHONE ASSEMBLY,WIRED 510</t>
  </si>
  <si>
    <t>GALAXY SPEAKER (ONE)</t>
  </si>
  <si>
    <t>EFJ NEXLOG 740DX BASE BUNDLE</t>
  </si>
  <si>
    <t>DX SERIES 8 CHANNEL VOIP ADD-ON</t>
  </si>
  <si>
    <t>Viking VP5000 Portable</t>
  </si>
  <si>
    <t>Effective Date: 07.01.25</t>
  </si>
  <si>
    <t>Effective Date: May 19, 2025</t>
  </si>
  <si>
    <r>
      <rPr>
        <b/>
        <sz val="24"/>
        <color theme="0"/>
        <rFont val="Calibri"/>
        <family val="2"/>
        <scheme val="minor"/>
      </rPr>
      <t>KA160/KA450/KA500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2"/>
        <color theme="0"/>
        <rFont val="Calibri"/>
        <family val="2"/>
        <scheme val="minor"/>
      </rPr>
      <t xml:space="preserve">Analog/P25, VHF/UHF Repeaters - 136-174 MHz / 400-520 MHz </t>
    </r>
  </si>
  <si>
    <t>KAIROS REPEATER AND GATEWAY</t>
  </si>
  <si>
    <t>LIST</t>
  </si>
  <si>
    <t>KA160</t>
  </si>
  <si>
    <t>KAIROS VHF (136-174 MHz) REPEATER, 1-25W</t>
  </si>
  <si>
    <t>KA450</t>
  </si>
  <si>
    <t>KAIROS UHF LO (400-450 MHz) REPEATER, 1-25W</t>
  </si>
  <si>
    <t>KA500</t>
  </si>
  <si>
    <t>KAIROS UHF HI (450-527 MHz) REPEATER, 1-25W</t>
  </si>
  <si>
    <t>KA080</t>
  </si>
  <si>
    <t>KAIROS 66-88MHz RF BACKHAUL REPEATER, 1-25W</t>
  </si>
  <si>
    <t>REPEATER MOUNT (Mandatory mount option for rack mounting)</t>
  </si>
  <si>
    <t>KA-RK1V2-BPM</t>
  </si>
  <si>
    <t>19" MOUNT PANEL FOR 1 KAIROS REPEATER</t>
  </si>
  <si>
    <t>KA-RK2-BPM</t>
  </si>
  <si>
    <t>19" MOUNT PANEL FOR 2 KAIROS REPEATER</t>
  </si>
  <si>
    <t>Kairos Software Options</t>
  </si>
  <si>
    <t>KA-SI-T2M</t>
  </si>
  <si>
    <t>SIMULCAST LICENSE</t>
  </si>
  <si>
    <t>KA-P25</t>
  </si>
  <si>
    <t>CONVENTIONAL P25 LICENSE</t>
  </si>
  <si>
    <t>KA-P25-SI</t>
  </si>
  <si>
    <t>COMBO SW LICENSE P25+SIMULCAST</t>
  </si>
  <si>
    <t xml:space="preserve">Alarm Monitoring and Other </t>
  </si>
  <si>
    <t>KA-NET-RCM</t>
  </si>
  <si>
    <t>NETCONTROL - MONITORING AND REMOTE CONTROL SW</t>
  </si>
  <si>
    <t>KA-1+1M</t>
  </si>
  <si>
    <r>
      <t xml:space="preserve">KIT AND SW FOR HOT STAND-BY CONFIGURATION
</t>
    </r>
    <r>
      <rPr>
        <b/>
        <i/>
        <sz val="10"/>
        <color theme="1"/>
        <rFont val="Calibri"/>
        <family val="2"/>
        <scheme val="minor"/>
      </rPr>
      <t>Note</t>
    </r>
    <r>
      <rPr>
        <i/>
        <sz val="10"/>
        <color theme="1"/>
        <rFont val="Calibri"/>
        <family val="2"/>
        <scheme val="minor"/>
      </rPr>
      <t>: Must purchase additional KA repeater.</t>
    </r>
  </si>
  <si>
    <t>KA-MCTCSSM</t>
  </si>
  <si>
    <t>MCTCSS SW LICENSE</t>
  </si>
  <si>
    <t>KA-POCSAG</t>
  </si>
  <si>
    <t>POCSAG KAIROS</t>
  </si>
  <si>
    <t>IP Gateway Software License</t>
  </si>
  <si>
    <t>IPGW-1013</t>
  </si>
  <si>
    <t>IP GATEWAY WITH SERVER, SOFTWARE, INSTALLATION</t>
  </si>
  <si>
    <t>KWD-1013T2</t>
  </si>
  <si>
    <t>DMR TIER II LICENSE</t>
    <phoneticPr fontId="0"/>
  </si>
  <si>
    <t>KAGW-1013</t>
  </si>
  <si>
    <t>KAIROS GATEWAY</t>
  </si>
  <si>
    <t>KAS-20 Console</t>
  </si>
  <si>
    <t>KAS-20K</t>
  </si>
  <si>
    <t>DISPATCH CLIENT LICENSE</t>
  </si>
  <si>
    <t>KWD-20S-MCK</t>
  </si>
  <si>
    <t>MULTI-CLIENT LICENSE</t>
  </si>
  <si>
    <t>KWD-20S-RSK</t>
  </si>
  <si>
    <t>RF SYSTEM LICENSE</t>
  </si>
  <si>
    <t>KWD-20C-VDK</t>
  </si>
  <si>
    <t>VOICE DISPATCH LICENSE</t>
  </si>
  <si>
    <t>KWD-20C-VPK</t>
  </si>
  <si>
    <t>VOICE PATH LICENSE</t>
  </si>
  <si>
    <t>KWD-20S-VRK</t>
  </si>
  <si>
    <t>VOICE RECORD LICENSE</t>
  </si>
  <si>
    <t>KWD-20C-LMK</t>
  </si>
  <si>
    <t>LOCATION MANAGEMENT LICENSE</t>
  </si>
  <si>
    <t>AMPLIFIER (OPTION) - ONE PER REPEATER</t>
  </si>
  <si>
    <t>Note: Includes One Cable for Radio Connectivity.</t>
  </si>
  <si>
    <t>KSGPA22540</t>
  </si>
  <si>
    <t xml:space="preserve">136-174MHZ, 25W Input, 100W Output with T/R Switch   </t>
  </si>
  <si>
    <t>KSGPA22440</t>
  </si>
  <si>
    <t xml:space="preserve">136-174MHZ, 3W Input, 100W Output with T/R Switch   </t>
  </si>
  <si>
    <t>KSGPA22523</t>
  </si>
  <si>
    <t xml:space="preserve">136-174MHz, 25W Input, 25-50W Output, with T/R Switch                         </t>
  </si>
  <si>
    <t>KSGPA22260</t>
  </si>
  <si>
    <t>136-174 MHz, 2-5W Input, 250W Output, 48V, with T/R Switch</t>
  </si>
  <si>
    <t>KSGPA22456</t>
  </si>
  <si>
    <t>136-174 MHz, 2-5W Input, 150W Output, 48V, with T/R Switch</t>
  </si>
  <si>
    <t>KSGPA22423</t>
  </si>
  <si>
    <t xml:space="preserve">136-174MHz, 3W Input, 25-50W Output, with T/R Switch                                                                      </t>
  </si>
  <si>
    <t>KSGPA22403</t>
  </si>
  <si>
    <t xml:space="preserve">136-174MHz, 3W Input, 25-50W Output                                                                       </t>
  </si>
  <si>
    <t>KSGPA22503</t>
  </si>
  <si>
    <r>
      <t xml:space="preserve">136-174MHz, 25W Input, 25-50W Output                                                                       </t>
    </r>
    <r>
      <rPr>
        <b/>
        <u/>
        <sz val="8"/>
        <rFont val="Arial"/>
        <family val="2"/>
      </rPr>
      <t/>
    </r>
  </si>
  <si>
    <t>KSGPA22415</t>
  </si>
  <si>
    <t>136-174MHz 3W Input 100W Output</t>
  </si>
  <si>
    <t>KSGPA22515</t>
  </si>
  <si>
    <t>136-174MHZ, 25W Input, 100W Output</t>
  </si>
  <si>
    <t>KSGPA22455</t>
  </si>
  <si>
    <t>136-174 MHz, 2-5W Input, 150W Output, 48V</t>
  </si>
  <si>
    <t>KSGPA22259</t>
  </si>
  <si>
    <t>136-174 MHz, 2-5W Input, 250W Output, 48V</t>
  </si>
  <si>
    <t>KSGPA23704</t>
  </si>
  <si>
    <t>136-174MHz, 3W Input, 50W Output, 5-Pack</t>
  </si>
  <si>
    <t>KSGPA22416</t>
  </si>
  <si>
    <t>136-174MHz, 3W Input, 100W Output, 5-Pack</t>
  </si>
  <si>
    <t>KSGPA23520</t>
  </si>
  <si>
    <t>450-512MHz, 25W Input, 50-100W Output, with T/R Switch</t>
  </si>
  <si>
    <t>KSGPA23421</t>
  </si>
  <si>
    <t>406-450MHz, 3W Input, 20-40W Output, with T/R Switch</t>
  </si>
  <si>
    <t>KSGPA23423</t>
  </si>
  <si>
    <t>450-512MHz, 3W Input, 20-40W Output, with T/R Switch</t>
  </si>
  <si>
    <t>KSGPA23420</t>
  </si>
  <si>
    <t>450-512MHz, 3W Input, 50-100W Output, with T/R Switch</t>
  </si>
  <si>
    <t>KSGPA23453</t>
  </si>
  <si>
    <t>450-512MHZ, 3W Input, 100W Output, with T/R Switch</t>
  </si>
  <si>
    <t>KSGPA23551</t>
  </si>
  <si>
    <t>406-450MHZ, 25W Input, 150W Output, with T/R Switch</t>
  </si>
  <si>
    <t>KSGPA23401</t>
  </si>
  <si>
    <t>406-450MHz, 3W Input, 20-40W Output</t>
  </si>
  <si>
    <t>KSGPA23403</t>
  </si>
  <si>
    <t>450-512MHz, 3W Input, 20-40W Output</t>
  </si>
  <si>
    <t>KSGPA23501</t>
  </si>
  <si>
    <t>406-450MHz, 25W Input, 20-40W Output</t>
  </si>
  <si>
    <t>KSGPA23503</t>
  </si>
  <si>
    <t>450-512MHz, 25W Input, 20-40W Output</t>
  </si>
  <si>
    <t>KSGPA23411</t>
  </si>
  <si>
    <t>406-450MHz, 3W Input, 50-100W Output</t>
  </si>
  <si>
    <t>KSGPA23413</t>
  </si>
  <si>
    <t>450-512MHz, 3W Input, 50-100W Output</t>
  </si>
  <si>
    <t>KSGPA23513</t>
  </si>
  <si>
    <t>450-512MHz, 25W Input, 50-100W Output</t>
  </si>
  <si>
    <t>KSGPA23511</t>
  </si>
  <si>
    <t>406-450MHz, 25W Input, 50-100W Output</t>
  </si>
  <si>
    <t>KSGPA23451</t>
  </si>
  <si>
    <t>406-450MHz 3W Input 150W Output</t>
  </si>
  <si>
    <t>KSGPA23443</t>
  </si>
  <si>
    <t>450-512MHZ, 3W Input, 150W Output</t>
  </si>
  <si>
    <t>KSGPA23541</t>
  </si>
  <si>
    <t>406-450MHZ, 25W Input, 150W Output</t>
  </si>
  <si>
    <t>KSGPA23543</t>
  </si>
  <si>
    <t>450-512MHZ, 25W Input, 150W Output</t>
  </si>
  <si>
    <t>KSGPA23562</t>
  </si>
  <si>
    <t>450-512MHz, 25W Input, 250W Output</t>
  </si>
  <si>
    <t>KSGPA23563</t>
  </si>
  <si>
    <t>KSGPA23560</t>
  </si>
  <si>
    <t>KSGPA23561</t>
  </si>
  <si>
    <t>KSGPA23707</t>
  </si>
  <si>
    <t>403-450MHz, 2-5W Input, 50W Output 5-Pack</t>
  </si>
  <si>
    <t>KSGPA23705</t>
  </si>
  <si>
    <t>450-512MHz, 3W Input, 50W Output, 5-Pack</t>
  </si>
  <si>
    <t>KSGPA22252</t>
  </si>
  <si>
    <t>450-512 MHz, 5-10W Input, 50W Output 5-Pack</t>
  </si>
  <si>
    <t>KSGPA23708</t>
  </si>
  <si>
    <t>403-450MHz, 5-10W Input, 50W Output, 5-Pack</t>
  </si>
  <si>
    <t>KSGPA23702</t>
  </si>
  <si>
    <t>403-450MHz, 3W Input, 100W Output, 5-Pack</t>
  </si>
  <si>
    <t>KSGPA23703</t>
  </si>
  <si>
    <t>450-512MHz, 3W Input, 100W Output, 5-Pack</t>
  </si>
  <si>
    <t>KSGPA23052</t>
  </si>
  <si>
    <t>403-450 MHz 5-10W Input 100W Output 5-Pack</t>
  </si>
  <si>
    <t>KSGPA23713</t>
  </si>
  <si>
    <t>450-512 MHz 5-10W Input 100W Output 5 -Pack</t>
  </si>
  <si>
    <t>KSGPA23706</t>
  </si>
  <si>
    <t>450-512 MHz, 25W Input, 100W Output 5-Pack</t>
  </si>
  <si>
    <t>KSGMT90005</t>
  </si>
  <si>
    <r>
      <t xml:space="preserve">RACK, BLACK, 5-PACK
</t>
    </r>
    <r>
      <rPr>
        <b/>
        <i/>
        <sz val="10"/>
        <color theme="1"/>
        <rFont val="Calibri"/>
        <family val="2"/>
        <scheme val="minor"/>
      </rPr>
      <t>Note</t>
    </r>
    <r>
      <rPr>
        <i/>
        <sz val="10"/>
        <color theme="1"/>
        <rFont val="Calibri"/>
        <family val="2"/>
        <scheme val="minor"/>
      </rPr>
      <t>:  Must be ordered when Vertical Mount (KSGPA22723 or KSGPA22724 is ordered. One rack can hold up to 5 amplifier</t>
    </r>
  </si>
  <si>
    <t>DUPLEXER (OPTION) - ONE PER REPEATER</t>
  </si>
  <si>
    <r>
      <rPr>
        <b/>
        <u/>
        <sz val="11"/>
        <rFont val="Calibri"/>
        <family val="2"/>
        <scheme val="minor"/>
      </rPr>
      <t>Note</t>
    </r>
    <r>
      <rPr>
        <b/>
        <i/>
        <sz val="10"/>
        <rFont val="Calibri"/>
        <family val="2"/>
        <scheme val="minor"/>
      </rPr>
      <t>:</t>
    </r>
    <r>
      <rPr>
        <sz val="10"/>
        <rFont val="Calibri"/>
        <family val="2"/>
        <scheme val="minor"/>
      </rPr>
      <t>A minimum of 70 dB isolation between the transmitter and receiver is required to ensure optimal repeater performance.Mobile duplexers are not ideal for high RF density configurations.</t>
    </r>
  </si>
  <si>
    <t>KSGDX12556</t>
  </si>
  <si>
    <r>
      <t xml:space="preserve">DUPLEXER 6 CAVITY VHF BPBR
</t>
    </r>
    <r>
      <rPr>
        <b/>
        <i/>
        <sz val="10"/>
        <color theme="1"/>
        <rFont val="Calibri"/>
        <family val="2"/>
        <scheme val="minor"/>
      </rPr>
      <t>Note</t>
    </r>
    <r>
      <rPr>
        <i/>
        <sz val="10"/>
        <color theme="1"/>
        <rFont val="Calibri"/>
        <family val="2"/>
        <scheme val="minor"/>
      </rPr>
      <t>:  Bandpass/Bandreject duplexer, 350W continuous duty, minimum TX-RX 400 KHz.  Includes one LMR-400 interface cable</t>
    </r>
  </si>
  <si>
    <t>KSGDX13546</t>
  </si>
  <si>
    <r>
      <t xml:space="preserve">DUPLEXER 6 CAVITY UHF BPBR  (450-470MHz ONLY)
</t>
    </r>
    <r>
      <rPr>
        <b/>
        <i/>
        <sz val="10"/>
        <rFont val="Calibri"/>
        <family val="2"/>
        <scheme val="minor"/>
      </rPr>
      <t>Note</t>
    </r>
    <r>
      <rPr>
        <i/>
        <sz val="10"/>
        <rFont val="Calibri"/>
        <family val="2"/>
        <scheme val="minor"/>
      </rPr>
      <t>:  Bandpass/Bandreject duplexer, 250W continuous duty.  Includes one LMR-400 interface cable.</t>
    </r>
  </si>
  <si>
    <t>KSGDX23101</t>
  </si>
  <si>
    <r>
      <t xml:space="preserve"> DUPLEXER 4 CAVITY UHF BPBR  (450-470MHz ONLY)
</t>
    </r>
    <r>
      <rPr>
        <b/>
        <i/>
        <sz val="10"/>
        <rFont val="Calibri"/>
        <family val="2"/>
        <scheme val="minor"/>
      </rPr>
      <t>Note</t>
    </r>
    <r>
      <rPr>
        <i/>
        <sz val="10"/>
        <rFont val="Calibri"/>
        <family val="2"/>
        <scheme val="minor"/>
      </rPr>
      <t>:  Bandpass/Bandreject duplexer, 350W continuous duty.  Includes one LMR-400 interface cable.</t>
    </r>
  </si>
  <si>
    <t>KSGDX28693</t>
  </si>
  <si>
    <t>4 Cavity UHF BpBr Duplexer (470-512MHz Only)</t>
  </si>
  <si>
    <t>HARDWARE OPTIONS</t>
  </si>
  <si>
    <t>KA-24BFSM</t>
  </si>
  <si>
    <r>
      <t xml:space="preserve">EXTENSION CONNECTOR FOR RX (MULTICOUPLER)
</t>
    </r>
    <r>
      <rPr>
        <b/>
        <i/>
        <sz val="10"/>
        <color theme="1"/>
        <rFont val="Calibri"/>
        <family val="2"/>
        <scheme val="minor"/>
      </rPr>
      <t>Note</t>
    </r>
    <r>
      <rPr>
        <i/>
        <sz val="10"/>
        <color theme="1"/>
        <rFont val="Calibri"/>
        <family val="2"/>
        <scheme val="minor"/>
      </rPr>
      <t>: Order if you want to not connect the cables directly to the repeater, instead you want to connect through a flexible cable</t>
    </r>
  </si>
  <si>
    <t>KA-24NFSM</t>
  </si>
  <si>
    <r>
      <t xml:space="preserve">EXTENSION CONNECTOR FOR GPS, TX, RX (ANT/DUPLXR)
</t>
    </r>
    <r>
      <rPr>
        <b/>
        <i/>
        <sz val="10"/>
        <color theme="1"/>
        <rFont val="Calibri"/>
        <family val="2"/>
        <scheme val="minor"/>
      </rPr>
      <t>Note</t>
    </r>
    <r>
      <rPr>
        <i/>
        <sz val="10"/>
        <color theme="1"/>
        <rFont val="Calibri"/>
        <family val="2"/>
        <scheme val="minor"/>
      </rPr>
      <t>: Order if you want to not connect the cables directly to the repeater, instead you want to connect through a flexible cable</t>
    </r>
  </si>
  <si>
    <t>KA-VOC-2M</t>
  </si>
  <si>
    <r>
      <t xml:space="preserve">ANALOG 4-WIRE TO DIGITAL (DMR) CONVERTER
</t>
    </r>
    <r>
      <rPr>
        <b/>
        <i/>
        <sz val="10"/>
        <color theme="1"/>
        <rFont val="Calibri"/>
        <family val="2"/>
        <scheme val="minor"/>
      </rPr>
      <t>Note</t>
    </r>
    <r>
      <rPr>
        <i/>
        <sz val="10"/>
        <color theme="1"/>
        <rFont val="Calibri"/>
        <family val="2"/>
        <scheme val="minor"/>
      </rPr>
      <t>: Optional item, only if you want to convert analog 4-wire audio to DMR</t>
    </r>
  </si>
  <si>
    <r>
      <t xml:space="preserve">GPS ANTENNA SECURE SYNC KIT
</t>
    </r>
    <r>
      <rPr>
        <b/>
        <i/>
        <sz val="10"/>
        <color theme="1"/>
        <rFont val="Calibri"/>
        <family val="2"/>
        <scheme val="minor"/>
      </rPr>
      <t>Note</t>
    </r>
    <r>
      <rPr>
        <i/>
        <sz val="10"/>
        <color theme="1"/>
        <rFont val="Calibri"/>
        <family val="2"/>
        <scheme val="minor"/>
      </rPr>
      <t>: Order one per site. Provides antenna connection to the GPS receiver for simulcast repeaters</t>
    </r>
  </si>
  <si>
    <r>
      <t xml:space="preserve">GPS ANTENNA SURGE SUPPRESSOR
</t>
    </r>
    <r>
      <rPr>
        <b/>
        <i/>
        <sz val="10"/>
        <color theme="1"/>
        <rFont val="Calibri"/>
        <family val="2"/>
        <scheme val="minor"/>
      </rPr>
      <t>Note</t>
    </r>
    <r>
      <rPr>
        <i/>
        <sz val="10"/>
        <color theme="1"/>
        <rFont val="Calibri"/>
        <family val="2"/>
        <scheme val="minor"/>
      </rPr>
      <t>: Optional, item. Protects the GPS receiver inside the repeater from surges</t>
    </r>
  </si>
  <si>
    <t>KA-GPSM</t>
  </si>
  <si>
    <t>GPS RECEIVER</t>
  </si>
  <si>
    <t>POWER SUPPLY OPTIONS</t>
  </si>
  <si>
    <t>KSGPS20200</t>
  </si>
  <si>
    <r>
      <t xml:space="preserve">POWER SUPPLY, 20A, 13.8VDC
</t>
    </r>
    <r>
      <rPr>
        <b/>
        <i/>
        <sz val="10"/>
        <rFont val="Calibri"/>
        <family val="2"/>
        <scheme val="minor"/>
      </rPr>
      <t>Note</t>
    </r>
    <r>
      <rPr>
        <i/>
        <sz val="10"/>
        <rFont val="Calibri"/>
        <family val="2"/>
        <scheme val="minor"/>
      </rPr>
      <t>: when operating repeater without AMP - 25W - incompatible with amplifier</t>
    </r>
  </si>
  <si>
    <t>KSGPS20400</t>
  </si>
  <si>
    <r>
      <t xml:space="preserve">POWER SUPPLY, 40A ,13.8VDC, 19" WIDE RACK MOUNTED
</t>
    </r>
    <r>
      <rPr>
        <b/>
        <i/>
        <sz val="10"/>
        <rFont val="Calibri"/>
        <family val="2"/>
        <scheme val="minor"/>
      </rPr>
      <t>Note</t>
    </r>
    <r>
      <rPr>
        <i/>
        <sz val="10"/>
        <rFont val="Calibri"/>
        <family val="2"/>
        <scheme val="minor"/>
      </rPr>
      <t>:upto 100W one per repeater ,  Incompatible with 150W or 250W amplifier option</t>
    </r>
  </si>
  <si>
    <t>KSGPS20352</t>
  </si>
  <si>
    <r>
      <t xml:space="preserve">POWER SUPPLY, 35A, 13.8VDC, 19" WIDE RACK MOUNTED WITH SMART CHARGER
</t>
    </r>
    <r>
      <rPr>
        <b/>
        <i/>
        <sz val="10"/>
        <rFont val="Calibri"/>
        <family val="2"/>
        <scheme val="minor"/>
      </rPr>
      <t>Note</t>
    </r>
    <r>
      <rPr>
        <i/>
        <sz val="10"/>
        <rFont val="Calibri"/>
        <family val="2"/>
        <scheme val="minor"/>
      </rPr>
      <t>:  Incompatible with 150W or 250W amplifier option. - one per repeater - up to 100W</t>
    </r>
  </si>
  <si>
    <t>KSGPS20701</t>
  </si>
  <si>
    <r>
      <t xml:space="preserve">POWER SUPPLY, 70A, 13.8VDC, 19" WIDE RACK MOUNTED
</t>
    </r>
    <r>
      <rPr>
        <b/>
        <i/>
        <sz val="10"/>
        <rFont val="Calibri"/>
        <family val="2"/>
        <scheme val="minor"/>
      </rPr>
      <t>Note</t>
    </r>
    <r>
      <rPr>
        <sz val="11"/>
        <rFont val="Calibri"/>
        <family val="2"/>
        <scheme val="minor"/>
      </rPr>
      <t xml:space="preserve">: </t>
    </r>
    <r>
      <rPr>
        <i/>
        <sz val="10"/>
        <rFont val="Calibri"/>
        <family val="2"/>
        <scheme val="minor"/>
      </rPr>
      <t>one 150/250W repeater    or two 100 W</t>
    </r>
  </si>
  <si>
    <t>KSGPS20702</t>
  </si>
  <si>
    <r>
      <t xml:space="preserve">POWER SUPPLY 70A, 13.8VDC, 19" WIDE RACK MOUNTED WITH SMART CHARGER
</t>
    </r>
    <r>
      <rPr>
        <b/>
        <i/>
        <sz val="10"/>
        <rFont val="Calibri"/>
        <family val="2"/>
        <scheme val="minor"/>
      </rPr>
      <t>Note</t>
    </r>
    <r>
      <rPr>
        <i/>
        <sz val="10"/>
        <rFont val="Calibri"/>
        <family val="2"/>
        <scheme val="minor"/>
      </rPr>
      <t>: one 150/250W repeater</t>
    </r>
  </si>
  <si>
    <t>MOUNTING RACK</t>
  </si>
  <si>
    <t>KSGMCAB4</t>
  </si>
  <si>
    <t>77" (40RU) LOCKING CABINET WITH CRATE</t>
  </si>
  <si>
    <t>KSGMRCK3</t>
  </si>
  <si>
    <t>3' (17RU) ALUMINUM EQUIPMENT RACK WITH CRATE</t>
  </si>
  <si>
    <t>KSGMRCK7</t>
  </si>
  <si>
    <t>7' (45RU) ALUMINUM EQUIPMENT RACK WITH CRATE</t>
  </si>
  <si>
    <t>KSGMT20020</t>
  </si>
  <si>
    <t>42" (20RU) LOCKING CABINET</t>
  </si>
  <si>
    <t>KSGMT0C20U</t>
  </si>
  <si>
    <r>
      <t xml:space="preserve">CRATE FOR 42" (20RU) LOCKING CABINET
</t>
    </r>
    <r>
      <rPr>
        <b/>
        <i/>
        <sz val="10"/>
        <rFont val="Calibri"/>
        <family val="2"/>
        <scheme val="minor"/>
      </rPr>
      <t>Note</t>
    </r>
    <r>
      <rPr>
        <i/>
        <sz val="10"/>
        <rFont val="Calibri"/>
        <family val="2"/>
        <scheme val="minor"/>
      </rPr>
      <t>: Optional for situations where extra protection during transportation is required.</t>
    </r>
  </si>
  <si>
    <t>KSGMT20001</t>
  </si>
  <si>
    <t>CABINET SOLID TOP PANEL</t>
  </si>
  <si>
    <t>KSGMT20002</t>
  </si>
  <si>
    <t>CABINET FAN TOP ASSEMBLY</t>
  </si>
  <si>
    <t>VP-10-BPM</t>
  </si>
  <si>
    <t>CLOSURE 10TE, FOR VERTICAL MOUNTING</t>
  </si>
  <si>
    <t>VP-4-BPM</t>
  </si>
  <si>
    <t>CLOSURE 4TE, FOR VERTICAL MOUNTING</t>
  </si>
  <si>
    <r>
      <t>ETHERNET SWITCH &amp; ROUTER OPTIONS</t>
    </r>
    <r>
      <rPr>
        <sz val="7"/>
        <rFont val="Arial"/>
        <family val="2"/>
      </rPr>
      <t/>
    </r>
  </si>
  <si>
    <r>
      <rPr>
        <b/>
        <u/>
        <sz val="11"/>
        <rFont val="Calibri"/>
        <family val="2"/>
        <scheme val="minor"/>
      </rPr>
      <t>Note</t>
    </r>
    <r>
      <rPr>
        <sz val="11"/>
        <rFont val="Calibri"/>
        <family val="2"/>
        <scheme val="minor"/>
      </rPr>
      <t>: One switch is required for each site; VPN router(s) may be required for multi-site systems depending on desired configuration.  When needed, VPN router(s) are required in addition to and in conjunction with network switch equipment.</t>
    </r>
  </si>
  <si>
    <t>KSGNS1008</t>
  </si>
  <si>
    <r>
      <t xml:space="preserve">CISCO CATALYST 1000 SERIES 8 PORT SWITCH
</t>
    </r>
    <r>
      <rPr>
        <i/>
        <sz val="11"/>
        <rFont val="Calibri"/>
        <family val="2"/>
        <scheme val="minor"/>
      </rPr>
      <t xml:space="preserve">Note: Rack-mountable, occupies 1 RU, mounting options: KSGMRCK3, KSGMRCK7		</t>
    </r>
  </si>
  <si>
    <t>KSGNS1016</t>
  </si>
  <si>
    <r>
      <t xml:space="preserve">CISCO CATALYST 1000 SERIES 16 PORT SWITCH
</t>
    </r>
    <r>
      <rPr>
        <i/>
        <sz val="11"/>
        <rFont val="Calibri"/>
        <family val="2"/>
        <scheme val="minor"/>
      </rPr>
      <t>Note: Rack-mountable, occupies 1 RU</t>
    </r>
    <r>
      <rPr>
        <sz val="11"/>
        <rFont val="Calibri"/>
        <family val="2"/>
        <scheme val="minor"/>
      </rPr>
      <t xml:space="preserve">, mounting options: KSGMRCK3, KSGMRCK7	</t>
    </r>
  </si>
  <si>
    <t>KSGNS1024</t>
  </si>
  <si>
    <r>
      <t xml:space="preserve">CISCO CATALYST 1000 SERIES 24 PORT SWITCH
</t>
    </r>
    <r>
      <rPr>
        <i/>
        <sz val="11"/>
        <rFont val="Calibri"/>
        <family val="2"/>
        <scheme val="minor"/>
      </rPr>
      <t xml:space="preserve">Note: Rack-mountable, occupies 1 RU, mounting options: KSGMRCK3, KSGMRCK7		</t>
    </r>
  </si>
  <si>
    <t>KSGNS60012</t>
  </si>
  <si>
    <t>HPE ARUBA 6000 SERIES 12-PORT SWITCH</t>
  </si>
  <si>
    <t>KSGNS50048</t>
  </si>
  <si>
    <t xml:space="preserve">CISCO 350 SERIES 48-PORT SWITCH						</t>
  </si>
  <si>
    <t>KSGNS60024</t>
  </si>
  <si>
    <t>HPE ARUBA 6000 SERIES 24-PORT SWITCH</t>
  </si>
  <si>
    <t>KSGNS60048</t>
  </si>
  <si>
    <t>HPE ARUBA 6000 SERIES 48-PORT SWITCH</t>
  </si>
  <si>
    <t>KSGNS61012</t>
  </si>
  <si>
    <t>HPE ARUBA 6100 SERIES 12-PORT SWITCH</t>
  </si>
  <si>
    <t>KSGNS61024</t>
  </si>
  <si>
    <t>HPE ARUBA 6100 SERIES 24-PORT SWITCH</t>
  </si>
  <si>
    <t>KSGNS61048</t>
  </si>
  <si>
    <t>HPE ARUBA 6100 SERIES 48-PORT SWITCH</t>
  </si>
  <si>
    <t>KSGNS1048</t>
  </si>
  <si>
    <r>
      <t xml:space="preserve">CISCO CATALYST 1000 SERIES 48 PORT SWITCH
</t>
    </r>
    <r>
      <rPr>
        <i/>
        <sz val="11"/>
        <rFont val="Calibri"/>
        <family val="2"/>
        <scheme val="minor"/>
      </rPr>
      <t xml:space="preserve">Note: Rack-mountable, occupies 1 RU, mounting options: KSGMRCK3, KSGMRCK7		</t>
    </r>
    <r>
      <rPr>
        <sz val="11"/>
        <rFont val="Calibri"/>
        <family val="2"/>
        <scheme val="minor"/>
      </rPr>
      <t xml:space="preserve">	</t>
    </r>
  </si>
  <si>
    <t>KSGUT10001</t>
  </si>
  <si>
    <r>
      <t xml:space="preserve">MOUNTING TRAY, 1RU
</t>
    </r>
    <r>
      <rPr>
        <b/>
        <i/>
        <sz val="10"/>
        <rFont val="Calibri"/>
        <family val="2"/>
        <scheme val="minor"/>
      </rPr>
      <t>Note</t>
    </r>
    <r>
      <rPr>
        <i/>
        <sz val="10"/>
        <rFont val="Calibri"/>
        <family val="2"/>
        <scheme val="minor"/>
      </rPr>
      <t>: Provides mounting space for up to two accessories</t>
    </r>
  </si>
  <si>
    <t>KSGMS100P1</t>
  </si>
  <si>
    <r>
      <t xml:space="preserve">15A POWER STRIP, 19" RACKMOUNT, 1RU
</t>
    </r>
    <r>
      <rPr>
        <b/>
        <i/>
        <sz val="10"/>
        <rFont val="Calibri"/>
        <family val="2"/>
        <scheme val="minor"/>
      </rPr>
      <t>Note</t>
    </r>
    <r>
      <rPr>
        <i/>
        <sz val="10"/>
        <rFont val="Calibri"/>
        <family val="2"/>
        <scheme val="minor"/>
      </rPr>
      <t>:  One recommended per rack when including a switch and/or router</t>
    </r>
  </si>
  <si>
    <t>KSGRT2003</t>
  </si>
  <si>
    <t>HPE FLEXNETWORK MSR2003X ROUTER</t>
  </si>
  <si>
    <t>KAIROS AND NX COVERAGE ANALYSIS &amp; TDI STUDY-1st SITE</t>
  </si>
  <si>
    <t>KAIROS AND NX COVERAGE ANALYSIS &amp; TDI STUDY-EACH ADDITIONAL SITE</t>
  </si>
  <si>
    <t>IMPLEMENTATION SUPPORT SERVICE (1 HOUR)</t>
  </si>
  <si>
    <t>NETWORK DESIGN(1 HOUR)</t>
  </si>
  <si>
    <t>NETWORK DESIGN REVIEW(1 HOUR)</t>
  </si>
  <si>
    <t>NETWROK CONFIGURATION(PER DEVICE)</t>
  </si>
  <si>
    <t>NETWORK TROUBLESHOOTING(1 HOUR)</t>
  </si>
  <si>
    <t>SYSTEM DESIGN ASSISTANCE(1 HOUR)</t>
  </si>
  <si>
    <t>TRAINING</t>
  </si>
  <si>
    <t>339TRNGK101</t>
  </si>
  <si>
    <t>Kairos Basic Training - In House</t>
  </si>
  <si>
    <t>339TRNGK001</t>
  </si>
  <si>
    <t>Kairos Basic Traning - On Site</t>
  </si>
  <si>
    <t>339TNG088</t>
  </si>
  <si>
    <t>LMS (Learning Management System) 1-year Subscription</t>
  </si>
  <si>
    <t>Kairos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</si>
</sst>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  <numFmt numFmtId="165" formatCode="#,##0.00_ ;[Red]\-#,##0.00\ "/>
    <numFmt numFmtId="166" formatCode="[$$-409]#,##0.00"/>
    <numFmt numFmtId="167" formatCode="&quot;$&quot;#,##0"/>
    <numFmt numFmtId="168" formatCode="0.0%"/>
  </numFmts>
  <fonts count="6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1"/>
      <color rgb="FF006100"/>
      <name val="Calibri"/>
      <family val="2"/>
    </font>
    <font>
      <b/>
      <sz val="10"/>
      <name val="Arial"/>
      <family val="2"/>
    </font>
    <font>
      <b/>
      <sz val="14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FF"/>
      <name val="Calibri"/>
      <family val="2"/>
    </font>
    <font>
      <strike/>
      <sz val="11"/>
      <color rgb="FFFF0000"/>
      <name val="Calibri"/>
      <family val="2"/>
    </font>
    <font>
      <b/>
      <strike/>
      <sz val="11"/>
      <color rgb="FFFF0000"/>
      <name val="Calibri"/>
      <family val="2"/>
    </font>
    <font>
      <b/>
      <sz val="11"/>
      <color rgb="FF0000FF"/>
      <name val="Calibri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</font>
    <font>
      <b/>
      <sz val="11"/>
      <color theme="0"/>
      <name val="Cambria"/>
      <family val="1"/>
      <scheme val="major"/>
    </font>
    <font>
      <b/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8"/>
      <name val="Arial"/>
      <family val="2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7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595959"/>
      </patternFill>
    </fill>
    <fill>
      <patternFill patternType="solid">
        <fgColor rgb="FF808080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2">
    <xf numFmtId="0" fontId="0" fillId="0" borderId="0"/>
    <xf numFmtId="44" fontId="4" fillId="0" borderId="0" applyFont="0" applyFill="0" applyBorder="0" applyAlignment="0" applyProtection="0"/>
    <xf numFmtId="0" fontId="7" fillId="0" borderId="0"/>
    <xf numFmtId="44" fontId="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9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2" fillId="7" borderId="0">
      <alignment horizontal="center"/>
    </xf>
    <xf numFmtId="0" fontId="23" fillId="8" borderId="6"/>
    <xf numFmtId="0" fontId="24" fillId="0" borderId="0">
      <alignment wrapText="1"/>
    </xf>
    <xf numFmtId="0" fontId="25" fillId="6" borderId="0">
      <alignment horizont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4" fillId="0" borderId="0"/>
    <xf numFmtId="44" fontId="24" fillId="0" borderId="0">
      <alignment horizontal="right"/>
    </xf>
    <xf numFmtId="0" fontId="4" fillId="0" borderId="0"/>
    <xf numFmtId="9" fontId="4" fillId="0" borderId="0" applyFont="0" applyFill="0" applyBorder="0" applyAlignment="0" applyProtection="0"/>
  </cellStyleXfs>
  <cellXfs count="29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44" fontId="0" fillId="0" borderId="0" xfId="1" applyFont="1" applyAlignment="1">
      <alignment horizontal="left" vertical="center"/>
    </xf>
    <xf numFmtId="0" fontId="0" fillId="0" borderId="0" xfId="0" applyAlignment="1">
      <alignment vertical="center" wrapText="1"/>
    </xf>
    <xf numFmtId="44" fontId="0" fillId="0" borderId="0" xfId="1" applyFont="1" applyAlignment="1">
      <alignment vertical="center"/>
    </xf>
    <xf numFmtId="0" fontId="12" fillId="0" borderId="0" xfId="0" applyFont="1"/>
    <xf numFmtId="0" fontId="0" fillId="4" borderId="0" xfId="0" applyFill="1"/>
    <xf numFmtId="0" fontId="12" fillId="4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44" fontId="2" fillId="3" borderId="2" xfId="1" applyFont="1" applyFill="1" applyBorder="1" applyAlignment="1">
      <alignment horizontal="left" vertical="center"/>
    </xf>
    <xf numFmtId="44" fontId="5" fillId="0" borderId="2" xfId="3" applyFont="1" applyFill="1" applyBorder="1" applyAlignment="1">
      <alignment horizontal="right" vertical="center"/>
    </xf>
    <xf numFmtId="0" fontId="5" fillId="0" borderId="2" xfId="26" applyFont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44" fontId="0" fillId="0" borderId="2" xfId="1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44" fontId="0" fillId="2" borderId="2" xfId="1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44" fontId="0" fillId="0" borderId="2" xfId="1" applyFont="1" applyFill="1" applyBorder="1" applyAlignment="1">
      <alignment vertical="center"/>
    </xf>
    <xf numFmtId="0" fontId="5" fillId="4" borderId="2" xfId="26" applyFont="1" applyFill="1" applyBorder="1" applyAlignment="1">
      <alignment vertical="center" wrapText="1"/>
    </xf>
    <xf numFmtId="44" fontId="0" fillId="0" borderId="2" xfId="1" applyFont="1" applyFill="1" applyBorder="1" applyAlignment="1">
      <alignment horizontal="left" vertical="center" wrapText="1"/>
    </xf>
    <xf numFmtId="0" fontId="5" fillId="0" borderId="2" xfId="26" applyFont="1" applyBorder="1" applyAlignment="1">
      <alignment vertical="center"/>
    </xf>
    <xf numFmtId="0" fontId="5" fillId="0" borderId="2" xfId="26" applyFont="1" applyBorder="1" applyAlignment="1">
      <alignment vertical="center" wrapText="1"/>
    </xf>
    <xf numFmtId="0" fontId="14" fillId="0" borderId="0" xfId="38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5" fillId="4" borderId="2" xfId="26" applyFont="1" applyFill="1" applyBorder="1" applyAlignment="1">
      <alignment vertical="center"/>
    </xf>
    <xf numFmtId="0" fontId="14" fillId="0" borderId="0" xfId="38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5" fillId="0" borderId="0" xfId="26" applyFont="1" applyAlignment="1">
      <alignment vertical="center" wrapText="1"/>
    </xf>
    <xf numFmtId="6" fontId="5" fillId="0" borderId="2" xfId="3" applyNumberFormat="1" applyFont="1" applyFill="1" applyBorder="1" applyAlignment="1">
      <alignment horizontal="right" vertical="center"/>
    </xf>
    <xf numFmtId="44" fontId="0" fillId="0" borderId="0" xfId="1" applyFont="1" applyFill="1" applyBorder="1" applyAlignment="1">
      <alignment vertical="center"/>
    </xf>
    <xf numFmtId="0" fontId="0" fillId="0" borderId="2" xfId="26" applyFont="1" applyBorder="1" applyAlignment="1">
      <alignment vertical="center"/>
    </xf>
    <xf numFmtId="0" fontId="5" fillId="0" borderId="0" xfId="26" applyFont="1" applyAlignment="1">
      <alignment vertical="center"/>
    </xf>
    <xf numFmtId="0" fontId="5" fillId="0" borderId="2" xfId="39" applyFont="1" applyBorder="1" applyAlignment="1">
      <alignment horizontal="left" vertical="center" wrapText="1"/>
    </xf>
    <xf numFmtId="44" fontId="5" fillId="0" borderId="2" xfId="39" applyNumberFormat="1" applyFont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164" fontId="5" fillId="0" borderId="2" xfId="3" applyNumberFormat="1" applyFont="1" applyFill="1" applyBorder="1" applyAlignment="1">
      <alignment vertical="center"/>
    </xf>
    <xf numFmtId="9" fontId="0" fillId="0" borderId="0" xfId="0" applyNumberFormat="1"/>
    <xf numFmtId="44" fontId="2" fillId="3" borderId="2" xfId="1" applyFont="1" applyFill="1" applyBorder="1" applyAlignment="1">
      <alignment horizontal="center" vertical="center"/>
    </xf>
    <xf numFmtId="44" fontId="4" fillId="0" borderId="2" xfId="9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23" fillId="8" borderId="6" xfId="44"/>
    <xf numFmtId="0" fontId="25" fillId="6" borderId="0" xfId="46">
      <alignment horizontal="center"/>
    </xf>
    <xf numFmtId="167" fontId="0" fillId="0" borderId="0" xfId="0" applyNumberFormat="1" applyAlignment="1">
      <alignment horizontal="center" vertical="center"/>
    </xf>
    <xf numFmtId="168" fontId="26" fillId="2" borderId="2" xfId="1" applyNumberFormat="1" applyFont="1" applyFill="1" applyBorder="1" applyAlignment="1" applyProtection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167" fontId="26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27" fillId="9" borderId="3" xfId="0" applyFont="1" applyFill="1" applyBorder="1" applyAlignment="1">
      <alignment horizontal="center" vertical="center"/>
    </xf>
    <xf numFmtId="9" fontId="3" fillId="0" borderId="7" xfId="0" applyNumberFormat="1" applyFont="1" applyBorder="1"/>
    <xf numFmtId="0" fontId="27" fillId="9" borderId="3" xfId="0" applyFont="1" applyFill="1" applyBorder="1" applyAlignment="1">
      <alignment horizontal="left" vertical="center" indent="34"/>
    </xf>
    <xf numFmtId="0" fontId="27" fillId="9" borderId="3" xfId="0" applyFont="1" applyFill="1" applyBorder="1" applyAlignment="1">
      <alignment horizontal="left" vertical="center" indent="32"/>
    </xf>
    <xf numFmtId="0" fontId="0" fillId="10" borderId="1" xfId="0" applyFill="1" applyBorder="1" applyAlignment="1">
      <alignment vertical="center"/>
    </xf>
    <xf numFmtId="0" fontId="0" fillId="10" borderId="1" xfId="0" applyFill="1" applyBorder="1" applyAlignment="1">
      <alignment vertical="center" wrapText="1"/>
    </xf>
    <xf numFmtId="0" fontId="1" fillId="1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3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indent="15"/>
    </xf>
    <xf numFmtId="0" fontId="14" fillId="0" borderId="0" xfId="38"/>
    <xf numFmtId="44" fontId="5" fillId="0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4" fontId="5" fillId="4" borderId="2" xfId="1" applyFont="1" applyFill="1" applyBorder="1" applyAlignment="1">
      <alignment horizontal="center" vertical="center"/>
    </xf>
    <xf numFmtId="0" fontId="32" fillId="0" borderId="2" xfId="0" applyFont="1" applyBorder="1" applyAlignment="1">
      <alignment horizontal="left" vertical="center"/>
    </xf>
    <xf numFmtId="0" fontId="32" fillId="0" borderId="2" xfId="0" applyFont="1" applyBorder="1" applyAlignment="1">
      <alignment horizontal="left" vertical="center" wrapText="1"/>
    </xf>
    <xf numFmtId="44" fontId="32" fillId="0" borderId="2" xfId="9" applyFont="1" applyFill="1" applyBorder="1" applyAlignment="1">
      <alignment vertical="center"/>
    </xf>
    <xf numFmtId="0" fontId="32" fillId="0" borderId="2" xfId="26" applyFont="1" applyBorder="1" applyAlignment="1">
      <alignment vertical="center" wrapText="1"/>
    </xf>
    <xf numFmtId="0" fontId="32" fillId="0" borderId="2" xfId="26" applyFont="1" applyBorder="1" applyAlignment="1">
      <alignment vertical="center"/>
    </xf>
    <xf numFmtId="0" fontId="32" fillId="0" borderId="2" xfId="26" applyFont="1" applyBorder="1" applyAlignment="1">
      <alignment horizontal="left" vertical="center" wrapText="1"/>
    </xf>
    <xf numFmtId="44" fontId="32" fillId="0" borderId="2" xfId="1" applyFont="1" applyFill="1" applyBorder="1" applyAlignment="1">
      <alignment horizontal="left" vertical="center"/>
    </xf>
    <xf numFmtId="0" fontId="5" fillId="0" borderId="2" xfId="26" applyFont="1" applyBorder="1" applyAlignment="1">
      <alignment horizontal="left" vertical="center"/>
    </xf>
    <xf numFmtId="164" fontId="5" fillId="0" borderId="2" xfId="6" applyNumberFormat="1" applyFont="1" applyFill="1" applyBorder="1" applyAlignment="1">
      <alignment horizontal="right" vertical="center"/>
    </xf>
    <xf numFmtId="0" fontId="0" fillId="0" borderId="2" xfId="26" applyFont="1" applyBorder="1" applyAlignment="1">
      <alignment vertical="center" wrapText="1"/>
    </xf>
    <xf numFmtId="0" fontId="4" fillId="0" borderId="2" xfId="26" applyFont="1" applyBorder="1" applyAlignment="1">
      <alignment vertical="center" wrapText="1"/>
    </xf>
    <xf numFmtId="44" fontId="5" fillId="0" borderId="2" xfId="3" applyFont="1" applyFill="1" applyBorder="1" applyAlignment="1">
      <alignment horizontal="center" vertical="center"/>
    </xf>
    <xf numFmtId="44" fontId="32" fillId="0" borderId="2" xfId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44" fontId="5" fillId="0" borderId="1" xfId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4" applyFont="1" applyBorder="1" applyAlignment="1">
      <alignment horizontal="center" vertical="top" wrapText="1" readingOrder="1"/>
    </xf>
    <xf numFmtId="0" fontId="5" fillId="0" borderId="2" xfId="4" applyFont="1" applyBorder="1" applyAlignment="1">
      <alignment vertical="top" wrapText="1" readingOrder="1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28" fillId="0" borderId="2" xfId="1" applyNumberFormat="1" applyFont="1" applyFill="1" applyBorder="1" applyAlignment="1" applyProtection="1">
      <alignment horizontal="center" vertical="center"/>
    </xf>
    <xf numFmtId="44" fontId="5" fillId="0" borderId="2" xfId="1" applyFont="1" applyFill="1" applyBorder="1" applyAlignment="1">
      <alignment horizontal="left" vertical="center"/>
    </xf>
    <xf numFmtId="164" fontId="32" fillId="0" borderId="2" xfId="6" applyNumberFormat="1" applyFont="1" applyFill="1" applyBorder="1" applyAlignment="1">
      <alignment horizontal="right" vertical="center"/>
    </xf>
    <xf numFmtId="44" fontId="5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1" fontId="16" fillId="0" borderId="2" xfId="0" applyNumberFormat="1" applyFont="1" applyBorder="1" applyAlignment="1">
      <alignment horizontal="left" vertical="center"/>
    </xf>
    <xf numFmtId="0" fontId="16" fillId="0" borderId="2" xfId="0" applyFont="1" applyBorder="1" applyAlignment="1">
      <alignment vertical="center"/>
    </xf>
    <xf numFmtId="1" fontId="20" fillId="4" borderId="2" xfId="0" applyNumberFormat="1" applyFont="1" applyFill="1" applyBorder="1" applyAlignment="1">
      <alignment horizontal="left" vertical="center"/>
    </xf>
    <xf numFmtId="0" fontId="5" fillId="0" borderId="2" xfId="39" applyFont="1" applyBorder="1" applyAlignment="1">
      <alignment horizontal="left" vertical="center"/>
    </xf>
    <xf numFmtId="44" fontId="5" fillId="0" borderId="2" xfId="9" applyFont="1" applyFill="1" applyBorder="1" applyAlignment="1">
      <alignment vertical="center"/>
    </xf>
    <xf numFmtId="44" fontId="5" fillId="0" borderId="2" xfId="1" applyFont="1" applyFill="1" applyBorder="1" applyAlignment="1">
      <alignment vertical="center"/>
    </xf>
    <xf numFmtId="0" fontId="24" fillId="0" borderId="0" xfId="58"/>
    <xf numFmtId="0" fontId="14" fillId="0" borderId="0" xfId="38" applyAlignment="1"/>
    <xf numFmtId="44" fontId="32" fillId="0" borderId="2" xfId="3" applyFont="1" applyFill="1" applyBorder="1" applyAlignment="1">
      <alignment horizontal="right" vertical="center"/>
    </xf>
    <xf numFmtId="44" fontId="32" fillId="0" borderId="2" xfId="1" applyFont="1" applyFill="1" applyBorder="1" applyAlignment="1">
      <alignment horizontal="left" vertical="center" wrapText="1"/>
    </xf>
    <xf numFmtId="0" fontId="5" fillId="4" borderId="2" xfId="39" applyFont="1" applyFill="1" applyBorder="1" applyAlignment="1">
      <alignment horizontal="left" vertical="center"/>
    </xf>
    <xf numFmtId="44" fontId="24" fillId="0" borderId="2" xfId="1" applyFont="1" applyFill="1" applyBorder="1" applyAlignment="1">
      <alignment horizontal="right" vertical="center"/>
    </xf>
    <xf numFmtId="0" fontId="24" fillId="0" borderId="0" xfId="45">
      <alignment wrapText="1"/>
    </xf>
    <xf numFmtId="44" fontId="24" fillId="0" borderId="0" xfId="59">
      <alignment horizontal="right"/>
    </xf>
    <xf numFmtId="0" fontId="33" fillId="0" borderId="0" xfId="58" applyFont="1"/>
    <xf numFmtId="0" fontId="33" fillId="0" borderId="0" xfId="45" applyFont="1">
      <alignment wrapText="1"/>
    </xf>
    <xf numFmtId="44" fontId="33" fillId="0" borderId="0" xfId="59" applyFont="1">
      <alignment horizontal="right"/>
    </xf>
    <xf numFmtId="0" fontId="34" fillId="0" borderId="0" xfId="58" applyFont="1"/>
    <xf numFmtId="0" fontId="34" fillId="0" borderId="0" xfId="45" applyFont="1">
      <alignment wrapText="1"/>
    </xf>
    <xf numFmtId="44" fontId="34" fillId="0" borderId="0" xfId="59" applyFont="1">
      <alignment horizontal="right"/>
    </xf>
    <xf numFmtId="0" fontId="35" fillId="6" borderId="0" xfId="46" applyFont="1">
      <alignment horizontal="center"/>
    </xf>
    <xf numFmtId="0" fontId="36" fillId="6" borderId="0" xfId="46" applyFont="1">
      <alignment horizontal="center"/>
    </xf>
    <xf numFmtId="44" fontId="5" fillId="0" borderId="2" xfId="1" applyFont="1" applyFill="1" applyBorder="1" applyAlignment="1">
      <alignment horizontal="left" vertical="center" wrapText="1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44" fontId="5" fillId="2" borderId="2" xfId="1" applyFont="1" applyFill="1" applyBorder="1" applyAlignment="1">
      <alignment horizontal="left" vertical="center"/>
    </xf>
    <xf numFmtId="0" fontId="39" fillId="3" borderId="2" xfId="0" applyFont="1" applyFill="1" applyBorder="1" applyAlignment="1">
      <alignment horizontal="left" vertical="center"/>
    </xf>
    <xf numFmtId="0" fontId="40" fillId="3" borderId="2" xfId="0" applyFont="1" applyFill="1" applyBorder="1" applyAlignment="1">
      <alignment horizontal="left" vertical="center" wrapText="1"/>
    </xf>
    <xf numFmtId="44" fontId="40" fillId="3" borderId="2" xfId="1" applyFont="1" applyFill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2" fillId="0" borderId="2" xfId="26" quotePrefix="1" applyFont="1" applyBorder="1" applyAlignment="1">
      <alignment vertical="center"/>
    </xf>
    <xf numFmtId="7" fontId="32" fillId="0" borderId="2" xfId="1" applyNumberFormat="1" applyFont="1" applyBorder="1" applyAlignment="1">
      <alignment horizontal="right" vertical="center"/>
    </xf>
    <xf numFmtId="0" fontId="14" fillId="0" borderId="0" xfId="38" applyFill="1" applyAlignment="1">
      <alignment vertical="center"/>
    </xf>
    <xf numFmtId="0" fontId="5" fillId="0" borderId="2" xfId="0" applyFont="1" applyBorder="1" applyAlignment="1">
      <alignment vertical="center" wrapText="1"/>
    </xf>
    <xf numFmtId="44" fontId="0" fillId="0" borderId="2" xfId="9" applyFont="1" applyFill="1" applyBorder="1" applyAlignment="1">
      <alignment vertical="center"/>
    </xf>
    <xf numFmtId="0" fontId="5" fillId="4" borderId="2" xfId="0" applyFont="1" applyFill="1" applyBorder="1" applyAlignment="1">
      <alignment horizontal="left" vertical="center"/>
    </xf>
    <xf numFmtId="6" fontId="5" fillId="0" borderId="2" xfId="3" applyNumberFormat="1" applyFont="1" applyBorder="1" applyAlignment="1">
      <alignment horizontal="right" vertical="center"/>
    </xf>
    <xf numFmtId="0" fontId="5" fillId="4" borderId="2" xfId="0" applyFont="1" applyFill="1" applyBorder="1" applyAlignment="1">
      <alignment horizontal="left" vertical="center" wrapText="1"/>
    </xf>
    <xf numFmtId="7" fontId="5" fillId="0" borderId="2" xfId="1" applyNumberFormat="1" applyFont="1" applyBorder="1" applyAlignment="1">
      <alignment horizontal="right" vertical="center"/>
    </xf>
    <xf numFmtId="6" fontId="5" fillId="4" borderId="2" xfId="3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44" fontId="9" fillId="3" borderId="2" xfId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5" fillId="0" borderId="2" xfId="26" quotePrefix="1" applyFont="1" applyBorder="1" applyAlignment="1">
      <alignment vertical="center" wrapText="1"/>
    </xf>
    <xf numFmtId="44" fontId="0" fillId="0" borderId="2" xfId="1" applyFont="1" applyBorder="1" applyAlignment="1">
      <alignment vertical="center"/>
    </xf>
    <xf numFmtId="0" fontId="37" fillId="0" borderId="0" xfId="0" applyFont="1" applyAlignment="1">
      <alignment vertical="center"/>
    </xf>
    <xf numFmtId="0" fontId="5" fillId="0" borderId="2" xfId="26" quotePrefix="1" applyFont="1" applyBorder="1" applyAlignment="1">
      <alignment vertical="center"/>
    </xf>
    <xf numFmtId="44" fontId="16" fillId="0" borderId="2" xfId="1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1" fontId="24" fillId="4" borderId="2" xfId="0" applyNumberFormat="1" applyFont="1" applyFill="1" applyBorder="1" applyAlignment="1">
      <alignment horizontal="left" vertical="center"/>
    </xf>
    <xf numFmtId="44" fontId="5" fillId="4" borderId="2" xfId="9" applyFont="1" applyFill="1" applyBorder="1" applyAlignment="1">
      <alignment vertical="center"/>
    </xf>
    <xf numFmtId="0" fontId="37" fillId="0" borderId="0" xfId="0" applyFont="1"/>
    <xf numFmtId="44" fontId="41" fillId="0" borderId="2" xfId="1" applyFont="1" applyFill="1" applyBorder="1" applyAlignment="1">
      <alignment horizontal="right" vertical="center"/>
    </xf>
    <xf numFmtId="44" fontId="5" fillId="0" borderId="2" xfId="1" applyFont="1" applyBorder="1" applyAlignment="1">
      <alignment vertical="center"/>
    </xf>
    <xf numFmtId="1" fontId="5" fillId="0" borderId="2" xfId="0" applyNumberFormat="1" applyFont="1" applyBorder="1" applyAlignment="1">
      <alignment horizontal="left" vertical="center"/>
    </xf>
    <xf numFmtId="44" fontId="32" fillId="0" borderId="2" xfId="1" applyFont="1" applyBorder="1" applyAlignment="1">
      <alignment vertical="center"/>
    </xf>
    <xf numFmtId="0" fontId="36" fillId="8" borderId="6" xfId="44" applyFont="1"/>
    <xf numFmtId="44" fontId="2" fillId="3" borderId="9" xfId="1" applyFont="1" applyFill="1" applyBorder="1" applyAlignment="1">
      <alignment horizontal="center" vertical="center"/>
    </xf>
    <xf numFmtId="44" fontId="2" fillId="3" borderId="10" xfId="1" applyFont="1" applyFill="1" applyBorder="1" applyAlignment="1">
      <alignment horizontal="center" vertical="center"/>
    </xf>
    <xf numFmtId="44" fontId="0" fillId="0" borderId="2" xfId="1" applyFont="1" applyBorder="1" applyAlignment="1">
      <alignment horizontal="center" vertical="top"/>
    </xf>
    <xf numFmtId="168" fontId="43" fillId="9" borderId="2" xfId="1" applyNumberFormat="1" applyFont="1" applyFill="1" applyBorder="1" applyAlignment="1" applyProtection="1">
      <alignment horizontal="center" vertical="center" wrapText="1"/>
    </xf>
    <xf numFmtId="0" fontId="43" fillId="9" borderId="2" xfId="0" applyFont="1" applyFill="1" applyBorder="1" applyAlignment="1">
      <alignment horizontal="center" vertical="center" wrapText="1"/>
    </xf>
    <xf numFmtId="167" fontId="43" fillId="9" borderId="2" xfId="0" applyNumberFormat="1" applyFont="1" applyFill="1" applyBorder="1" applyAlignment="1">
      <alignment horizontal="center" vertical="center" wrapText="1"/>
    </xf>
    <xf numFmtId="0" fontId="0" fillId="11" borderId="2" xfId="0" applyFill="1" applyBorder="1"/>
    <xf numFmtId="167" fontId="0" fillId="0" borderId="2" xfId="0" applyNumberFormat="1" applyBorder="1" applyAlignment="1">
      <alignment horizontal="center" vertical="center"/>
    </xf>
    <xf numFmtId="44" fontId="0" fillId="0" borderId="2" xfId="1" applyFont="1" applyBorder="1"/>
    <xf numFmtId="167" fontId="5" fillId="0" borderId="2" xfId="0" applyNumberFormat="1" applyFont="1" applyBorder="1" applyAlignment="1">
      <alignment horizontal="center" vertical="center"/>
    </xf>
    <xf numFmtId="44" fontId="5" fillId="0" borderId="2" xfId="1" applyFont="1" applyBorder="1"/>
    <xf numFmtId="0" fontId="44" fillId="11" borderId="2" xfId="0" applyFont="1" applyFill="1" applyBorder="1" applyAlignment="1">
      <alignment vertical="center"/>
    </xf>
    <xf numFmtId="0" fontId="0" fillId="0" borderId="2" xfId="0" applyBorder="1"/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67" fontId="0" fillId="0" borderId="9" xfId="0" applyNumberFormat="1" applyBorder="1" applyAlignment="1">
      <alignment horizontal="center" vertical="center"/>
    </xf>
    <xf numFmtId="44" fontId="5" fillId="0" borderId="2" xfId="1" applyFont="1" applyBorder="1" applyAlignment="1">
      <alignment horizontal="center" vertical="center"/>
    </xf>
    <xf numFmtId="1" fontId="5" fillId="0" borderId="2" xfId="1" applyNumberFormat="1" applyFont="1" applyFill="1" applyBorder="1" applyAlignment="1" applyProtection="1">
      <alignment horizontal="center" vertical="center"/>
    </xf>
    <xf numFmtId="44" fontId="0" fillId="0" borderId="2" xfId="1" applyFont="1" applyBorder="1" applyAlignment="1">
      <alignment horizontal="center" vertical="center"/>
    </xf>
    <xf numFmtId="0" fontId="5" fillId="4" borderId="2" xfId="26" applyFont="1" applyFill="1" applyBorder="1" applyAlignment="1">
      <alignment horizontal="left" vertical="center" wrapText="1"/>
    </xf>
    <xf numFmtId="0" fontId="5" fillId="4" borderId="2" xfId="26" applyFont="1" applyFill="1" applyBorder="1" applyAlignment="1">
      <alignment horizontal="center" wrapText="1"/>
    </xf>
    <xf numFmtId="44" fontId="5" fillId="4" borderId="2" xfId="1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center"/>
    </xf>
    <xf numFmtId="0" fontId="32" fillId="4" borderId="2" xfId="26" applyFont="1" applyFill="1" applyBorder="1" applyAlignment="1">
      <alignment horizontal="left" vertical="center" wrapText="1"/>
    </xf>
    <xf numFmtId="44" fontId="32" fillId="4" borderId="2" xfId="1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2" xfId="26" applyFont="1" applyBorder="1" applyAlignment="1">
      <alignment horizontal="left" vertical="center" wrapText="1"/>
    </xf>
    <xf numFmtId="167" fontId="31" fillId="0" borderId="2" xfId="1" applyNumberFormat="1" applyFont="1" applyFill="1" applyBorder="1" applyAlignment="1">
      <alignment horizontal="center" vertical="center"/>
    </xf>
    <xf numFmtId="44" fontId="31" fillId="0" borderId="2" xfId="1" applyFont="1" applyBorder="1" applyAlignment="1">
      <alignment horizontal="center"/>
    </xf>
    <xf numFmtId="44" fontId="31" fillId="0" borderId="2" xfId="1" applyFont="1" applyBorder="1"/>
    <xf numFmtId="167" fontId="31" fillId="0" borderId="4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4" fontId="32" fillId="0" borderId="2" xfId="1" applyFont="1" applyBorder="1"/>
    <xf numFmtId="0" fontId="18" fillId="0" borderId="0" xfId="0" applyFont="1" applyAlignment="1">
      <alignment horizontal="center" vertical="center"/>
    </xf>
    <xf numFmtId="0" fontId="14" fillId="0" borderId="0" xfId="38" applyAlignment="1">
      <alignment horizontal="left" vertical="center"/>
    </xf>
    <xf numFmtId="0" fontId="14" fillId="0" borderId="0" xfId="38" quotePrefix="1" applyFill="1" applyAlignment="1">
      <alignment horizontal="center" vertical="center"/>
    </xf>
    <xf numFmtId="0" fontId="14" fillId="0" borderId="0" xfId="38" quotePrefix="1" applyAlignment="1">
      <alignment horizontal="center"/>
    </xf>
    <xf numFmtId="0" fontId="14" fillId="0" borderId="0" xfId="38" applyAlignment="1">
      <alignment horizontal="left"/>
    </xf>
    <xf numFmtId="0" fontId="14" fillId="0" borderId="0" xfId="38" quotePrefix="1" applyAlignment="1">
      <alignment horizontal="left" vertical="center"/>
    </xf>
    <xf numFmtId="0" fontId="14" fillId="0" borderId="0" xfId="38" applyAlignment="1">
      <alignment horizontal="center"/>
    </xf>
    <xf numFmtId="0" fontId="4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8" fillId="9" borderId="4" xfId="41" applyFont="1" applyFill="1" applyBorder="1" applyAlignment="1">
      <alignment vertical="center"/>
    </xf>
    <xf numFmtId="0" fontId="48" fillId="9" borderId="1" xfId="41" applyFont="1" applyFill="1" applyBorder="1" applyAlignment="1">
      <alignment vertical="center"/>
    </xf>
    <xf numFmtId="167" fontId="48" fillId="9" borderId="5" xfId="42" applyNumberFormat="1" applyFont="1" applyFill="1" applyBorder="1" applyAlignment="1">
      <alignment horizontal="center" vertical="center"/>
    </xf>
    <xf numFmtId="44" fontId="0" fillId="4" borderId="2" xfId="1" applyFont="1" applyFill="1" applyBorder="1" applyAlignment="1">
      <alignment horizontal="center" vertical="center"/>
    </xf>
    <xf numFmtId="0" fontId="48" fillId="9" borderId="5" xfId="41" applyFont="1" applyFill="1" applyBorder="1" applyAlignment="1">
      <alignment vertical="center"/>
    </xf>
    <xf numFmtId="44" fontId="48" fillId="9" borderId="2" xfId="1" applyFont="1" applyFill="1" applyBorder="1" applyAlignment="1">
      <alignment horizontal="center" vertical="center"/>
    </xf>
    <xf numFmtId="44" fontId="49" fillId="4" borderId="2" xfId="1" applyFont="1" applyFill="1" applyBorder="1" applyAlignment="1">
      <alignment horizontal="center" vertical="center"/>
    </xf>
    <xf numFmtId="0" fontId="48" fillId="9" borderId="2" xfId="41" applyFont="1" applyFill="1" applyBorder="1" applyAlignment="1">
      <alignment horizontal="center" vertical="center"/>
    </xf>
    <xf numFmtId="0" fontId="50" fillId="9" borderId="2" xfId="41" applyFont="1" applyFill="1" applyBorder="1" applyAlignment="1">
      <alignment horizontal="center" vertical="center"/>
    </xf>
    <xf numFmtId="0" fontId="51" fillId="12" borderId="2" xfId="41" applyFont="1" applyFill="1" applyBorder="1" applyAlignment="1">
      <alignment horizontal="left" vertical="center"/>
    </xf>
    <xf numFmtId="0" fontId="52" fillId="12" borderId="2" xfId="41" applyFont="1" applyFill="1" applyBorder="1" applyAlignment="1">
      <alignment horizontal="center" vertical="center"/>
    </xf>
    <xf numFmtId="44" fontId="51" fillId="12" borderId="2" xfId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left" vertical="top"/>
    </xf>
    <xf numFmtId="0" fontId="48" fillId="9" borderId="2" xfId="41" applyFont="1" applyFill="1" applyBorder="1" applyAlignment="1">
      <alignment horizontal="left" vertical="center"/>
    </xf>
    <xf numFmtId="9" fontId="0" fillId="0" borderId="0" xfId="61" applyFont="1"/>
    <xf numFmtId="0" fontId="48" fillId="9" borderId="14" xfId="41" applyFont="1" applyFill="1" applyBorder="1" applyAlignment="1">
      <alignment vertical="center"/>
    </xf>
    <xf numFmtId="0" fontId="48" fillId="9" borderId="15" xfId="41" applyFont="1" applyFill="1" applyBorder="1" applyAlignment="1">
      <alignment vertical="center"/>
    </xf>
    <xf numFmtId="44" fontId="48" fillId="9" borderId="10" xfId="42" applyNumberFormat="1" applyFont="1" applyFill="1" applyBorder="1" applyAlignment="1">
      <alignment horizontal="center" vertical="center"/>
    </xf>
    <xf numFmtId="44" fontId="0" fillId="0" borderId="2" xfId="1" applyFont="1" applyFill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44" fontId="48" fillId="9" borderId="2" xfId="42" applyNumberFormat="1" applyFont="1" applyFill="1" applyBorder="1" applyAlignment="1">
      <alignment horizontal="center" vertical="center"/>
    </xf>
    <xf numFmtId="44" fontId="49" fillId="0" borderId="2" xfId="1" applyFont="1" applyFill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5" fillId="0" borderId="2" xfId="41" applyFont="1" applyBorder="1" applyAlignment="1">
      <alignment horizontal="center" vertical="center"/>
    </xf>
    <xf numFmtId="44" fontId="5" fillId="0" borderId="2" xfId="41" applyNumberFormat="1" applyFont="1" applyBorder="1" applyAlignment="1">
      <alignment horizontal="center" vertical="center"/>
    </xf>
    <xf numFmtId="0" fontId="5" fillId="0" borderId="2" xfId="41" applyFont="1" applyBorder="1" applyAlignment="1">
      <alignment horizontal="left" vertical="center"/>
    </xf>
    <xf numFmtId="44" fontId="0" fillId="0" borderId="0" xfId="1" applyFont="1"/>
    <xf numFmtId="164" fontId="32" fillId="0" borderId="2" xfId="6" applyNumberFormat="1" applyFont="1" applyBorder="1" applyAlignment="1">
      <alignment horizontal="right" vertical="center"/>
    </xf>
    <xf numFmtId="0" fontId="12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4" fillId="0" borderId="0" xfId="38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38" applyAlignment="1">
      <alignment horizontal="center" vertical="center"/>
    </xf>
    <xf numFmtId="0" fontId="14" fillId="0" borderId="0" xfId="38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3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3" borderId="2" xfId="0" applyFont="1" applyFill="1" applyBorder="1" applyAlignment="1">
      <alignment horizontal="left" vertical="center" wrapText="1"/>
    </xf>
    <xf numFmtId="0" fontId="23" fillId="8" borderId="6" xfId="44"/>
    <xf numFmtId="0" fontId="36" fillId="8" borderId="6" xfId="44" applyFont="1"/>
    <xf numFmtId="0" fontId="22" fillId="7" borderId="0" xfId="43">
      <alignment horizontal="center"/>
    </xf>
    <xf numFmtId="0" fontId="42" fillId="3" borderId="2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4" fillId="11" borderId="2" xfId="0" applyFont="1" applyFill="1" applyBorder="1" applyAlignment="1">
      <alignment horizontal="center" vertical="center"/>
    </xf>
    <xf numFmtId="0" fontId="44" fillId="11" borderId="1" xfId="0" applyFont="1" applyFill="1" applyBorder="1" applyAlignment="1">
      <alignment horizontal="center" vertical="center"/>
    </xf>
    <xf numFmtId="0" fontId="44" fillId="11" borderId="5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" fillId="9" borderId="8" xfId="0" applyFont="1" applyFill="1" applyBorder="1" applyAlignment="1">
      <alignment horizontal="center"/>
    </xf>
    <xf numFmtId="0" fontId="27" fillId="9" borderId="3" xfId="0" applyFont="1" applyFill="1" applyBorder="1" applyAlignment="1">
      <alignment horizontal="left" vertical="center" indent="34"/>
    </xf>
    <xf numFmtId="0" fontId="27" fillId="9" borderId="1" xfId="0" applyFont="1" applyFill="1" applyBorder="1" applyAlignment="1">
      <alignment horizontal="left" vertical="center" indent="34"/>
    </xf>
    <xf numFmtId="0" fontId="5" fillId="0" borderId="4" xfId="41" applyFont="1" applyBorder="1" applyAlignment="1">
      <alignment horizontal="left" vertical="center" wrapText="1"/>
    </xf>
    <xf numFmtId="0" fontId="5" fillId="0" borderId="1" xfId="41" applyFont="1" applyBorder="1" applyAlignment="1">
      <alignment horizontal="left" vertical="center" wrapText="1"/>
    </xf>
    <xf numFmtId="0" fontId="5" fillId="0" borderId="5" xfId="41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9" borderId="7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4" xfId="41" applyFont="1" applyBorder="1" applyAlignment="1">
      <alignment horizontal="left" vertical="center"/>
    </xf>
    <xf numFmtId="0" fontId="5" fillId="0" borderId="1" xfId="41" applyFont="1" applyBorder="1" applyAlignment="1">
      <alignment horizontal="left" vertical="center"/>
    </xf>
    <xf numFmtId="0" fontId="5" fillId="0" borderId="5" xfId="41" applyFont="1" applyBorder="1" applyAlignment="1">
      <alignment horizontal="left" vertical="center"/>
    </xf>
    <xf numFmtId="0" fontId="56" fillId="0" borderId="4" xfId="41" applyFont="1" applyBorder="1" applyAlignment="1">
      <alignment horizontal="left" vertical="center" wrapText="1"/>
    </xf>
    <xf numFmtId="0" fontId="56" fillId="0" borderId="1" xfId="41" applyFont="1" applyBorder="1" applyAlignment="1">
      <alignment horizontal="left" vertical="center" wrapText="1"/>
    </xf>
    <xf numFmtId="0" fontId="56" fillId="0" borderId="5" xfId="4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10" borderId="1" xfId="0" applyFont="1" applyFill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 vertical="top"/>
    </xf>
  </cellXfs>
  <cellStyles count="62">
    <cellStyle name="Checkmark" xfId="46" xr:uid="{F5CA3E6D-55A1-44B5-9B64-353F7810BF94}"/>
    <cellStyle name="Comma 2" xfId="5" xr:uid="{00000000-0005-0000-0000-000000000000}"/>
    <cellStyle name="Currency" xfId="1" builtinId="4"/>
    <cellStyle name="Currency 2" xfId="11" xr:uid="{00000000-0005-0000-0000-000002000000}"/>
    <cellStyle name="Currency 3" xfId="12" xr:uid="{00000000-0005-0000-0000-000003000000}"/>
    <cellStyle name="Currency 3 2" xfId="13" xr:uid="{00000000-0005-0000-0000-000004000000}"/>
    <cellStyle name="Currency 3 2 2" xfId="6" xr:uid="{00000000-0005-0000-0000-000005000000}"/>
    <cellStyle name="Currency 3 2 2 11" xfId="56" xr:uid="{42304374-B414-4A8E-AEB3-A26C6ECDA362}"/>
    <cellStyle name="Currency 3 2 2 2" xfId="7" xr:uid="{00000000-0005-0000-0000-000006000000}"/>
    <cellStyle name="Currency 3 2 2 2 10" xfId="53" xr:uid="{108C1764-3404-433C-84C0-719F4ABDBA15}"/>
    <cellStyle name="Currency 3 2 2 2 2" xfId="51" xr:uid="{1C9FB175-5EA9-4DCF-8914-96F0C8AF647D}"/>
    <cellStyle name="Currency 3 2 2 3" xfId="14" xr:uid="{00000000-0005-0000-0000-000007000000}"/>
    <cellStyle name="Currency 3 2 3" xfId="15" xr:uid="{00000000-0005-0000-0000-000008000000}"/>
    <cellStyle name="Currency 3 3" xfId="16" xr:uid="{00000000-0005-0000-0000-000009000000}"/>
    <cellStyle name="Currency 3 3 2" xfId="17" xr:uid="{00000000-0005-0000-0000-00000A000000}"/>
    <cellStyle name="Currency 3 4" xfId="18" xr:uid="{00000000-0005-0000-0000-00000B000000}"/>
    <cellStyle name="Currency 4" xfId="19" xr:uid="{00000000-0005-0000-0000-00000C000000}"/>
    <cellStyle name="Currency 4 2" xfId="3" xr:uid="{00000000-0005-0000-0000-00000D000000}"/>
    <cellStyle name="Currency 4 2 2" xfId="8" xr:uid="{00000000-0005-0000-0000-00000E000000}"/>
    <cellStyle name="Currency 4 2 2 2 10" xfId="54" xr:uid="{39F2504A-B2BD-4158-BD88-8460019FE581}"/>
    <cellStyle name="Currency 4 2 2 2 2" xfId="50" xr:uid="{DAAF053D-77E6-4F53-9176-967EE9521049}"/>
    <cellStyle name="Currency 4 2 2 2 3" xfId="47" xr:uid="{DB01D522-EF3F-43A0-9BFD-084388EDB3B4}"/>
    <cellStyle name="Currency 4 2 2 5" xfId="57" xr:uid="{2A9D3267-74BE-4D9C-87A6-4C1E1D74DE75}"/>
    <cellStyle name="Currency 4 2 3" xfId="20" xr:uid="{00000000-0005-0000-0000-00000F000000}"/>
    <cellStyle name="Currency 4 2 3 4" xfId="49" xr:uid="{BE7484B3-873C-40A5-AF16-8129435CF91B}"/>
    <cellStyle name="Currency 4 3" xfId="21" xr:uid="{00000000-0005-0000-0000-000010000000}"/>
    <cellStyle name="Currency 5" xfId="22" xr:uid="{00000000-0005-0000-0000-000011000000}"/>
    <cellStyle name="Currency 5 2" xfId="23" xr:uid="{00000000-0005-0000-0000-000012000000}"/>
    <cellStyle name="Currency 5 2 2" xfId="9" xr:uid="{00000000-0005-0000-0000-000013000000}"/>
    <cellStyle name="Currency 5 2 2 10" xfId="52" xr:uid="{FDAD4A62-3E1C-431B-A597-40B3C597C8D7}"/>
    <cellStyle name="Currency 5 2 2 11" xfId="55" xr:uid="{524D1EF7-1351-4AD0-94F4-C7C5C99C6A0F}"/>
    <cellStyle name="Currency 5 2 2 2 3" xfId="48" xr:uid="{C4074156-7881-452C-BBFA-072D1368BD6E}"/>
    <cellStyle name="Currency 5 2 3" xfId="24" xr:uid="{00000000-0005-0000-0000-000014000000}"/>
    <cellStyle name="Currency 5 3" xfId="25" xr:uid="{00000000-0005-0000-0000-000015000000}"/>
    <cellStyle name="Currency 6" xfId="59" xr:uid="{52672417-8A87-4766-B22F-CA17F7FA4BA0}"/>
    <cellStyle name="Header" xfId="43" xr:uid="{9C643F7E-13FD-4AF9-8015-156C56283CAF}"/>
    <cellStyle name="Hyperlink" xfId="38" builtinId="8"/>
    <cellStyle name="Hyperlink 2" xfId="40" xr:uid="{00000000-0005-0000-0000-000017000000}"/>
    <cellStyle name="Normal" xfId="0" builtinId="0"/>
    <cellStyle name="Normal 127" xfId="39" xr:uid="{00000000-0005-0000-0000-000019000000}"/>
    <cellStyle name="Normal 2" xfId="26" xr:uid="{00000000-0005-0000-0000-00001A000000}"/>
    <cellStyle name="Normal 3" xfId="4" xr:uid="{00000000-0005-0000-0000-00001B000000}"/>
    <cellStyle name="Normal 4" xfId="2" xr:uid="{00000000-0005-0000-0000-00001C000000}"/>
    <cellStyle name="Normal 5" xfId="58" xr:uid="{0F699DCF-2008-4476-B338-C900D4A5D54F}"/>
    <cellStyle name="Normal 6" xfId="60" xr:uid="{22DE95D5-9EAA-49B6-857E-A2CB9C13021E}"/>
    <cellStyle name="Percent" xfId="61" builtinId="5"/>
    <cellStyle name="Percent 2" xfId="27" xr:uid="{00000000-0005-0000-0000-00001D000000}"/>
    <cellStyle name="Percent 3" xfId="28" xr:uid="{00000000-0005-0000-0000-00001E000000}"/>
    <cellStyle name="Percent 3 2" xfId="29" xr:uid="{00000000-0005-0000-0000-00001F000000}"/>
    <cellStyle name="Percent 4" xfId="30" xr:uid="{00000000-0005-0000-0000-000020000000}"/>
    <cellStyle name="Percent 4 2" xfId="31" xr:uid="{00000000-0005-0000-0000-000021000000}"/>
    <cellStyle name="Percent 4 2 2" xfId="10" xr:uid="{00000000-0005-0000-0000-000022000000}"/>
    <cellStyle name="Percent 4 2 3" xfId="32" xr:uid="{00000000-0005-0000-0000-000023000000}"/>
    <cellStyle name="Percent 4 3" xfId="33" xr:uid="{00000000-0005-0000-0000-000024000000}"/>
    <cellStyle name="Subheader" xfId="44" xr:uid="{0076D453-6BB1-427D-8BEA-B5E3700ADC49}"/>
    <cellStyle name="Wrap" xfId="45" xr:uid="{C9C83C92-8FDF-47A9-B6ED-D22BB3384244}"/>
    <cellStyle name="パーセント 2" xfId="34" xr:uid="{00000000-0005-0000-0000-000025000000}"/>
    <cellStyle name="桁区切り [0.00] 2" xfId="42" xr:uid="{00000000-0005-0000-0000-000026000000}"/>
    <cellStyle name="桁区切り 2" xfId="35" xr:uid="{00000000-0005-0000-0000-000027000000}"/>
    <cellStyle name="標準 4" xfId="41" xr:uid="{00000000-0005-0000-0000-000028000000}"/>
    <cellStyle name="通貨 [0.00] 2" xfId="36" xr:uid="{00000000-0005-0000-0000-000029000000}"/>
    <cellStyle name="通貨 [0.00] 2 2" xfId="37" xr:uid="{00000000-0005-0000-0000-00002A000000}"/>
  </cellStyles>
  <dxfs count="0"/>
  <tableStyles count="0" defaultTableStyle="TableStyleMedium2" defaultPivotStyle="PivotStyleLight16"/>
  <colors>
    <mruColors>
      <color rgb="FF0000FF"/>
      <color rgb="FFCCFF3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4</xdr:row>
      <xdr:rowOff>355600</xdr:rowOff>
    </xdr:from>
    <xdr:to>
      <xdr:col>5</xdr:col>
      <xdr:colOff>477281</xdr:colOff>
      <xdr:row>6</xdr:row>
      <xdr:rowOff>86867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3EC4B0-12DA-4070-9B6B-E4D26A265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1930400"/>
          <a:ext cx="1525031" cy="518667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254000</xdr:colOff>
      <xdr:row>7</xdr:row>
      <xdr:rowOff>141899</xdr:rowOff>
    </xdr:from>
    <xdr:to>
      <xdr:col>3</xdr:col>
      <xdr:colOff>292100</xdr:colOff>
      <xdr:row>7</xdr:row>
      <xdr:rowOff>335910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479854-05C3-4C17-BA7D-833E5C93F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" y="2897799"/>
          <a:ext cx="1257300" cy="194011"/>
        </a:xfrm>
        <a:prstGeom prst="rect">
          <a:avLst/>
        </a:prstGeom>
      </xdr:spPr>
    </xdr:pic>
    <xdr:clientData/>
  </xdr:twoCellAnchor>
  <xdr:twoCellAnchor editAs="oneCell">
    <xdr:from>
      <xdr:col>1</xdr:col>
      <xdr:colOff>273050</xdr:colOff>
      <xdr:row>7</xdr:row>
      <xdr:rowOff>349250</xdr:rowOff>
    </xdr:from>
    <xdr:to>
      <xdr:col>3</xdr:col>
      <xdr:colOff>215900</xdr:colOff>
      <xdr:row>8</xdr:row>
      <xdr:rowOff>323850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D8F7509-0DD8-40E0-AB5F-DD5FE6ADD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" y="3105150"/>
          <a:ext cx="11557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361950</xdr:colOff>
      <xdr:row>8</xdr:row>
      <xdr:rowOff>50800</xdr:rowOff>
    </xdr:from>
    <xdr:to>
      <xdr:col>7</xdr:col>
      <xdr:colOff>171450</xdr:colOff>
      <xdr:row>8</xdr:row>
      <xdr:rowOff>292100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B561CF2-8B5F-47D5-9DB3-869CF6DB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450" y="3200400"/>
          <a:ext cx="10858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317500</xdr:colOff>
      <xdr:row>7</xdr:row>
      <xdr:rowOff>139700</xdr:rowOff>
    </xdr:from>
    <xdr:to>
      <xdr:col>7</xdr:col>
      <xdr:colOff>292100</xdr:colOff>
      <xdr:row>7</xdr:row>
      <xdr:rowOff>333711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285F9D2-C762-4CEE-A0F9-5C71ED3CB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2895600"/>
          <a:ext cx="1257300" cy="194011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9</xdr:row>
      <xdr:rowOff>358776</xdr:rowOff>
    </xdr:from>
    <xdr:to>
      <xdr:col>8</xdr:col>
      <xdr:colOff>568949</xdr:colOff>
      <xdr:row>11</xdr:row>
      <xdr:rowOff>276226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BD09735-169B-4B56-88CC-A9BF2F8A8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3873501"/>
          <a:ext cx="5331449" cy="698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12699</xdr:rowOff>
    </xdr:from>
    <xdr:to>
      <xdr:col>4</xdr:col>
      <xdr:colOff>25400</xdr:colOff>
      <xdr:row>4</xdr:row>
      <xdr:rowOff>103529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544157-D8D3-4BAE-9D30-F8652E928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0824"/>
          <a:ext cx="6343650" cy="78060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11113</xdr:rowOff>
    </xdr:from>
    <xdr:to>
      <xdr:col>3</xdr:col>
      <xdr:colOff>798514</xdr:colOff>
      <xdr:row>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2F34DC-1D54-4950-8369-8C0193A27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1" y="246063"/>
          <a:ext cx="6161088" cy="77454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3</xdr:col>
      <xdr:colOff>715693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46A6A9-1350-44C4-A769-A4EB81AD1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7175"/>
          <a:ext cx="6172200" cy="7696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</xdr:colOff>
      <xdr:row>1</xdr:row>
      <xdr:rowOff>0</xdr:rowOff>
    </xdr:from>
    <xdr:to>
      <xdr:col>3</xdr:col>
      <xdr:colOff>663576</xdr:colOff>
      <xdr:row>4</xdr:row>
      <xdr:rowOff>1866900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BA740D-3F2A-47E4-801C-4D20C1F03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3" y="238125"/>
          <a:ext cx="6151563" cy="7915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14289</xdr:colOff>
      <xdr:row>1</xdr:row>
      <xdr:rowOff>19050</xdr:rowOff>
    </xdr:from>
    <xdr:to>
      <xdr:col>4</xdr:col>
      <xdr:colOff>16458</xdr:colOff>
      <xdr:row>5</xdr:row>
      <xdr:rowOff>58316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86392E-C6F6-42CC-AEDF-0EFE13FE9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4" y="257175"/>
          <a:ext cx="6246811" cy="78878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15878</xdr:colOff>
      <xdr:row>1</xdr:row>
      <xdr:rowOff>1588</xdr:rowOff>
    </xdr:from>
    <xdr:to>
      <xdr:col>3</xdr:col>
      <xdr:colOff>939802</xdr:colOff>
      <xdr:row>43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11E737-5599-4989-A344-5B98BAA3A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8" y="239713"/>
          <a:ext cx="6248399" cy="79994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1247775</xdr:colOff>
      <xdr:row>40</xdr:row>
      <xdr:rowOff>76200</xdr:rowOff>
    </xdr:from>
    <xdr:ext cx="2605635" cy="1221026"/>
    <xdr:pic>
      <xdr:nvPicPr>
        <xdr:cNvPr id="2" name="Picture 1">
          <a:extLst>
            <a:ext uri="{FF2B5EF4-FFF2-40B4-BE49-F238E27FC236}">
              <a16:creationId xmlns:a16="http://schemas.microsoft.com/office/drawing/2014/main" id="{FFBB15EE-1772-4652-BBC3-876A93C64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5275" y="8791575"/>
          <a:ext cx="2605635" cy="1221026"/>
        </a:xfrm>
        <a:prstGeom prst="rect">
          <a:avLst/>
        </a:prstGeom>
      </xdr:spPr>
    </xdr:pic>
    <xdr:clientData/>
  </xdr:oneCellAnchor>
  <xdr:twoCellAnchor>
    <xdr:from>
      <xdr:col>0</xdr:col>
      <xdr:colOff>104775</xdr:colOff>
      <xdr:row>41</xdr:row>
      <xdr:rowOff>66675</xdr:rowOff>
    </xdr:from>
    <xdr:to>
      <xdr:col>1</xdr:col>
      <xdr:colOff>1743075</xdr:colOff>
      <xdr:row>42</xdr:row>
      <xdr:rowOff>171450</xdr:rowOff>
    </xdr:to>
    <xdr:sp macro="" textlink="">
      <xdr:nvSpPr>
        <xdr:cNvPr id="3" name="TextBox 9">
          <a:extLst>
            <a:ext uri="{FF2B5EF4-FFF2-40B4-BE49-F238E27FC236}">
              <a16:creationId xmlns:a16="http://schemas.microsoft.com/office/drawing/2014/main" id="{7523D94C-2776-46EA-AD78-8172D0220E7F}"/>
            </a:ext>
          </a:extLst>
        </xdr:cNvPr>
        <xdr:cNvSpPr txBox="1"/>
      </xdr:nvSpPr>
      <xdr:spPr>
        <a:xfrm>
          <a:off x="101600" y="10102850"/>
          <a:ext cx="3228975" cy="2193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GENERAL FEATURES</a:t>
          </a:r>
          <a:endParaRPr lang="en-US" sz="1100" b="0" baseline="0">
            <a:solidFill>
              <a:schemeClr val="dk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  <a:p>
          <a:pPr marL="171450" marR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Analog FM 12.5 kHz</a:t>
          </a:r>
        </a:p>
        <a:p>
          <a:pPr marL="171450" marR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Digital 12.5 kHz</a:t>
          </a:r>
        </a:p>
        <a:p>
          <a:pPr marL="171450" marR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P25 conventional and simulcast repeaters</a:t>
          </a:r>
        </a:p>
        <a:p>
          <a:pPr marL="171450" marR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DMR Conventional IP Network</a:t>
          </a:r>
        </a:p>
        <a:p>
          <a:pPr marL="171450" marR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Multi-mode Analog/Digital Repeater</a:t>
          </a:r>
        </a:p>
        <a:p>
          <a:pPr marL="171450" marR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Optional Soft Diversity Reception</a:t>
          </a:r>
        </a:p>
        <a:p>
          <a:pPr marL="171450" marR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Analog / Digital Simulcast Option</a:t>
          </a:r>
        </a:p>
        <a:p>
          <a:pPr marL="171450" marR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System Redundancy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AIS Gateway compatible</a:t>
          </a:r>
          <a:endParaRPr lang="en-US" sz="1100">
            <a:effectLst/>
          </a:endParaRPr>
        </a:p>
        <a:p>
          <a:pPr marL="171450" marR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1659255</xdr:colOff>
      <xdr:row>41</xdr:row>
      <xdr:rowOff>133352</xdr:rowOff>
    </xdr:from>
    <xdr:to>
      <xdr:col>3</xdr:col>
      <xdr:colOff>895350</xdr:colOff>
      <xdr:row>42</xdr:row>
      <xdr:rowOff>38101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C4FF56A9-2EB0-4AA1-90E2-55AB01CDFBE4}"/>
            </a:ext>
          </a:extLst>
        </xdr:cNvPr>
        <xdr:cNvSpPr txBox="1">
          <a:spLocks noChangeArrowheads="1"/>
        </xdr:cNvSpPr>
      </xdr:nvSpPr>
      <xdr:spPr bwMode="auto">
        <a:xfrm>
          <a:off x="3249930" y="10172702"/>
          <a:ext cx="4960620" cy="1990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r>
            <a:rPr lang="en-US" altLang="ja-JP" sz="1100" b="1" baseline="0">
              <a:latin typeface="+mn-lt"/>
              <a:ea typeface="+mn-ea"/>
              <a:cs typeface="Arial" pitchFamily="34" charset="0"/>
            </a:rPr>
            <a:t>GENERAL OPTIONS</a:t>
          </a:r>
          <a:endParaRPr lang="en-US" altLang="ja-JP" sz="1100" b="0" baseline="0">
            <a:latin typeface="+mn-lt"/>
            <a:ea typeface="+mn-ea"/>
            <a:cs typeface="Arial" pitchFamily="34" charset="0"/>
          </a:endParaRPr>
        </a:p>
        <a:p>
          <a:endParaRPr lang="en-US" altLang="ja-JP" sz="1100" baseline="0">
            <a:latin typeface="+mn-lt"/>
            <a:ea typeface="+mn-ea"/>
            <a:cs typeface="Arial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altLang="ja-JP" sz="1100" baseline="0">
              <a:latin typeface="+mn-lt"/>
              <a:ea typeface="+mn-ea"/>
              <a:cs typeface="Arial" pitchFamily="34" charset="0"/>
            </a:rPr>
            <a:t>Power supply options such as integrated SmartCharger and Low Voltage Disconnect for battery backup applications. 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altLang="ja-JP" sz="1100" baseline="0">
              <a:latin typeface="+mn-lt"/>
              <a:ea typeface="+mn-ea"/>
              <a:cs typeface="Arial" pitchFamily="34" charset="0"/>
            </a:rPr>
            <a:t>High performance 6 cavity BpBr duplexer is also available.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altLang="ja-JP" sz="1100" baseline="0">
              <a:latin typeface="+mn-lt"/>
              <a:ea typeface="+mn-ea"/>
              <a:cs typeface="Arial" pitchFamily="34" charset="0"/>
            </a:rPr>
            <a:t>Multi-channel combining systems are quoted on an individual system basis.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altLang="ja-JP" sz="1100" baseline="0">
              <a:latin typeface="+mn-lt"/>
              <a:ea typeface="+mn-ea"/>
              <a:cs typeface="Arial" pitchFamily="34" charset="0"/>
            </a:rPr>
            <a:t>Mounting options include 20 RU (42") and 40 RU (77") locking cabinets in addition to 17 RU (3') and 45 RU (7') open equipment racks.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altLang="ja-JP" sz="1100" baseline="0">
              <a:latin typeface="+mn-lt"/>
              <a:ea typeface="+mn-ea"/>
              <a:cs typeface="Arial" pitchFamily="34" charset="0"/>
            </a:rPr>
            <a:t>Amplifier choices include 25W, 40W, 50W, 100W, 110W or 150W options.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altLang="ja-JP" sz="1100" baseline="0">
              <a:latin typeface="+mn-lt"/>
              <a:ea typeface="+mn-ea"/>
              <a:cs typeface="Arial" pitchFamily="34" charset="0"/>
            </a:rPr>
            <a:t>Custom configurations are also available; contact your KENWOOD Systems Regional Sales Manager for more details</a:t>
          </a:r>
          <a:r>
            <a:rPr lang="en-US" altLang="ja-JP" sz="880" baseline="0">
              <a:latin typeface="Arial" pitchFamily="34" charset="0"/>
              <a:ea typeface="+mn-ea"/>
              <a:cs typeface="Arial" pitchFamily="34" charset="0"/>
            </a:rPr>
            <a:t>. </a:t>
          </a:r>
        </a:p>
      </xdr:txBody>
    </xdr:sp>
    <xdr:clientData/>
  </xdr:twoCellAnchor>
  <xdr:twoCellAnchor editAs="oneCell">
    <xdr:from>
      <xdr:col>0</xdr:col>
      <xdr:colOff>614512</xdr:colOff>
      <xdr:row>6</xdr:row>
      <xdr:rowOff>67095</xdr:rowOff>
    </xdr:from>
    <xdr:to>
      <xdr:col>3</xdr:col>
      <xdr:colOff>583349</xdr:colOff>
      <xdr:row>11</xdr:row>
      <xdr:rowOff>112377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DA42F68-5EEE-4831-9223-0B42F1E2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687" y="1511720"/>
          <a:ext cx="7306262" cy="953332"/>
        </a:xfrm>
        <a:prstGeom prst="rect">
          <a:avLst/>
        </a:prstGeom>
      </xdr:spPr>
    </xdr:pic>
    <xdr:clientData/>
  </xdr:twoCellAnchor>
  <xdr:twoCellAnchor editAs="oneCell">
    <xdr:from>
      <xdr:col>1</xdr:col>
      <xdr:colOff>970471</xdr:colOff>
      <xdr:row>38</xdr:row>
      <xdr:rowOff>83869</xdr:rowOff>
    </xdr:from>
    <xdr:to>
      <xdr:col>1</xdr:col>
      <xdr:colOff>4136581</xdr:colOff>
      <xdr:row>38</xdr:row>
      <xdr:rowOff>493533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891D621-463F-40FF-9580-02A7C5D62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1146" y="7449869"/>
          <a:ext cx="3166110" cy="4064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fji-my.sharepoint.com/personal/john_daly_efji_com/Documents/Desktop/Price%20Catalogs/Viking/2025%2005-19%20From%20Lori/List_Price_Guide_2025May19_VIKING.xlsx" TargetMode="External"/><Relationship Id="rId1" Type="http://schemas.openxmlformats.org/officeDocument/2006/relationships/externalLinkPath" Target="https://efji-my.sharepoint.com/personal/john_daly_efji_com/Documents/Desktop/Price%20Catalogs/Viking/2025%2005-19%20From%20Lori/List_Price_Guide_2025May19_VI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 Page"/>
      <sheetName val="Updates"/>
      <sheetName val="Table of Contents"/>
      <sheetName val="VP8000"/>
      <sheetName val="VP5000"/>
      <sheetName val="VM8000"/>
      <sheetName val="VM7000"/>
      <sheetName val="VM6000"/>
      <sheetName val="VM5000"/>
      <sheetName val="EVRS"/>
      <sheetName val="Discounting"/>
    </sheetNames>
    <sheetDataSet>
      <sheetData sheetId="0">
        <row r="13">
          <cell r="F13" t="str">
            <v xml:space="preserve"> May 19, 2025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1FBE7-5952-4802-A098-5BEA1FE42B6A}">
  <dimension ref="A1:I24"/>
  <sheetViews>
    <sheetView tabSelected="1" zoomScaleNormal="100" zoomScaleSheetLayoutView="100" workbookViewId="0">
      <selection activeCell="K1" sqref="K1"/>
    </sheetView>
  </sheetViews>
  <sheetFormatPr defaultColWidth="9.140625" defaultRowHeight="31.5"/>
  <cols>
    <col min="1" max="3" width="8.7109375" customWidth="1"/>
    <col min="4" max="8" width="9.140625" style="7"/>
    <col min="9" max="9" width="11.7109375" style="7" customWidth="1"/>
    <col min="10" max="16384" width="9.140625" style="7"/>
  </cols>
  <sheetData>
    <row r="1" spans="1:9">
      <c r="A1" s="8"/>
      <c r="B1" s="8"/>
      <c r="C1" s="8"/>
      <c r="D1" s="9"/>
      <c r="E1" s="9"/>
      <c r="F1" s="9"/>
      <c r="G1" s="9"/>
      <c r="H1" s="9"/>
      <c r="I1" s="9"/>
    </row>
    <row r="2" spans="1:9">
      <c r="A2" s="8"/>
      <c r="B2" s="8"/>
      <c r="C2" s="8"/>
      <c r="D2" s="9"/>
      <c r="E2" s="9"/>
      <c r="F2" s="9"/>
      <c r="G2" s="9"/>
      <c r="H2" s="9"/>
      <c r="I2" s="9"/>
    </row>
    <row r="3" spans="1:9">
      <c r="A3" s="8"/>
      <c r="B3" s="8"/>
      <c r="C3" s="8"/>
      <c r="D3" s="9"/>
      <c r="E3" s="9"/>
      <c r="F3" s="9"/>
      <c r="G3" s="9"/>
      <c r="H3" s="9"/>
      <c r="I3" s="9"/>
    </row>
    <row r="4" spans="1:9">
      <c r="A4" s="8"/>
      <c r="B4" s="8"/>
      <c r="C4" s="8"/>
      <c r="D4" s="9"/>
      <c r="E4" s="9"/>
      <c r="F4" s="9"/>
      <c r="G4" s="9"/>
      <c r="H4" s="9"/>
      <c r="I4" s="9"/>
    </row>
    <row r="5" spans="1:9">
      <c r="A5" s="8"/>
      <c r="B5" s="8"/>
      <c r="C5" s="8"/>
      <c r="D5" s="9"/>
      <c r="E5" s="9"/>
      <c r="F5" s="9"/>
      <c r="G5" s="9"/>
      <c r="H5" s="9"/>
      <c r="I5" s="9"/>
    </row>
    <row r="6" spans="1:9">
      <c r="A6" s="8"/>
      <c r="B6" s="8"/>
      <c r="C6" s="8"/>
      <c r="D6" s="9"/>
      <c r="E6" s="9"/>
      <c r="F6" s="9"/>
      <c r="G6" s="9"/>
      <c r="H6" s="9"/>
      <c r="I6" s="9"/>
    </row>
    <row r="7" spans="1:9">
      <c r="A7" s="8"/>
      <c r="B7" s="8"/>
      <c r="C7" s="8"/>
      <c r="D7" s="9"/>
      <c r="E7" s="9"/>
      <c r="F7" s="9"/>
      <c r="G7" s="9"/>
      <c r="H7" s="9"/>
      <c r="I7" s="9"/>
    </row>
    <row r="8" spans="1:9">
      <c r="A8" s="8"/>
      <c r="B8" s="8"/>
      <c r="C8" s="8"/>
      <c r="D8" s="9"/>
      <c r="E8" s="9"/>
      <c r="F8" s="9"/>
      <c r="G8" s="9"/>
      <c r="H8" s="9"/>
      <c r="I8" s="9"/>
    </row>
    <row r="9" spans="1:9">
      <c r="A9" s="8"/>
      <c r="C9" s="8"/>
      <c r="D9" s="9"/>
      <c r="E9" s="9"/>
      <c r="F9" s="9"/>
      <c r="G9"/>
      <c r="H9" s="9"/>
      <c r="I9" s="9"/>
    </row>
    <row r="10" spans="1:9">
      <c r="A10" s="8"/>
      <c r="B10" s="8"/>
      <c r="C10" s="8"/>
      <c r="D10" s="9"/>
      <c r="E10" s="9"/>
      <c r="F10" s="9"/>
      <c r="G10" s="9"/>
      <c r="H10" s="9"/>
      <c r="I10" s="9"/>
    </row>
    <row r="11" spans="1:9">
      <c r="A11" s="8"/>
      <c r="B11" s="8"/>
      <c r="C11" s="8"/>
      <c r="D11" s="9"/>
      <c r="E11" s="9"/>
      <c r="F11" s="9"/>
      <c r="G11" s="9"/>
      <c r="H11" s="9"/>
      <c r="I11" s="9"/>
    </row>
    <row r="12" spans="1:9">
      <c r="A12" s="8"/>
      <c r="B12" s="8"/>
      <c r="C12" s="8"/>
      <c r="D12" s="9"/>
      <c r="E12" s="9"/>
      <c r="F12" s="9"/>
      <c r="G12" s="9"/>
      <c r="H12" s="9"/>
      <c r="I12" s="9"/>
    </row>
    <row r="13" spans="1:9">
      <c r="A13" s="236" t="s">
        <v>1189</v>
      </c>
      <c r="B13" s="236"/>
      <c r="C13" s="236"/>
      <c r="D13" s="236"/>
      <c r="E13" s="236"/>
      <c r="F13" s="236"/>
      <c r="G13" s="236"/>
      <c r="H13" s="236"/>
      <c r="I13" s="236"/>
    </row>
    <row r="14" spans="1:9">
      <c r="A14" s="8"/>
      <c r="B14" s="8"/>
      <c r="C14" s="8"/>
      <c r="D14" s="9"/>
      <c r="E14" s="9"/>
      <c r="F14" s="9"/>
      <c r="G14" s="9"/>
      <c r="H14" s="9"/>
      <c r="I14" s="9"/>
    </row>
    <row r="15" spans="1:9">
      <c r="A15" s="8"/>
      <c r="B15" s="8"/>
      <c r="C15" s="8"/>
      <c r="D15" s="9"/>
      <c r="E15" s="9"/>
      <c r="F15" s="9"/>
      <c r="G15" s="9"/>
      <c r="H15" s="9"/>
      <c r="I15" s="9"/>
    </row>
    <row r="16" spans="1:9">
      <c r="A16" s="8"/>
      <c r="B16" s="8"/>
      <c r="C16" s="8"/>
      <c r="D16" s="9"/>
      <c r="E16" s="9"/>
      <c r="F16" s="9"/>
      <c r="G16" s="9"/>
      <c r="H16" s="9"/>
      <c r="I16" s="9"/>
    </row>
    <row r="17" spans="1:9">
      <c r="A17" s="8"/>
      <c r="B17" s="8"/>
      <c r="C17" s="8"/>
      <c r="D17" s="9"/>
      <c r="E17" s="9"/>
      <c r="F17" s="9"/>
      <c r="G17" s="9"/>
      <c r="H17" s="9"/>
      <c r="I17" s="9"/>
    </row>
    <row r="18" spans="1:9">
      <c r="A18" s="237" t="s">
        <v>1239</v>
      </c>
      <c r="B18" s="236"/>
      <c r="C18" s="236"/>
      <c r="D18" s="236"/>
      <c r="E18" s="236"/>
      <c r="F18" s="236"/>
      <c r="G18" s="236"/>
      <c r="H18" s="236"/>
      <c r="I18" s="236"/>
    </row>
    <row r="19" spans="1:9">
      <c r="A19" s="8"/>
      <c r="B19" s="8"/>
      <c r="C19" s="8"/>
      <c r="D19" s="9"/>
      <c r="E19" s="9"/>
      <c r="F19" s="9"/>
      <c r="G19" s="9"/>
      <c r="H19" s="9"/>
      <c r="I19" s="9"/>
    </row>
    <row r="20" spans="1:9">
      <c r="A20" s="8"/>
      <c r="B20" s="8"/>
      <c r="C20" s="8"/>
      <c r="D20" s="9"/>
      <c r="E20" s="9"/>
      <c r="F20" s="9"/>
      <c r="G20" s="9"/>
      <c r="H20" s="9"/>
      <c r="I20" s="9"/>
    </row>
    <row r="21" spans="1:9">
      <c r="A21" s="8"/>
      <c r="B21" s="8"/>
      <c r="C21" s="8"/>
      <c r="D21" s="9"/>
      <c r="E21" s="9"/>
      <c r="F21" s="9"/>
      <c r="G21" s="9"/>
      <c r="H21" s="9"/>
      <c r="I21" s="9"/>
    </row>
    <row r="22" spans="1:9">
      <c r="A22" s="8"/>
      <c r="B22" s="8"/>
      <c r="C22" s="8"/>
      <c r="D22" s="9"/>
      <c r="E22" s="9"/>
      <c r="F22" s="9"/>
      <c r="G22" s="9"/>
      <c r="H22" s="9"/>
      <c r="I22" s="9"/>
    </row>
    <row r="23" spans="1:9">
      <c r="A23" s="8"/>
      <c r="B23" s="8"/>
      <c r="C23" s="8"/>
      <c r="D23" s="9"/>
      <c r="E23" s="9"/>
      <c r="F23" s="9"/>
      <c r="G23" s="9"/>
      <c r="H23" s="9"/>
      <c r="I23" s="9"/>
    </row>
    <row r="24" spans="1:9">
      <c r="A24" s="8"/>
      <c r="B24" s="8"/>
      <c r="C24" s="8"/>
      <c r="D24" s="9"/>
      <c r="E24" s="9"/>
      <c r="F24" s="9"/>
      <c r="G24" s="9"/>
      <c r="H24" s="9"/>
      <c r="I24" s="9"/>
    </row>
  </sheetData>
  <mergeCells count="2">
    <mergeCell ref="A13:I13"/>
    <mergeCell ref="A18:I18"/>
  </mergeCells>
  <pageMargins left="0.7" right="0.7" top="0.75" bottom="0.75" header="0.3" footer="0.3"/>
  <pageSetup orientation="portrait" r:id="rId1"/>
  <headerFooter>
    <oddFooter>&amp;LCopyright © 2021 EF Johnson Company&amp;C&amp;P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3F11-880F-4344-A40F-748AF4BE3523}">
  <dimension ref="A1:L38"/>
  <sheetViews>
    <sheetView view="pageBreakPreview" zoomScaleNormal="100" zoomScaleSheetLayoutView="100" workbookViewId="0">
      <selection activeCell="E1" sqref="E1"/>
    </sheetView>
  </sheetViews>
  <sheetFormatPr defaultColWidth="9.140625" defaultRowHeight="15" customHeight="1"/>
  <cols>
    <col min="1" max="1" width="17.140625" style="2" customWidth="1"/>
    <col min="2" max="2" width="45.85546875" style="5" customWidth="1"/>
    <col min="3" max="3" width="14.140625" style="6" customWidth="1"/>
    <col min="4" max="4" width="13" style="6" customWidth="1"/>
    <col min="5" max="5" width="9.140625" style="2"/>
    <col min="6" max="6" width="22.85546875" style="2" bestFit="1" customWidth="1"/>
    <col min="7" max="8" width="9.140625" style="2"/>
    <col min="9" max="9" width="10.5703125" style="2" bestFit="1" customWidth="1"/>
    <col min="10" max="10" width="10.5703125" style="2" customWidth="1"/>
    <col min="11" max="11" width="11.5703125" style="2" bestFit="1" customWidth="1"/>
    <col min="12" max="16384" width="9.140625" style="2"/>
  </cols>
  <sheetData>
    <row r="1" spans="1:12" ht="18.75" customHeight="1">
      <c r="A1" s="250" t="str">
        <f>CONCATENATE("KENWOOD Viking Price Guide  | ",'[1]Cover Page'!F13 )</f>
        <v xml:space="preserve">KENWOOD Viking Price Guide  |  May 19, 2025 </v>
      </c>
      <c r="B1" s="251"/>
      <c r="C1" s="251"/>
      <c r="D1" s="251"/>
      <c r="E1"/>
      <c r="F1"/>
      <c r="G1"/>
      <c r="H1"/>
      <c r="I1"/>
      <c r="J1"/>
      <c r="K1"/>
      <c r="L1"/>
    </row>
    <row r="2" spans="1:12" ht="122.25" customHeight="1">
      <c r="B2" s="35" t="s">
        <v>155</v>
      </c>
      <c r="E2"/>
      <c r="F2"/>
      <c r="G2"/>
      <c r="H2"/>
      <c r="I2"/>
      <c r="J2"/>
      <c r="K2"/>
      <c r="L2"/>
    </row>
    <row r="3" spans="1:12" ht="14.45" customHeight="1">
      <c r="A3" s="260" t="s">
        <v>1229</v>
      </c>
      <c r="B3" s="255"/>
      <c r="C3" s="46" t="s">
        <v>852</v>
      </c>
      <c r="D3" s="46" t="s">
        <v>77</v>
      </c>
      <c r="E3"/>
      <c r="F3"/>
      <c r="G3"/>
      <c r="H3"/>
      <c r="I3"/>
      <c r="J3"/>
      <c r="K3"/>
      <c r="L3"/>
    </row>
    <row r="4" spans="1:12">
      <c r="A4" s="139" t="s">
        <v>1068</v>
      </c>
      <c r="B4" s="97" t="s">
        <v>1069</v>
      </c>
      <c r="C4" s="74">
        <f>D4*0.8</f>
        <v>2160</v>
      </c>
      <c r="D4" s="74">
        <v>2700</v>
      </c>
      <c r="E4"/>
      <c r="F4"/>
      <c r="G4"/>
      <c r="H4"/>
      <c r="I4"/>
      <c r="J4"/>
      <c r="K4"/>
      <c r="L4"/>
    </row>
    <row r="5" spans="1:12">
      <c r="A5" s="139" t="s">
        <v>1070</v>
      </c>
      <c r="B5" s="97" t="s">
        <v>1071</v>
      </c>
      <c r="C5" s="74">
        <f t="shared" ref="C5:C7" si="0">D5*0.8</f>
        <v>2160</v>
      </c>
      <c r="D5" s="74">
        <v>2700</v>
      </c>
      <c r="E5"/>
      <c r="F5"/>
      <c r="G5"/>
      <c r="H5"/>
      <c r="I5"/>
      <c r="J5"/>
      <c r="K5"/>
      <c r="L5"/>
    </row>
    <row r="6" spans="1:12">
      <c r="A6" s="139" t="s">
        <v>1072</v>
      </c>
      <c r="B6" s="97" t="s">
        <v>1073</v>
      </c>
      <c r="C6" s="74">
        <f t="shared" si="0"/>
        <v>2160</v>
      </c>
      <c r="D6" s="74">
        <v>2700</v>
      </c>
      <c r="E6"/>
      <c r="F6"/>
      <c r="G6"/>
      <c r="H6"/>
      <c r="I6"/>
      <c r="J6"/>
      <c r="K6"/>
      <c r="L6"/>
    </row>
    <row r="7" spans="1:12">
      <c r="A7" s="39" t="s">
        <v>249</v>
      </c>
      <c r="B7" s="29" t="s">
        <v>265</v>
      </c>
      <c r="C7" s="74">
        <f t="shared" si="0"/>
        <v>8364</v>
      </c>
      <c r="D7" s="47">
        <v>10455</v>
      </c>
      <c r="E7"/>
      <c r="F7"/>
      <c r="G7"/>
      <c r="H7"/>
      <c r="I7"/>
      <c r="J7"/>
      <c r="K7"/>
      <c r="L7"/>
    </row>
    <row r="8" spans="1:12">
      <c r="A8" s="261" t="s">
        <v>1074</v>
      </c>
      <c r="B8" s="262"/>
      <c r="C8" s="46" t="s">
        <v>852</v>
      </c>
      <c r="D8" s="164" t="s">
        <v>77</v>
      </c>
      <c r="E8"/>
      <c r="F8"/>
      <c r="G8"/>
      <c r="H8"/>
      <c r="I8"/>
      <c r="J8"/>
      <c r="K8"/>
      <c r="L8"/>
    </row>
    <row r="9" spans="1:12">
      <c r="A9" s="28" t="s">
        <v>1230</v>
      </c>
      <c r="B9" s="29" t="s">
        <v>1075</v>
      </c>
      <c r="C9" s="109">
        <f>D9*0.8</f>
        <v>2880</v>
      </c>
      <c r="D9" s="109">
        <v>3600</v>
      </c>
      <c r="E9"/>
      <c r="F9"/>
      <c r="G9"/>
      <c r="H9"/>
      <c r="I9"/>
      <c r="J9"/>
      <c r="K9"/>
      <c r="L9"/>
    </row>
    <row r="10" spans="1:12">
      <c r="A10" s="28" t="s">
        <v>1231</v>
      </c>
      <c r="B10" s="29" t="s">
        <v>1076</v>
      </c>
      <c r="C10" s="109">
        <f>D10*0.8</f>
        <v>336</v>
      </c>
      <c r="D10" s="109">
        <v>420</v>
      </c>
      <c r="E10"/>
      <c r="F10"/>
      <c r="G10"/>
      <c r="H10"/>
      <c r="I10"/>
      <c r="J10"/>
      <c r="K10"/>
      <c r="L10"/>
    </row>
    <row r="11" spans="1:12">
      <c r="A11" s="263" t="s">
        <v>1045</v>
      </c>
      <c r="B11" s="264"/>
      <c r="C11" s="46" t="s">
        <v>852</v>
      </c>
      <c r="D11" s="165" t="s">
        <v>77</v>
      </c>
      <c r="E11"/>
      <c r="F11"/>
      <c r="G11"/>
      <c r="H11"/>
      <c r="I11"/>
      <c r="J11"/>
      <c r="K11"/>
      <c r="L11"/>
    </row>
    <row r="12" spans="1:12" ht="15" customHeight="1">
      <c r="A12" s="39" t="s">
        <v>1046</v>
      </c>
      <c r="B12" s="29" t="s">
        <v>1047</v>
      </c>
      <c r="C12" s="140">
        <f>D12*0.8</f>
        <v>1964</v>
      </c>
      <c r="D12" s="140">
        <v>2455</v>
      </c>
      <c r="E12"/>
      <c r="F12"/>
      <c r="G12"/>
      <c r="H12"/>
      <c r="I12"/>
      <c r="J12"/>
      <c r="K12"/>
      <c r="L12"/>
    </row>
    <row r="13" spans="1:12" ht="15" customHeight="1">
      <c r="A13" s="39" t="s">
        <v>1048</v>
      </c>
      <c r="B13" s="29" t="s">
        <v>1049</v>
      </c>
      <c r="C13" s="140">
        <f>D13*0.8</f>
        <v>524</v>
      </c>
      <c r="D13" s="140">
        <v>655</v>
      </c>
      <c r="E13"/>
      <c r="F13"/>
      <c r="G13"/>
      <c r="H13"/>
      <c r="I13"/>
      <c r="J13"/>
      <c r="K13"/>
      <c r="L13"/>
    </row>
    <row r="14" spans="1:12" ht="14.45" customHeight="1">
      <c r="A14" s="254" t="s">
        <v>157</v>
      </c>
      <c r="B14" s="255"/>
      <c r="C14" s="46" t="s">
        <v>852</v>
      </c>
      <c r="D14" s="46" t="s">
        <v>77</v>
      </c>
      <c r="E14"/>
      <c r="F14"/>
      <c r="G14"/>
      <c r="H14"/>
      <c r="I14"/>
      <c r="J14"/>
      <c r="K14"/>
      <c r="L14"/>
    </row>
    <row r="15" spans="1:12">
      <c r="A15" s="28" t="s">
        <v>156</v>
      </c>
      <c r="B15" s="29" t="s">
        <v>258</v>
      </c>
      <c r="C15" s="25">
        <f>D15*0.8</f>
        <v>960</v>
      </c>
      <c r="D15" s="25">
        <v>1200</v>
      </c>
      <c r="E15"/>
      <c r="F15"/>
      <c r="G15"/>
      <c r="H15"/>
      <c r="I15"/>
      <c r="J15"/>
      <c r="K15"/>
      <c r="L15"/>
    </row>
    <row r="16" spans="1:12">
      <c r="A16" s="28" t="s">
        <v>1188</v>
      </c>
      <c r="B16" s="29" t="s">
        <v>259</v>
      </c>
      <c r="C16" s="25">
        <f t="shared" ref="C16:C20" si="1">D16*0.8</f>
        <v>180</v>
      </c>
      <c r="D16" s="109">
        <v>225</v>
      </c>
      <c r="E16"/>
      <c r="F16"/>
      <c r="G16"/>
      <c r="H16"/>
      <c r="I16"/>
      <c r="J16"/>
      <c r="K16"/>
      <c r="L16"/>
    </row>
    <row r="17" spans="1:12">
      <c r="A17" s="28" t="s">
        <v>158</v>
      </c>
      <c r="B17" s="29" t="s">
        <v>260</v>
      </c>
      <c r="C17" s="25">
        <f t="shared" si="1"/>
        <v>176</v>
      </c>
      <c r="D17" s="25">
        <v>220</v>
      </c>
      <c r="E17"/>
      <c r="F17"/>
      <c r="G17"/>
      <c r="H17"/>
      <c r="I17"/>
      <c r="J17"/>
      <c r="K17"/>
      <c r="L17"/>
    </row>
    <row r="18" spans="1:12">
      <c r="A18" s="28" t="s">
        <v>168</v>
      </c>
      <c r="B18" s="29" t="s">
        <v>261</v>
      </c>
      <c r="C18" s="25">
        <f t="shared" si="1"/>
        <v>88</v>
      </c>
      <c r="D18" s="25">
        <v>110</v>
      </c>
      <c r="E18"/>
      <c r="F18"/>
      <c r="G18"/>
      <c r="H18"/>
      <c r="I18"/>
      <c r="J18"/>
      <c r="K18"/>
      <c r="L18"/>
    </row>
    <row r="19" spans="1:12">
      <c r="A19" s="28" t="s">
        <v>169</v>
      </c>
      <c r="B19" s="29" t="s">
        <v>262</v>
      </c>
      <c r="C19" s="25">
        <f t="shared" si="1"/>
        <v>112</v>
      </c>
      <c r="D19" s="25">
        <v>140</v>
      </c>
      <c r="E19"/>
      <c r="F19"/>
      <c r="G19"/>
      <c r="H19"/>
      <c r="I19"/>
      <c r="J19"/>
      <c r="K19"/>
      <c r="L19"/>
    </row>
    <row r="20" spans="1:12">
      <c r="A20" s="28" t="s">
        <v>250</v>
      </c>
      <c r="B20" s="29" t="s">
        <v>263</v>
      </c>
      <c r="C20" s="25">
        <f t="shared" si="1"/>
        <v>176</v>
      </c>
      <c r="D20" s="25">
        <v>220</v>
      </c>
      <c r="E20"/>
      <c r="F20"/>
      <c r="G20"/>
      <c r="H20"/>
      <c r="I20"/>
      <c r="J20"/>
      <c r="K20"/>
      <c r="L20"/>
    </row>
    <row r="21" spans="1:12">
      <c r="A21" s="254" t="s">
        <v>160</v>
      </c>
      <c r="B21" s="255"/>
      <c r="C21" s="46" t="s">
        <v>852</v>
      </c>
      <c r="D21" s="46" t="s">
        <v>77</v>
      </c>
      <c r="E21"/>
      <c r="F21"/>
      <c r="G21"/>
      <c r="H21"/>
      <c r="I21"/>
      <c r="J21"/>
      <c r="K21"/>
      <c r="L21"/>
    </row>
    <row r="22" spans="1:12">
      <c r="A22" s="28" t="s">
        <v>161</v>
      </c>
      <c r="B22" s="29" t="s">
        <v>264</v>
      </c>
      <c r="C22" s="25">
        <f>D22*0.8</f>
        <v>220</v>
      </c>
      <c r="D22" s="25">
        <v>275</v>
      </c>
      <c r="E22"/>
      <c r="F22"/>
      <c r="G22"/>
      <c r="H22"/>
      <c r="I22"/>
      <c r="J22"/>
      <c r="K22"/>
      <c r="L22"/>
    </row>
    <row r="23" spans="1:12">
      <c r="A23" s="28" t="s">
        <v>162</v>
      </c>
      <c r="B23" s="29" t="s">
        <v>266</v>
      </c>
      <c r="C23" s="25">
        <f t="shared" ref="C23:C29" si="2">D23*0.8</f>
        <v>368</v>
      </c>
      <c r="D23" s="25">
        <v>460</v>
      </c>
      <c r="E23"/>
      <c r="F23"/>
      <c r="G23"/>
      <c r="H23"/>
      <c r="I23"/>
      <c r="J23"/>
      <c r="K23"/>
      <c r="L23"/>
    </row>
    <row r="24" spans="1:12" ht="14.45" customHeight="1">
      <c r="A24" s="28" t="s">
        <v>163</v>
      </c>
      <c r="B24" s="29" t="s">
        <v>267</v>
      </c>
      <c r="C24" s="25">
        <f t="shared" si="2"/>
        <v>220</v>
      </c>
      <c r="D24" s="25">
        <v>275</v>
      </c>
      <c r="E24"/>
      <c r="F24"/>
      <c r="G24"/>
      <c r="H24"/>
      <c r="I24"/>
      <c r="J24"/>
      <c r="K24"/>
      <c r="L24"/>
    </row>
    <row r="25" spans="1:12">
      <c r="A25" s="28" t="s">
        <v>164</v>
      </c>
      <c r="B25" s="29" t="s">
        <v>268</v>
      </c>
      <c r="C25" s="25">
        <f t="shared" si="2"/>
        <v>368</v>
      </c>
      <c r="D25" s="47">
        <v>460</v>
      </c>
      <c r="E25"/>
      <c r="F25"/>
      <c r="G25"/>
      <c r="H25"/>
      <c r="I25"/>
      <c r="J25"/>
      <c r="K25"/>
      <c r="L25"/>
    </row>
    <row r="26" spans="1:12">
      <c r="A26" s="28" t="s">
        <v>165</v>
      </c>
      <c r="B26" s="29" t="s">
        <v>269</v>
      </c>
      <c r="C26" s="25">
        <f t="shared" si="2"/>
        <v>368</v>
      </c>
      <c r="D26" s="47">
        <v>460</v>
      </c>
      <c r="E26"/>
      <c r="F26"/>
      <c r="G26"/>
      <c r="H26"/>
      <c r="I26"/>
      <c r="J26"/>
      <c r="K26"/>
      <c r="L26"/>
    </row>
    <row r="27" spans="1:12">
      <c r="A27" s="28" t="s">
        <v>166</v>
      </c>
      <c r="B27" s="29" t="s">
        <v>270</v>
      </c>
      <c r="C27" s="25">
        <f t="shared" si="2"/>
        <v>368</v>
      </c>
      <c r="D27" s="47">
        <v>460</v>
      </c>
      <c r="E27"/>
      <c r="F27"/>
      <c r="G27"/>
      <c r="H27"/>
      <c r="I27"/>
      <c r="J27"/>
      <c r="K27"/>
      <c r="L27"/>
    </row>
    <row r="28" spans="1:12" ht="30">
      <c r="A28" s="28" t="s">
        <v>248</v>
      </c>
      <c r="B28" s="29" t="s">
        <v>272</v>
      </c>
      <c r="C28" s="25">
        <f t="shared" si="2"/>
        <v>695.2</v>
      </c>
      <c r="D28" s="108">
        <v>869</v>
      </c>
      <c r="E28"/>
      <c r="F28"/>
      <c r="G28"/>
      <c r="H28"/>
      <c r="I28"/>
      <c r="J28"/>
      <c r="K28"/>
      <c r="L28"/>
    </row>
    <row r="29" spans="1:12">
      <c r="A29" s="28" t="s">
        <v>167</v>
      </c>
      <c r="B29" s="29" t="s">
        <v>271</v>
      </c>
      <c r="C29" s="25">
        <f t="shared" si="2"/>
        <v>368</v>
      </c>
      <c r="D29" s="47">
        <v>460</v>
      </c>
      <c r="E29"/>
      <c r="F29"/>
      <c r="G29"/>
      <c r="H29"/>
      <c r="I29"/>
      <c r="J29"/>
      <c r="K29"/>
      <c r="L29"/>
    </row>
    <row r="30" spans="1:12">
      <c r="A30" s="254" t="s">
        <v>79</v>
      </c>
      <c r="B30" s="255"/>
      <c r="C30" s="46" t="s">
        <v>852</v>
      </c>
      <c r="D30" s="46" t="s">
        <v>77</v>
      </c>
      <c r="E30"/>
      <c r="F30"/>
      <c r="G30"/>
      <c r="H30"/>
      <c r="I30"/>
      <c r="J30"/>
      <c r="K30"/>
      <c r="L30"/>
    </row>
    <row r="31" spans="1:12">
      <c r="A31" s="28" t="s">
        <v>171</v>
      </c>
      <c r="B31" s="29" t="s">
        <v>273</v>
      </c>
      <c r="C31" s="25">
        <f>D31*0.8</f>
        <v>964</v>
      </c>
      <c r="D31" s="25">
        <v>1205</v>
      </c>
      <c r="E31"/>
      <c r="F31"/>
      <c r="G31"/>
      <c r="H31"/>
      <c r="I31"/>
      <c r="J31"/>
      <c r="K31"/>
      <c r="L31"/>
    </row>
    <row r="32" spans="1:12">
      <c r="A32" s="28" t="s">
        <v>170</v>
      </c>
      <c r="B32" s="29" t="s">
        <v>274</v>
      </c>
      <c r="C32" s="25">
        <f t="shared" ref="C32:C34" si="3">D32*0.8</f>
        <v>156.80000000000001</v>
      </c>
      <c r="D32" s="109">
        <v>196</v>
      </c>
      <c r="E32" s="158"/>
      <c r="F32"/>
      <c r="G32"/>
      <c r="H32"/>
      <c r="I32"/>
      <c r="J32"/>
      <c r="K32"/>
      <c r="L32"/>
    </row>
    <row r="33" spans="1:12" ht="30">
      <c r="A33" s="28" t="s">
        <v>247</v>
      </c>
      <c r="B33" s="29" t="s">
        <v>275</v>
      </c>
      <c r="C33" s="25">
        <f t="shared" si="3"/>
        <v>156.80000000000001</v>
      </c>
      <c r="D33" s="109">
        <v>196</v>
      </c>
      <c r="E33" s="158"/>
      <c r="F33"/>
      <c r="G33"/>
      <c r="H33"/>
      <c r="I33"/>
      <c r="J33"/>
      <c r="K33"/>
      <c r="L33"/>
    </row>
    <row r="34" spans="1:12" ht="30">
      <c r="A34" s="28" t="s">
        <v>246</v>
      </c>
      <c r="B34" s="29" t="s">
        <v>276</v>
      </c>
      <c r="C34" s="25">
        <f t="shared" si="3"/>
        <v>176</v>
      </c>
      <c r="D34" s="25">
        <v>220</v>
      </c>
      <c r="E34"/>
      <c r="F34"/>
      <c r="G34"/>
      <c r="H34"/>
      <c r="I34"/>
      <c r="J34"/>
      <c r="K34"/>
      <c r="L34"/>
    </row>
    <row r="35" spans="1:12">
      <c r="A35" s="254" t="s">
        <v>1232</v>
      </c>
      <c r="B35" s="255"/>
      <c r="C35" s="46" t="s">
        <v>852</v>
      </c>
      <c r="D35" s="46" t="s">
        <v>77</v>
      </c>
      <c r="E35"/>
      <c r="F35"/>
      <c r="G35"/>
      <c r="H35"/>
      <c r="I35"/>
      <c r="J35"/>
      <c r="K35"/>
      <c r="L35"/>
    </row>
    <row r="36" spans="1:12">
      <c r="A36" s="28" t="s">
        <v>159</v>
      </c>
      <c r="B36" s="29" t="s">
        <v>278</v>
      </c>
      <c r="C36" s="25">
        <f>D36*0.8</f>
        <v>1108</v>
      </c>
      <c r="D36" s="25">
        <v>1385</v>
      </c>
      <c r="E36"/>
      <c r="F36"/>
      <c r="G36"/>
      <c r="H36"/>
      <c r="I36"/>
      <c r="J36"/>
      <c r="K36"/>
      <c r="L36"/>
    </row>
    <row r="37" spans="1:12">
      <c r="A37" s="28" t="s">
        <v>245</v>
      </c>
      <c r="B37" s="29" t="s">
        <v>277</v>
      </c>
      <c r="C37" s="25">
        <f>D37*0.8</f>
        <v>1560</v>
      </c>
      <c r="D37" s="25">
        <v>1950</v>
      </c>
      <c r="E37"/>
      <c r="F37"/>
      <c r="G37"/>
      <c r="H37"/>
      <c r="I37"/>
      <c r="J37"/>
      <c r="K37"/>
      <c r="L37"/>
    </row>
    <row r="38" spans="1:12">
      <c r="A38" s="40"/>
      <c r="B38" s="36"/>
      <c r="C38" s="38"/>
      <c r="D38" s="38"/>
    </row>
  </sheetData>
  <mergeCells count="8">
    <mergeCell ref="A30:B30"/>
    <mergeCell ref="A35:B35"/>
    <mergeCell ref="A1:D1"/>
    <mergeCell ref="A3:B3"/>
    <mergeCell ref="A8:B8"/>
    <mergeCell ref="A11:B11"/>
    <mergeCell ref="A14:B14"/>
    <mergeCell ref="A21:B21"/>
  </mergeCells>
  <printOptions horizontalCentered="1"/>
  <pageMargins left="0.7" right="0.7" top="0.75" bottom="0.75" header="0.3" footer="0.3"/>
  <pageSetup orientation="portrait" r:id="rId1"/>
  <headerFooter>
    <oddHeader>&amp;L&amp;9&amp;KFF0000CONFIDENTIAL Price List - Do Not Distribute</oddHeader>
    <oddFooter>&amp;LCopyright © 2025 EF Johnson Company&amp;C&amp;P of &amp;N&amp;REVRS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93B63-C928-4EAE-95CD-0C69FCEDB797}">
  <dimension ref="A1:K43"/>
  <sheetViews>
    <sheetView topLeftCell="A2" zoomScaleNormal="100" workbookViewId="0">
      <pane xSplit="1" ySplit="1" topLeftCell="B3" activePane="bottomRight" state="frozen"/>
      <selection activeCell="C14" sqref="C14:E14"/>
      <selection pane="topRight" activeCell="C14" sqref="C14:E14"/>
      <selection pane="bottomLeft" activeCell="C14" sqref="C14:E14"/>
      <selection pane="bottomRight" activeCell="B38" sqref="B38"/>
    </sheetView>
  </sheetViews>
  <sheetFormatPr defaultRowHeight="15"/>
  <cols>
    <col min="1" max="1" width="15" customWidth="1"/>
    <col min="2" max="2" width="55.42578125" bestFit="1" customWidth="1"/>
    <col min="3" max="3" width="21.42578125" style="57" hidden="1" customWidth="1"/>
    <col min="4" max="5" width="17.140625" customWidth="1"/>
    <col min="11" max="11" width="19.28515625" customWidth="1"/>
  </cols>
  <sheetData>
    <row r="1" spans="1:11" hidden="1">
      <c r="A1" s="2"/>
      <c r="B1" s="2"/>
      <c r="C1" s="51"/>
    </row>
    <row r="2" spans="1:11" s="12" customFormat="1" ht="31.5" customHeight="1">
      <c r="A2" s="167" t="s">
        <v>617</v>
      </c>
      <c r="B2" s="168" t="s">
        <v>618</v>
      </c>
      <c r="C2" s="169" t="s">
        <v>619</v>
      </c>
      <c r="D2" s="169" t="s">
        <v>620</v>
      </c>
      <c r="E2" s="169" t="s">
        <v>619</v>
      </c>
    </row>
    <row r="3" spans="1:11" ht="15.75">
      <c r="A3" s="266" t="s">
        <v>621</v>
      </c>
      <c r="B3" s="266"/>
      <c r="C3" s="267"/>
      <c r="D3" s="170"/>
      <c r="E3" s="170"/>
    </row>
    <row r="4" spans="1:11">
      <c r="A4" s="56">
        <v>3356100001</v>
      </c>
      <c r="B4" s="48" t="s">
        <v>622</v>
      </c>
      <c r="C4" s="171">
        <v>4400</v>
      </c>
      <c r="D4" s="172">
        <f>E4*0.8</f>
        <v>3872</v>
      </c>
      <c r="E4" s="172">
        <v>4840</v>
      </c>
    </row>
    <row r="5" spans="1:11">
      <c r="A5" s="56">
        <v>3356200001</v>
      </c>
      <c r="B5" s="97" t="s">
        <v>623</v>
      </c>
      <c r="C5" s="171">
        <v>44000</v>
      </c>
      <c r="D5" s="172">
        <f t="shared" ref="D5:D10" si="0">E5*0.8</f>
        <v>38720.000000000007</v>
      </c>
      <c r="E5" s="172">
        <v>48400.000000000007</v>
      </c>
    </row>
    <row r="6" spans="1:11">
      <c r="A6" s="56">
        <v>3356300001</v>
      </c>
      <c r="B6" s="97" t="s">
        <v>624</v>
      </c>
      <c r="C6" s="171">
        <v>3300</v>
      </c>
      <c r="D6" s="172">
        <f t="shared" si="0"/>
        <v>2904.0000000000005</v>
      </c>
      <c r="E6" s="172">
        <v>3630.0000000000005</v>
      </c>
    </row>
    <row r="7" spans="1:11">
      <c r="A7" s="56">
        <v>3356400001</v>
      </c>
      <c r="B7" s="97" t="s">
        <v>625</v>
      </c>
      <c r="C7" s="173">
        <v>35000</v>
      </c>
      <c r="D7" s="172">
        <f t="shared" si="0"/>
        <v>30800</v>
      </c>
      <c r="E7" s="174">
        <v>38500</v>
      </c>
    </row>
    <row r="8" spans="1:11">
      <c r="A8" s="56">
        <v>3356500001</v>
      </c>
      <c r="B8" s="48" t="s">
        <v>626</v>
      </c>
      <c r="C8" s="171">
        <v>45000</v>
      </c>
      <c r="D8" s="172">
        <f t="shared" si="0"/>
        <v>39600.000000000007</v>
      </c>
      <c r="E8" s="172">
        <v>49500.000000000007</v>
      </c>
    </row>
    <row r="9" spans="1:11">
      <c r="A9" s="56">
        <v>3356600001</v>
      </c>
      <c r="B9" s="48" t="s">
        <v>627</v>
      </c>
      <c r="C9" s="171">
        <v>45000</v>
      </c>
      <c r="D9" s="172">
        <f t="shared" si="0"/>
        <v>39600.000000000007</v>
      </c>
      <c r="E9" s="172">
        <v>49500.000000000007</v>
      </c>
    </row>
    <row r="10" spans="1:11">
      <c r="A10" s="56">
        <v>3356700001</v>
      </c>
      <c r="B10" s="48" t="s">
        <v>628</v>
      </c>
      <c r="C10" s="171">
        <v>110000</v>
      </c>
      <c r="D10" s="172">
        <f t="shared" si="0"/>
        <v>96800.000000000015</v>
      </c>
      <c r="E10" s="172">
        <v>121000.00000000001</v>
      </c>
    </row>
    <row r="11" spans="1:11" ht="15.75">
      <c r="A11" s="265" t="s">
        <v>629</v>
      </c>
      <c r="B11" s="265"/>
      <c r="C11" s="265" t="e">
        <f>#REF!-#REF!</f>
        <v>#REF!</v>
      </c>
      <c r="D11" s="175"/>
      <c r="E11" s="175"/>
    </row>
    <row r="12" spans="1:11" s="2" customFormat="1" ht="16.149999999999999" customHeight="1">
      <c r="A12" s="56">
        <v>3358100002</v>
      </c>
      <c r="B12" s="97" t="s">
        <v>630</v>
      </c>
      <c r="C12" s="173">
        <v>10000</v>
      </c>
      <c r="D12" s="160">
        <f>E12*0.8</f>
        <v>8800</v>
      </c>
      <c r="E12" s="160">
        <v>11000</v>
      </c>
    </row>
    <row r="13" spans="1:11" s="2" customFormat="1" ht="16.149999999999999" customHeight="1">
      <c r="A13" s="56">
        <v>3358100101</v>
      </c>
      <c r="B13" s="48" t="s">
        <v>631</v>
      </c>
      <c r="C13" s="171">
        <v>12000</v>
      </c>
      <c r="D13" s="160">
        <f t="shared" ref="D13:D17" si="1">E13*0.8</f>
        <v>10560.000000000002</v>
      </c>
      <c r="E13" s="151">
        <v>13200.000000000002</v>
      </c>
    </row>
    <row r="14" spans="1:11">
      <c r="A14" s="56">
        <v>3358200001</v>
      </c>
      <c r="B14" s="48" t="s">
        <v>632</v>
      </c>
      <c r="C14" s="171">
        <v>33000</v>
      </c>
      <c r="D14" s="160">
        <f t="shared" si="1"/>
        <v>29040</v>
      </c>
      <c r="E14" s="151">
        <v>36300</v>
      </c>
      <c r="K14" s="176"/>
    </row>
    <row r="15" spans="1:11">
      <c r="A15" s="56">
        <v>3358200101</v>
      </c>
      <c r="B15" s="48" t="s">
        <v>633</v>
      </c>
      <c r="C15" s="171">
        <v>66000</v>
      </c>
      <c r="D15" s="160">
        <f t="shared" si="1"/>
        <v>58080</v>
      </c>
      <c r="E15" s="151">
        <v>72600</v>
      </c>
    </row>
    <row r="16" spans="1:11">
      <c r="A16" s="56">
        <v>3358000002</v>
      </c>
      <c r="B16" s="48" t="s">
        <v>799</v>
      </c>
      <c r="C16" s="171">
        <v>3800</v>
      </c>
      <c r="D16" s="160">
        <f t="shared" si="1"/>
        <v>3344</v>
      </c>
      <c r="E16" s="172">
        <v>4180</v>
      </c>
    </row>
    <row r="17" spans="1:5">
      <c r="A17" s="177">
        <v>3358000102</v>
      </c>
      <c r="B17" s="178" t="s">
        <v>800</v>
      </c>
      <c r="C17" s="179">
        <v>5500</v>
      </c>
      <c r="D17" s="160">
        <f t="shared" si="1"/>
        <v>4880</v>
      </c>
      <c r="E17" s="172">
        <v>6100</v>
      </c>
    </row>
    <row r="18" spans="1:5" ht="15.75">
      <c r="A18" s="265" t="s">
        <v>643</v>
      </c>
      <c r="B18" s="265"/>
      <c r="C18" s="265" t="e">
        <f>#REF!-#REF!</f>
        <v>#REF!</v>
      </c>
      <c r="D18" s="170"/>
      <c r="E18" s="170"/>
    </row>
    <row r="19" spans="1:5" s="2" customFormat="1" ht="18" customHeight="1">
      <c r="A19" s="96">
        <v>3358410001</v>
      </c>
      <c r="B19" s="48" t="s">
        <v>644</v>
      </c>
      <c r="C19" s="171">
        <v>8500</v>
      </c>
      <c r="D19" s="151">
        <f>E19*0.8</f>
        <v>7520</v>
      </c>
      <c r="E19" s="151">
        <v>9400</v>
      </c>
    </row>
    <row r="20" spans="1:5" ht="13.5" customHeight="1">
      <c r="A20" s="96">
        <v>3358300001</v>
      </c>
      <c r="B20" s="48" t="s">
        <v>645</v>
      </c>
      <c r="C20" s="171">
        <v>4000</v>
      </c>
      <c r="D20" s="151">
        <f t="shared" ref="D20:D23" si="2">E20*0.8</f>
        <v>3520</v>
      </c>
      <c r="E20" s="172">
        <v>4400</v>
      </c>
    </row>
    <row r="21" spans="1:5" ht="17.649999999999999" hidden="1" customHeight="1">
      <c r="A21" s="99">
        <v>3358300101</v>
      </c>
      <c r="B21" s="48" t="s">
        <v>646</v>
      </c>
      <c r="C21" s="171" t="e">
        <f>#REF!*(1+#REF!)</f>
        <v>#REF!</v>
      </c>
      <c r="D21" s="151">
        <f t="shared" si="2"/>
        <v>0</v>
      </c>
      <c r="E21" s="176"/>
    </row>
    <row r="22" spans="1:5" s="2" customFormat="1" ht="15" customHeight="1">
      <c r="A22" s="96">
        <v>3358410101</v>
      </c>
      <c r="B22" s="48" t="s">
        <v>647</v>
      </c>
      <c r="C22" s="171">
        <v>10000</v>
      </c>
      <c r="D22" s="151">
        <f t="shared" si="2"/>
        <v>8800</v>
      </c>
      <c r="E22" s="151">
        <v>11000</v>
      </c>
    </row>
    <row r="23" spans="1:5" ht="17.649999999999999" customHeight="1">
      <c r="A23" s="96">
        <v>3358300101</v>
      </c>
      <c r="B23" s="48" t="s">
        <v>648</v>
      </c>
      <c r="C23" s="171">
        <v>6000</v>
      </c>
      <c r="D23" s="151">
        <f t="shared" si="2"/>
        <v>5280</v>
      </c>
      <c r="E23" s="172">
        <v>6600</v>
      </c>
    </row>
    <row r="24" spans="1:5" ht="15.75">
      <c r="A24" s="265" t="s">
        <v>634</v>
      </c>
      <c r="B24" s="265"/>
      <c r="C24" s="265" t="e">
        <f>#REF!-#REF!</f>
        <v>#REF!</v>
      </c>
      <c r="D24" s="170"/>
      <c r="E24" s="170"/>
    </row>
    <row r="25" spans="1:5" ht="14.65" customHeight="1">
      <c r="A25" s="195">
        <v>3357000002</v>
      </c>
      <c r="B25" s="48" t="s">
        <v>635</v>
      </c>
      <c r="C25" s="171">
        <v>21000</v>
      </c>
      <c r="D25" s="172">
        <f>E25*0.8</f>
        <v>18480</v>
      </c>
      <c r="E25" s="172">
        <v>23100</v>
      </c>
    </row>
    <row r="26" spans="1:5" ht="13.9" customHeight="1">
      <c r="A26" s="96">
        <v>3357102001</v>
      </c>
      <c r="B26" s="97" t="s">
        <v>636</v>
      </c>
      <c r="C26" s="173">
        <v>1100</v>
      </c>
      <c r="D26" s="172">
        <f t="shared" ref="D26:D35" si="3">E26*0.8</f>
        <v>880</v>
      </c>
      <c r="E26" s="180">
        <v>1100</v>
      </c>
    </row>
    <row r="27" spans="1:5" ht="14.65" customHeight="1">
      <c r="A27" s="181">
        <v>5973950106</v>
      </c>
      <c r="B27" s="97" t="s">
        <v>1233</v>
      </c>
      <c r="C27" s="173">
        <v>250</v>
      </c>
      <c r="D27" s="172">
        <f t="shared" si="3"/>
        <v>200</v>
      </c>
      <c r="E27" s="174">
        <v>250</v>
      </c>
    </row>
    <row r="28" spans="1:5" ht="14.65" customHeight="1">
      <c r="A28" s="98">
        <v>5851156402</v>
      </c>
      <c r="B28" s="48" t="s">
        <v>637</v>
      </c>
      <c r="C28" s="171">
        <v>1100</v>
      </c>
      <c r="D28" s="172">
        <f t="shared" si="3"/>
        <v>880</v>
      </c>
      <c r="E28" s="182">
        <v>1100</v>
      </c>
    </row>
    <row r="29" spans="1:5" ht="14.65" customHeight="1">
      <c r="A29" s="96">
        <v>5851156400</v>
      </c>
      <c r="B29" s="48" t="s">
        <v>638</v>
      </c>
      <c r="C29" s="171">
        <v>1100</v>
      </c>
      <c r="D29" s="172">
        <f t="shared" si="3"/>
        <v>880</v>
      </c>
      <c r="E29" s="182">
        <v>1100</v>
      </c>
    </row>
    <row r="30" spans="1:5" ht="14.65" customHeight="1">
      <c r="A30" s="96">
        <v>5890012025</v>
      </c>
      <c r="B30" s="48" t="s">
        <v>639</v>
      </c>
      <c r="C30" s="171">
        <v>450</v>
      </c>
      <c r="D30" s="172">
        <f t="shared" si="3"/>
        <v>450.40000000000003</v>
      </c>
      <c r="E30" s="172">
        <v>563</v>
      </c>
    </row>
    <row r="31" spans="1:5" ht="14.65" customHeight="1">
      <c r="A31" s="96">
        <v>5890012036</v>
      </c>
      <c r="B31" s="48" t="s">
        <v>640</v>
      </c>
      <c r="C31" s="171">
        <v>1300</v>
      </c>
      <c r="D31" s="172">
        <f t="shared" si="3"/>
        <v>968</v>
      </c>
      <c r="E31" s="172">
        <v>1210</v>
      </c>
    </row>
    <row r="32" spans="1:5" ht="14.65" customHeight="1">
      <c r="A32" s="96">
        <v>5890012030</v>
      </c>
      <c r="B32" s="48" t="s">
        <v>1234</v>
      </c>
      <c r="C32" s="171">
        <v>350</v>
      </c>
      <c r="D32" s="172">
        <f t="shared" si="3"/>
        <v>350.40000000000003</v>
      </c>
      <c r="E32" s="172">
        <v>438</v>
      </c>
    </row>
    <row r="33" spans="1:5" ht="14.65" customHeight="1">
      <c r="A33" s="96">
        <v>5890012028</v>
      </c>
      <c r="B33" s="48" t="s">
        <v>641</v>
      </c>
      <c r="C33" s="171">
        <v>350</v>
      </c>
      <c r="D33" s="172">
        <f t="shared" si="3"/>
        <v>350.40000000000003</v>
      </c>
      <c r="E33" s="172">
        <v>438</v>
      </c>
    </row>
    <row r="34" spans="1:5" ht="14.65" customHeight="1">
      <c r="A34" s="56">
        <v>5853950008</v>
      </c>
      <c r="B34" s="48" t="s">
        <v>642</v>
      </c>
      <c r="C34" s="171">
        <v>1300</v>
      </c>
      <c r="D34" s="172">
        <f t="shared" si="3"/>
        <v>1040</v>
      </c>
      <c r="E34" s="182">
        <v>1300</v>
      </c>
    </row>
    <row r="35" spans="1:5" ht="14.65" customHeight="1">
      <c r="A35" s="96">
        <v>5890015069</v>
      </c>
      <c r="B35" s="48" t="s">
        <v>1235</v>
      </c>
      <c r="C35" s="171">
        <v>198.17</v>
      </c>
      <c r="D35" s="172">
        <f t="shared" si="3"/>
        <v>158.536</v>
      </c>
      <c r="E35" s="182">
        <v>198.17</v>
      </c>
    </row>
    <row r="36" spans="1:5" ht="14.65" customHeight="1">
      <c r="A36" s="265" t="s">
        <v>649</v>
      </c>
      <c r="B36" s="265"/>
      <c r="C36" s="265" t="e">
        <f>#REF!-#REF!</f>
        <v>#REF!</v>
      </c>
      <c r="D36" s="170"/>
      <c r="E36" s="170"/>
    </row>
    <row r="37" spans="1:5" ht="14.65" customHeight="1">
      <c r="A37" s="56">
        <v>3367500001</v>
      </c>
      <c r="B37" s="183" t="s">
        <v>1236</v>
      </c>
      <c r="C37" s="171">
        <v>18000</v>
      </c>
      <c r="D37" s="172">
        <f>E37*0.8</f>
        <v>28241.703999999998</v>
      </c>
      <c r="E37" s="172">
        <v>35302.129999999997</v>
      </c>
    </row>
    <row r="38" spans="1:5" s="8" customFormat="1">
      <c r="A38" s="186">
        <v>3377101169</v>
      </c>
      <c r="B38" s="187" t="s">
        <v>1237</v>
      </c>
      <c r="C38" s="188">
        <v>1958.4</v>
      </c>
      <c r="D38" s="196">
        <f>E38*0.8</f>
        <v>1566.7200000000003</v>
      </c>
      <c r="E38" s="188">
        <v>1958.4</v>
      </c>
    </row>
    <row r="39" spans="1:5" ht="14.45" customHeight="1">
      <c r="A39" s="189" t="s">
        <v>650</v>
      </c>
      <c r="B39" s="190" t="s">
        <v>651</v>
      </c>
      <c r="C39" s="194">
        <v>25000</v>
      </c>
      <c r="D39" s="192">
        <v>20000</v>
      </c>
      <c r="E39" s="192">
        <v>25000</v>
      </c>
    </row>
    <row r="40" spans="1:5" ht="14.45" customHeight="1">
      <c r="A40" s="189" t="s">
        <v>652</v>
      </c>
      <c r="B40" s="190" t="s">
        <v>653</v>
      </c>
      <c r="C40" s="191">
        <v>1650</v>
      </c>
      <c r="D40" s="192">
        <v>1320</v>
      </c>
      <c r="E40" s="193">
        <v>1650</v>
      </c>
    </row>
    <row r="41" spans="1:5" ht="15.75">
      <c r="A41" s="265" t="s">
        <v>801</v>
      </c>
      <c r="B41" s="265"/>
      <c r="C41" s="265"/>
      <c r="D41" s="170"/>
      <c r="E41" s="170"/>
    </row>
    <row r="42" spans="1:5">
      <c r="A42" s="184" t="s">
        <v>802</v>
      </c>
      <c r="B42" s="183" t="s">
        <v>804</v>
      </c>
      <c r="C42" s="185">
        <v>6600</v>
      </c>
      <c r="D42" s="185">
        <f>E42*0.8</f>
        <v>5280</v>
      </c>
      <c r="E42" s="185">
        <v>6600</v>
      </c>
    </row>
    <row r="43" spans="1:5">
      <c r="A43" s="184" t="s">
        <v>803</v>
      </c>
      <c r="B43" s="183" t="s">
        <v>805</v>
      </c>
      <c r="C43" s="185">
        <v>5500</v>
      </c>
      <c r="D43" s="185">
        <f>E43*0.8</f>
        <v>4400</v>
      </c>
      <c r="E43" s="185">
        <v>5500</v>
      </c>
    </row>
  </sheetData>
  <mergeCells count="6">
    <mergeCell ref="A41:C41"/>
    <mergeCell ref="A3:C3"/>
    <mergeCell ref="A11:C11"/>
    <mergeCell ref="A18:C18"/>
    <mergeCell ref="A24:C24"/>
    <mergeCell ref="A36:C3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3D290-0686-459B-9932-B57FA07190C3}">
  <dimension ref="A1:D11"/>
  <sheetViews>
    <sheetView workbookViewId="0">
      <selection activeCell="C14" sqref="C14:E14"/>
    </sheetView>
  </sheetViews>
  <sheetFormatPr defaultColWidth="9.140625" defaultRowHeight="15"/>
  <cols>
    <col min="1" max="1" width="12.85546875" style="2" customWidth="1"/>
    <col min="2" max="2" width="44" style="5" customWidth="1"/>
    <col min="3" max="3" width="15.28515625" style="5" bestFit="1" customWidth="1"/>
    <col min="4" max="4" width="13.85546875" style="2" customWidth="1"/>
    <col min="5" max="16384" width="9.140625" style="2"/>
  </cols>
  <sheetData>
    <row r="1" spans="1:4">
      <c r="A1" s="250" t="s">
        <v>869</v>
      </c>
      <c r="B1" s="251"/>
      <c r="C1" s="251"/>
      <c r="D1" s="251"/>
    </row>
    <row r="2" spans="1:4">
      <c r="A2" s="268" t="s">
        <v>751</v>
      </c>
      <c r="B2" s="268"/>
      <c r="C2" s="268"/>
      <c r="D2" s="268"/>
    </row>
    <row r="3" spans="1:4">
      <c r="A3" s="62"/>
      <c r="B3" s="63"/>
      <c r="C3" s="64" t="s">
        <v>620</v>
      </c>
      <c r="D3" s="64" t="s">
        <v>619</v>
      </c>
    </row>
    <row r="4" spans="1:4" s="65" customFormat="1" ht="60">
      <c r="A4" s="90" t="s">
        <v>730</v>
      </c>
      <c r="B4" s="91" t="s">
        <v>731</v>
      </c>
      <c r="C4" s="27">
        <f t="shared" ref="C4:C11" si="0">D4*0.8</f>
        <v>14240</v>
      </c>
      <c r="D4" s="92">
        <v>17800</v>
      </c>
    </row>
    <row r="5" spans="1:4" s="65" customFormat="1" ht="60">
      <c r="A5" s="90" t="s">
        <v>732</v>
      </c>
      <c r="B5" s="93" t="s">
        <v>733</v>
      </c>
      <c r="C5" s="27">
        <f t="shared" si="0"/>
        <v>14240</v>
      </c>
      <c r="D5" s="92">
        <v>17800</v>
      </c>
    </row>
    <row r="6" spans="1:4" s="65" customFormat="1" ht="45">
      <c r="A6" s="90" t="s">
        <v>734</v>
      </c>
      <c r="B6" s="93" t="s">
        <v>735</v>
      </c>
      <c r="C6" s="27">
        <f t="shared" si="0"/>
        <v>16080</v>
      </c>
      <c r="D6" s="92">
        <v>20100</v>
      </c>
    </row>
    <row r="7" spans="1:4" s="65" customFormat="1" ht="75">
      <c r="A7" s="90" t="s">
        <v>736</v>
      </c>
      <c r="B7" s="93" t="s">
        <v>737</v>
      </c>
      <c r="C7" s="27">
        <f t="shared" si="0"/>
        <v>17360</v>
      </c>
      <c r="D7" s="92">
        <v>21700</v>
      </c>
    </row>
    <row r="8" spans="1:4" s="65" customFormat="1" ht="60">
      <c r="A8" s="90" t="s">
        <v>738</v>
      </c>
      <c r="B8" s="93" t="s">
        <v>739</v>
      </c>
      <c r="C8" s="27">
        <f t="shared" si="0"/>
        <v>1744</v>
      </c>
      <c r="D8" s="92">
        <v>2180</v>
      </c>
    </row>
    <row r="9" spans="1:4" s="65" customFormat="1" ht="30">
      <c r="A9" s="90" t="s">
        <v>740</v>
      </c>
      <c r="B9" s="93" t="s">
        <v>741</v>
      </c>
      <c r="C9" s="27">
        <f t="shared" si="0"/>
        <v>283.2</v>
      </c>
      <c r="D9" s="92">
        <v>354</v>
      </c>
    </row>
    <row r="10" spans="1:4" s="65" customFormat="1" ht="60">
      <c r="A10" s="90" t="s">
        <v>742</v>
      </c>
      <c r="B10" s="93" t="s">
        <v>743</v>
      </c>
      <c r="C10" s="27">
        <f t="shared" si="0"/>
        <v>952</v>
      </c>
      <c r="D10" s="92">
        <v>1190</v>
      </c>
    </row>
    <row r="11" spans="1:4" s="65" customFormat="1" ht="60">
      <c r="A11" s="90" t="s">
        <v>744</v>
      </c>
      <c r="B11" s="93" t="s">
        <v>745</v>
      </c>
      <c r="C11" s="27">
        <f t="shared" si="0"/>
        <v>1640</v>
      </c>
      <c r="D11" s="92">
        <v>2050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A1E2-0872-4AFF-9C53-451F3BC244A8}">
  <dimension ref="A1:E42"/>
  <sheetViews>
    <sheetView workbookViewId="0">
      <selection activeCell="G13" sqref="G13"/>
    </sheetView>
  </sheetViews>
  <sheetFormatPr defaultRowHeight="15"/>
  <cols>
    <col min="1" max="1" width="18.28515625" customWidth="1"/>
    <col min="2" max="2" width="50.42578125" customWidth="1"/>
    <col min="3" max="3" width="15.85546875" customWidth="1"/>
    <col min="4" max="4" width="17.85546875" customWidth="1"/>
  </cols>
  <sheetData>
    <row r="1" spans="1:5" ht="14.45" customHeight="1">
      <c r="A1" s="268" t="s">
        <v>751</v>
      </c>
      <c r="B1" s="268"/>
      <c r="C1" s="268"/>
      <c r="D1" s="268"/>
    </row>
    <row r="2" spans="1:5">
      <c r="A2" s="52" t="s">
        <v>617</v>
      </c>
      <c r="B2" s="53" t="s">
        <v>618</v>
      </c>
      <c r="C2" s="54" t="s">
        <v>619</v>
      </c>
      <c r="D2" s="55" t="s">
        <v>620</v>
      </c>
      <c r="E2" s="59">
        <v>0.2</v>
      </c>
    </row>
    <row r="3" spans="1:5">
      <c r="A3" s="269" t="s">
        <v>654</v>
      </c>
      <c r="B3" s="269"/>
      <c r="C3" s="269"/>
      <c r="D3" s="269"/>
    </row>
    <row r="4" spans="1:5" ht="18.75">
      <c r="A4" s="270" t="s">
        <v>655</v>
      </c>
      <c r="B4" s="270"/>
      <c r="C4" s="270"/>
      <c r="D4" s="60"/>
    </row>
    <row r="5" spans="1:5" ht="30">
      <c r="A5" s="94" t="s">
        <v>656</v>
      </c>
      <c r="B5" s="95" t="s">
        <v>657</v>
      </c>
      <c r="C5" s="166">
        <v>22000</v>
      </c>
      <c r="D5" s="166">
        <f>C5*0.8</f>
        <v>17600</v>
      </c>
    </row>
    <row r="6" spans="1:5" ht="30">
      <c r="A6" s="94" t="s">
        <v>658</v>
      </c>
      <c r="B6" s="95" t="s">
        <v>659</v>
      </c>
      <c r="C6" s="166">
        <v>35200</v>
      </c>
      <c r="D6" s="166">
        <f t="shared" ref="D6:D16" si="0">C6*0.8</f>
        <v>28160</v>
      </c>
    </row>
    <row r="7" spans="1:5">
      <c r="A7" s="94" t="s">
        <v>660</v>
      </c>
      <c r="B7" s="95" t="s">
        <v>661</v>
      </c>
      <c r="C7" s="166">
        <v>27500.000000000004</v>
      </c>
      <c r="D7" s="166">
        <f t="shared" si="0"/>
        <v>22000.000000000004</v>
      </c>
    </row>
    <row r="8" spans="1:5">
      <c r="A8" s="94" t="s">
        <v>662</v>
      </c>
      <c r="B8" s="95" t="s">
        <v>663</v>
      </c>
      <c r="C8" s="166">
        <v>40700</v>
      </c>
      <c r="D8" s="166">
        <f t="shared" si="0"/>
        <v>32560</v>
      </c>
    </row>
    <row r="9" spans="1:5">
      <c r="A9" s="94" t="s">
        <v>664</v>
      </c>
      <c r="B9" s="95" t="s">
        <v>665</v>
      </c>
      <c r="C9" s="166">
        <v>55000.000000000007</v>
      </c>
      <c r="D9" s="166">
        <f t="shared" si="0"/>
        <v>44000.000000000007</v>
      </c>
    </row>
    <row r="10" spans="1:5">
      <c r="A10" s="94" t="s">
        <v>666</v>
      </c>
      <c r="B10" s="95" t="s">
        <v>667</v>
      </c>
      <c r="C10" s="166">
        <v>68200</v>
      </c>
      <c r="D10" s="166">
        <f t="shared" si="0"/>
        <v>54560</v>
      </c>
    </row>
    <row r="11" spans="1:5" ht="30">
      <c r="A11" s="94" t="s">
        <v>668</v>
      </c>
      <c r="B11" s="95" t="s">
        <v>669</v>
      </c>
      <c r="C11" s="166">
        <v>22000</v>
      </c>
      <c r="D11" s="166">
        <f t="shared" si="0"/>
        <v>17600</v>
      </c>
    </row>
    <row r="12" spans="1:5" ht="30">
      <c r="A12" s="94" t="s">
        <v>670</v>
      </c>
      <c r="B12" s="95" t="s">
        <v>671</v>
      </c>
      <c r="C12" s="166">
        <v>35200</v>
      </c>
      <c r="D12" s="166">
        <f t="shared" si="0"/>
        <v>28160</v>
      </c>
    </row>
    <row r="13" spans="1:5">
      <c r="A13" s="94" t="s">
        <v>672</v>
      </c>
      <c r="B13" s="95" t="s">
        <v>673</v>
      </c>
      <c r="C13" s="166">
        <v>27500.000000000004</v>
      </c>
      <c r="D13" s="166">
        <f t="shared" si="0"/>
        <v>22000.000000000004</v>
      </c>
    </row>
    <row r="14" spans="1:5">
      <c r="A14" s="94" t="s">
        <v>674</v>
      </c>
      <c r="B14" s="95" t="s">
        <v>675</v>
      </c>
      <c r="C14" s="166">
        <v>40700</v>
      </c>
      <c r="D14" s="166">
        <f t="shared" si="0"/>
        <v>32560</v>
      </c>
    </row>
    <row r="15" spans="1:5">
      <c r="A15" s="94" t="s">
        <v>676</v>
      </c>
      <c r="B15" s="95" t="s">
        <v>677</v>
      </c>
      <c r="C15" s="166">
        <v>55000.000000000007</v>
      </c>
      <c r="D15" s="166">
        <f t="shared" si="0"/>
        <v>44000.000000000007</v>
      </c>
    </row>
    <row r="16" spans="1:5">
      <c r="A16" s="94" t="s">
        <v>678</v>
      </c>
      <c r="B16" s="95" t="s">
        <v>679</v>
      </c>
      <c r="C16" s="166">
        <v>68200</v>
      </c>
      <c r="D16" s="166">
        <f t="shared" si="0"/>
        <v>54560</v>
      </c>
    </row>
    <row r="17" spans="1:4" ht="14.45" customHeight="1">
      <c r="A17" s="271" t="s">
        <v>680</v>
      </c>
      <c r="B17" s="271"/>
      <c r="C17" s="271"/>
      <c r="D17" s="58"/>
    </row>
    <row r="18" spans="1:4" ht="30">
      <c r="A18" s="94" t="s">
        <v>681</v>
      </c>
      <c r="B18" s="95" t="s">
        <v>682</v>
      </c>
      <c r="C18" s="166">
        <v>22000</v>
      </c>
      <c r="D18" s="166">
        <f>C18*0.8</f>
        <v>17600</v>
      </c>
    </row>
    <row r="19" spans="1:4" ht="30">
      <c r="A19" s="94" t="s">
        <v>683</v>
      </c>
      <c r="B19" s="95" t="s">
        <v>684</v>
      </c>
      <c r="C19" s="166">
        <v>35200</v>
      </c>
      <c r="D19" s="166">
        <f t="shared" ref="D19:D29" si="1">C19*0.8</f>
        <v>28160</v>
      </c>
    </row>
    <row r="20" spans="1:4">
      <c r="A20" s="94" t="s">
        <v>685</v>
      </c>
      <c r="B20" s="95" t="s">
        <v>686</v>
      </c>
      <c r="C20" s="166">
        <v>27500.000000000004</v>
      </c>
      <c r="D20" s="166">
        <f t="shared" si="1"/>
        <v>22000.000000000004</v>
      </c>
    </row>
    <row r="21" spans="1:4">
      <c r="A21" s="94" t="s">
        <v>687</v>
      </c>
      <c r="B21" s="95" t="s">
        <v>688</v>
      </c>
      <c r="C21" s="166">
        <v>40700</v>
      </c>
      <c r="D21" s="166">
        <f t="shared" si="1"/>
        <v>32560</v>
      </c>
    </row>
    <row r="22" spans="1:4">
      <c r="A22" s="94" t="s">
        <v>689</v>
      </c>
      <c r="B22" s="95" t="s">
        <v>690</v>
      </c>
      <c r="C22" s="166">
        <v>55000.000000000007</v>
      </c>
      <c r="D22" s="166">
        <f t="shared" si="1"/>
        <v>44000.000000000007</v>
      </c>
    </row>
    <row r="23" spans="1:4">
      <c r="A23" s="94" t="s">
        <v>691</v>
      </c>
      <c r="B23" s="95" t="s">
        <v>692</v>
      </c>
      <c r="C23" s="166">
        <v>68200</v>
      </c>
      <c r="D23" s="166">
        <f t="shared" si="1"/>
        <v>54560</v>
      </c>
    </row>
    <row r="24" spans="1:4" ht="30">
      <c r="A24" s="94" t="s">
        <v>693</v>
      </c>
      <c r="B24" s="95" t="s">
        <v>694</v>
      </c>
      <c r="C24" s="166">
        <v>22000</v>
      </c>
      <c r="D24" s="166">
        <f t="shared" si="1"/>
        <v>17600</v>
      </c>
    </row>
    <row r="25" spans="1:4" ht="30">
      <c r="A25" s="94" t="s">
        <v>695</v>
      </c>
      <c r="B25" s="95" t="s">
        <v>696</v>
      </c>
      <c r="C25" s="166">
        <v>35200</v>
      </c>
      <c r="D25" s="166">
        <f t="shared" si="1"/>
        <v>28160</v>
      </c>
    </row>
    <row r="26" spans="1:4">
      <c r="A26" s="94" t="s">
        <v>697</v>
      </c>
      <c r="B26" s="95" t="s">
        <v>698</v>
      </c>
      <c r="C26" s="166">
        <v>27500.000000000004</v>
      </c>
      <c r="D26" s="166">
        <f t="shared" si="1"/>
        <v>22000.000000000004</v>
      </c>
    </row>
    <row r="27" spans="1:4">
      <c r="A27" s="94" t="s">
        <v>699</v>
      </c>
      <c r="B27" s="95" t="s">
        <v>700</v>
      </c>
      <c r="C27" s="166">
        <v>40700</v>
      </c>
      <c r="D27" s="166">
        <f t="shared" si="1"/>
        <v>32560</v>
      </c>
    </row>
    <row r="28" spans="1:4">
      <c r="A28" s="94" t="s">
        <v>701</v>
      </c>
      <c r="B28" s="95" t="s">
        <v>702</v>
      </c>
      <c r="C28" s="166">
        <v>55000.000000000007</v>
      </c>
      <c r="D28" s="166">
        <f t="shared" si="1"/>
        <v>44000.000000000007</v>
      </c>
    </row>
    <row r="29" spans="1:4">
      <c r="A29" s="94" t="s">
        <v>703</v>
      </c>
      <c r="B29" s="95" t="s">
        <v>704</v>
      </c>
      <c r="C29" s="166">
        <v>68200</v>
      </c>
      <c r="D29" s="166">
        <f t="shared" si="1"/>
        <v>54560</v>
      </c>
    </row>
    <row r="30" spans="1:4" ht="14.45" customHeight="1">
      <c r="A30" s="61" t="s">
        <v>705</v>
      </c>
      <c r="B30" s="61"/>
      <c r="C30" s="61"/>
      <c r="D30" s="61"/>
    </row>
    <row r="31" spans="1:4" ht="30">
      <c r="A31" s="94" t="s">
        <v>706</v>
      </c>
      <c r="B31" s="95" t="s">
        <v>707</v>
      </c>
      <c r="C31" s="166">
        <v>22000</v>
      </c>
      <c r="D31" s="166">
        <f>C31*0.8</f>
        <v>17600</v>
      </c>
    </row>
    <row r="32" spans="1:4" ht="30">
      <c r="A32" s="94" t="s">
        <v>708</v>
      </c>
      <c r="B32" s="95" t="s">
        <v>709</v>
      </c>
      <c r="C32" s="166">
        <v>35200</v>
      </c>
      <c r="D32" s="166">
        <f t="shared" ref="D32:D42" si="2">C32*0.8</f>
        <v>28160</v>
      </c>
    </row>
    <row r="33" spans="1:4">
      <c r="A33" s="94" t="s">
        <v>710</v>
      </c>
      <c r="B33" s="95" t="s">
        <v>711</v>
      </c>
      <c r="C33" s="166">
        <v>27500.000000000004</v>
      </c>
      <c r="D33" s="166">
        <f t="shared" si="2"/>
        <v>22000.000000000004</v>
      </c>
    </row>
    <row r="34" spans="1:4">
      <c r="A34" s="94" t="s">
        <v>712</v>
      </c>
      <c r="B34" s="95" t="s">
        <v>713</v>
      </c>
      <c r="C34" s="166">
        <v>40700</v>
      </c>
      <c r="D34" s="166">
        <f t="shared" si="2"/>
        <v>32560</v>
      </c>
    </row>
    <row r="35" spans="1:4">
      <c r="A35" s="94" t="s">
        <v>714</v>
      </c>
      <c r="B35" s="95" t="s">
        <v>715</v>
      </c>
      <c r="C35" s="166">
        <v>55000.000000000007</v>
      </c>
      <c r="D35" s="166">
        <f t="shared" si="2"/>
        <v>44000.000000000007</v>
      </c>
    </row>
    <row r="36" spans="1:4">
      <c r="A36" s="94" t="s">
        <v>716</v>
      </c>
      <c r="B36" s="95" t="s">
        <v>717</v>
      </c>
      <c r="C36" s="166">
        <v>68200</v>
      </c>
      <c r="D36" s="166">
        <f t="shared" si="2"/>
        <v>54560</v>
      </c>
    </row>
    <row r="37" spans="1:4" ht="30">
      <c r="A37" s="94" t="s">
        <v>718</v>
      </c>
      <c r="B37" s="95" t="s">
        <v>719</v>
      </c>
      <c r="C37" s="166">
        <v>22000</v>
      </c>
      <c r="D37" s="166">
        <f t="shared" si="2"/>
        <v>17600</v>
      </c>
    </row>
    <row r="38" spans="1:4" ht="30">
      <c r="A38" s="94" t="s">
        <v>720</v>
      </c>
      <c r="B38" s="95" t="s">
        <v>721</v>
      </c>
      <c r="C38" s="166">
        <v>35200</v>
      </c>
      <c r="D38" s="166">
        <f t="shared" si="2"/>
        <v>28160</v>
      </c>
    </row>
    <row r="39" spans="1:4">
      <c r="A39" s="94" t="s">
        <v>722</v>
      </c>
      <c r="B39" s="95" t="s">
        <v>723</v>
      </c>
      <c r="C39" s="166">
        <v>27500.000000000004</v>
      </c>
      <c r="D39" s="166">
        <f t="shared" si="2"/>
        <v>22000.000000000004</v>
      </c>
    </row>
    <row r="40" spans="1:4">
      <c r="A40" s="94" t="s">
        <v>724</v>
      </c>
      <c r="B40" s="95" t="s">
        <v>725</v>
      </c>
      <c r="C40" s="166">
        <v>40700</v>
      </c>
      <c r="D40" s="166">
        <f t="shared" si="2"/>
        <v>32560</v>
      </c>
    </row>
    <row r="41" spans="1:4">
      <c r="A41" s="94" t="s">
        <v>726</v>
      </c>
      <c r="B41" s="95" t="s">
        <v>727</v>
      </c>
      <c r="C41" s="166">
        <v>55000.000000000007</v>
      </c>
      <c r="D41" s="166">
        <f t="shared" si="2"/>
        <v>44000.000000000007</v>
      </c>
    </row>
    <row r="42" spans="1:4">
      <c r="A42" s="94" t="s">
        <v>728</v>
      </c>
      <c r="B42" s="95" t="s">
        <v>729</v>
      </c>
      <c r="C42" s="166">
        <v>68200</v>
      </c>
      <c r="D42" s="166">
        <f t="shared" si="2"/>
        <v>54560</v>
      </c>
    </row>
  </sheetData>
  <mergeCells count="4">
    <mergeCell ref="A3:D3"/>
    <mergeCell ref="A4:C4"/>
    <mergeCell ref="A17:C17"/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257F1-6B02-4F34-B862-E3EA97AE2337}">
  <sheetPr>
    <tabColor rgb="FF0000FF"/>
  </sheetPr>
  <dimension ref="A1:E178"/>
  <sheetViews>
    <sheetView view="pageBreakPreview" topLeftCell="A3" zoomScaleNormal="100" zoomScaleSheetLayoutView="100" workbookViewId="0">
      <selection activeCell="E10" sqref="E10"/>
    </sheetView>
  </sheetViews>
  <sheetFormatPr defaultRowHeight="15"/>
  <cols>
    <col min="1" max="1" width="22.7109375" style="205" customWidth="1"/>
    <col min="2" max="2" width="69.42578125" customWidth="1"/>
    <col min="3" max="3" width="13" customWidth="1"/>
    <col min="4" max="4" width="12.42578125" customWidth="1"/>
    <col min="5" max="5" width="9" bestFit="1" customWidth="1"/>
    <col min="7" max="8" width="3.7109375" bestFit="1" customWidth="1"/>
    <col min="9" max="9" width="3.5703125" bestFit="1" customWidth="1"/>
  </cols>
  <sheetData>
    <row r="1" spans="1:1">
      <c r="A1"/>
    </row>
    <row r="2" spans="1:1">
      <c r="A2"/>
    </row>
    <row r="3" spans="1:1" ht="43.15" customHeight="1">
      <c r="A3"/>
    </row>
    <row r="4" spans="1:1">
      <c r="A4"/>
    </row>
    <row r="5" spans="1:1">
      <c r="A5"/>
    </row>
    <row r="6" spans="1:1">
      <c r="A6"/>
    </row>
    <row r="7" spans="1:1">
      <c r="A7"/>
    </row>
    <row r="8" spans="1:1">
      <c r="A8"/>
    </row>
    <row r="9" spans="1:1">
      <c r="A9"/>
    </row>
    <row r="10" spans="1:1">
      <c r="A10"/>
    </row>
    <row r="11" spans="1:1">
      <c r="A11"/>
    </row>
    <row r="12" spans="1:1">
      <c r="A12"/>
    </row>
    <row r="13" spans="1:1">
      <c r="A13"/>
    </row>
    <row r="14" spans="1:1">
      <c r="A14"/>
    </row>
    <row r="15" spans="1:1">
      <c r="A15"/>
    </row>
    <row r="16" spans="1:1">
      <c r="A16"/>
    </row>
    <row r="17" spans="1:2">
      <c r="A17"/>
    </row>
    <row r="18" spans="1:2">
      <c r="A18"/>
    </row>
    <row r="19" spans="1:2">
      <c r="A19"/>
    </row>
    <row r="20" spans="1:2">
      <c r="A20"/>
    </row>
    <row r="21" spans="1:2">
      <c r="A21"/>
    </row>
    <row r="22" spans="1:2">
      <c r="A22"/>
    </row>
    <row r="23" spans="1:2">
      <c r="A23"/>
    </row>
    <row r="24" spans="1:2">
      <c r="A24"/>
    </row>
    <row r="25" spans="1:2" ht="23.25">
      <c r="A25"/>
      <c r="B25" s="204" t="s">
        <v>1240</v>
      </c>
    </row>
    <row r="26" spans="1:2">
      <c r="A26"/>
    </row>
    <row r="27" spans="1:2">
      <c r="A27"/>
    </row>
    <row r="28" spans="1:2">
      <c r="A28"/>
    </row>
    <row r="29" spans="1:2">
      <c r="A29"/>
    </row>
    <row r="30" spans="1:2">
      <c r="A30"/>
    </row>
    <row r="31" spans="1:2">
      <c r="A31"/>
    </row>
    <row r="32" spans="1:2">
      <c r="A32"/>
    </row>
    <row r="33" spans="1:4">
      <c r="A33"/>
    </row>
    <row r="34" spans="1:4">
      <c r="A34"/>
    </row>
    <row r="35" spans="1:4" ht="15.4" customHeight="1">
      <c r="A35"/>
    </row>
    <row r="36" spans="1:4">
      <c r="A36"/>
    </row>
    <row r="37" spans="1:4">
      <c r="A37"/>
    </row>
    <row r="38" spans="1:4">
      <c r="A38"/>
    </row>
    <row r="39" spans="1:4" ht="46.5" customHeight="1">
      <c r="A39" s="275"/>
      <c r="B39" s="276"/>
      <c r="C39" s="276"/>
      <c r="D39" s="277"/>
    </row>
    <row r="40" spans="1:4" ht="60.4" customHeight="1">
      <c r="A40" s="278" t="s">
        <v>1241</v>
      </c>
      <c r="B40" s="279"/>
      <c r="C40" s="279"/>
      <c r="D40" s="280"/>
    </row>
    <row r="41" spans="1:4" ht="104.25" customHeight="1">
      <c r="A41" s="281"/>
      <c r="B41" s="282"/>
      <c r="C41" s="282"/>
      <c r="D41" s="283"/>
    </row>
    <row r="42" spans="1:4" ht="164.25" customHeight="1">
      <c r="A42" s="281"/>
      <c r="B42" s="282"/>
      <c r="C42" s="282"/>
      <c r="D42" s="283"/>
    </row>
    <row r="43" spans="1:4">
      <c r="A43" s="284"/>
      <c r="B43" s="285"/>
      <c r="C43" s="285"/>
      <c r="D43" s="286"/>
    </row>
    <row r="44" spans="1:4">
      <c r="A44" s="206" t="s">
        <v>1242</v>
      </c>
      <c r="B44" s="207"/>
      <c r="C44" s="208" t="s">
        <v>852</v>
      </c>
      <c r="D44" s="208" t="s">
        <v>1243</v>
      </c>
    </row>
    <row r="45" spans="1:4">
      <c r="A45" s="195" t="s">
        <v>1244</v>
      </c>
      <c r="B45" s="141" t="s">
        <v>1245</v>
      </c>
      <c r="C45" s="209">
        <f>D45*0.8</f>
        <v>3737.36</v>
      </c>
      <c r="D45" s="209">
        <v>4671.7</v>
      </c>
    </row>
    <row r="46" spans="1:4">
      <c r="A46" s="195" t="s">
        <v>1246</v>
      </c>
      <c r="B46" s="141" t="s">
        <v>1247</v>
      </c>
      <c r="C46" s="209">
        <f t="shared" ref="C46:C48" si="0">D46*0.8</f>
        <v>3737.36</v>
      </c>
      <c r="D46" s="209">
        <v>4671.7</v>
      </c>
    </row>
    <row r="47" spans="1:4">
      <c r="A47" s="195" t="s">
        <v>1248</v>
      </c>
      <c r="B47" s="141" t="s">
        <v>1249</v>
      </c>
      <c r="C47" s="209">
        <f t="shared" si="0"/>
        <v>3737.36</v>
      </c>
      <c r="D47" s="209">
        <v>4671.7</v>
      </c>
    </row>
    <row r="48" spans="1:4">
      <c r="A48" s="195" t="s">
        <v>1250</v>
      </c>
      <c r="B48" s="141" t="s">
        <v>1251</v>
      </c>
      <c r="C48" s="209">
        <f t="shared" si="0"/>
        <v>4080</v>
      </c>
      <c r="D48" s="209">
        <v>5100</v>
      </c>
    </row>
    <row r="49" spans="1:5">
      <c r="A49" s="206" t="s">
        <v>1252</v>
      </c>
      <c r="B49" s="210"/>
      <c r="C49" s="208" t="s">
        <v>852</v>
      </c>
      <c r="D49" s="211" t="s">
        <v>1243</v>
      </c>
    </row>
    <row r="50" spans="1:5">
      <c r="A50" s="195" t="s">
        <v>1253</v>
      </c>
      <c r="B50" s="19" t="s">
        <v>1254</v>
      </c>
      <c r="C50" s="212">
        <f>D50*0.8</f>
        <v>484.8</v>
      </c>
      <c r="D50" s="212">
        <v>606</v>
      </c>
    </row>
    <row r="51" spans="1:5">
      <c r="A51" s="195" t="s">
        <v>1255</v>
      </c>
      <c r="B51" s="19" t="s">
        <v>1256</v>
      </c>
      <c r="C51" s="212">
        <f>D51*0.8</f>
        <v>484.8</v>
      </c>
      <c r="D51" s="212">
        <v>606</v>
      </c>
    </row>
    <row r="52" spans="1:5">
      <c r="A52" s="213" t="s">
        <v>1257</v>
      </c>
      <c r="B52" s="214"/>
      <c r="C52" s="208" t="s">
        <v>852</v>
      </c>
      <c r="D52" s="211" t="s">
        <v>1243</v>
      </c>
    </row>
    <row r="53" spans="1:5">
      <c r="A53" s="195" t="s">
        <v>1258</v>
      </c>
      <c r="B53" s="19" t="s">
        <v>1259</v>
      </c>
      <c r="C53" s="212">
        <f>D53*0.8</f>
        <v>5338.8</v>
      </c>
      <c r="D53" s="212">
        <v>6673.5</v>
      </c>
    </row>
    <row r="54" spans="1:5">
      <c r="A54" s="195" t="s">
        <v>1260</v>
      </c>
      <c r="B54" s="19" t="s">
        <v>1261</v>
      </c>
      <c r="C54" s="212">
        <f t="shared" ref="C54:C55" si="1">D54*0.8</f>
        <v>3882.4</v>
      </c>
      <c r="D54" s="212">
        <v>4853</v>
      </c>
    </row>
    <row r="55" spans="1:5">
      <c r="A55" s="195" t="s">
        <v>1262</v>
      </c>
      <c r="B55" s="19" t="s">
        <v>1263</v>
      </c>
      <c r="C55" s="212">
        <f t="shared" si="1"/>
        <v>9220.7199999999993</v>
      </c>
      <c r="D55" s="212">
        <v>11525.9</v>
      </c>
    </row>
    <row r="56" spans="1:5">
      <c r="A56" s="215" t="s">
        <v>1264</v>
      </c>
      <c r="B56" s="216"/>
      <c r="C56" s="217" t="s">
        <v>852</v>
      </c>
      <c r="D56" s="217" t="s">
        <v>1243</v>
      </c>
    </row>
    <row r="57" spans="1:5">
      <c r="A57" s="218" t="s">
        <v>1265</v>
      </c>
      <c r="B57" s="141" t="s">
        <v>1266</v>
      </c>
      <c r="C57" s="209">
        <f>D57*0.8</f>
        <v>178.48000000000002</v>
      </c>
      <c r="D57" s="209">
        <v>223.1</v>
      </c>
    </row>
    <row r="58" spans="1:5" ht="27.75">
      <c r="A58" s="218" t="s">
        <v>1267</v>
      </c>
      <c r="B58" s="43" t="s">
        <v>1268</v>
      </c>
      <c r="C58" s="209">
        <f t="shared" ref="C58:C60" si="2">D58*0.8</f>
        <v>235.51999999999998</v>
      </c>
      <c r="D58" s="209">
        <v>294.39999999999998</v>
      </c>
    </row>
    <row r="59" spans="1:5">
      <c r="A59" s="218" t="s">
        <v>1269</v>
      </c>
      <c r="B59" s="219" t="s">
        <v>1270</v>
      </c>
      <c r="C59" s="209">
        <f t="shared" si="2"/>
        <v>235.51999999999998</v>
      </c>
      <c r="D59" s="209">
        <v>294.39999999999998</v>
      </c>
    </row>
    <row r="60" spans="1:5">
      <c r="A60" s="218" t="s">
        <v>1271</v>
      </c>
      <c r="B60" s="219" t="s">
        <v>1272</v>
      </c>
      <c r="C60" s="209">
        <f t="shared" si="2"/>
        <v>558.88</v>
      </c>
      <c r="D60" s="209">
        <v>698.6</v>
      </c>
    </row>
    <row r="61" spans="1:5">
      <c r="A61" s="220" t="s">
        <v>1273</v>
      </c>
      <c r="B61" s="214"/>
      <c r="C61" s="208" t="s">
        <v>852</v>
      </c>
      <c r="D61" s="211" t="s">
        <v>1243</v>
      </c>
      <c r="E61" s="221"/>
    </row>
    <row r="62" spans="1:5">
      <c r="A62" s="56" t="s">
        <v>1274</v>
      </c>
      <c r="B62" s="141" t="s">
        <v>1275</v>
      </c>
      <c r="C62" s="76">
        <f>D62*0.8</f>
        <v>4557.6000000000004</v>
      </c>
      <c r="D62" s="76">
        <v>5697</v>
      </c>
      <c r="E62" s="221"/>
    </row>
    <row r="63" spans="1:5">
      <c r="A63" s="56" t="s">
        <v>1276</v>
      </c>
      <c r="B63" s="141" t="s">
        <v>1277</v>
      </c>
      <c r="C63" s="76">
        <f t="shared" ref="C63:C64" si="3">D63*0.8</f>
        <v>1367.68</v>
      </c>
      <c r="D63" s="76">
        <v>1709.6</v>
      </c>
      <c r="E63" s="221"/>
    </row>
    <row r="64" spans="1:5">
      <c r="A64" s="56" t="s">
        <v>1278</v>
      </c>
      <c r="B64" s="141" t="s">
        <v>1279</v>
      </c>
      <c r="C64" s="76">
        <f t="shared" si="3"/>
        <v>3242.08</v>
      </c>
      <c r="D64" s="76">
        <v>4052.6</v>
      </c>
      <c r="E64" s="221"/>
    </row>
    <row r="65" spans="1:5">
      <c r="A65" s="220" t="s">
        <v>1280</v>
      </c>
      <c r="B65" s="214"/>
      <c r="C65" s="208" t="s">
        <v>852</v>
      </c>
      <c r="D65" s="211" t="s">
        <v>1243</v>
      </c>
      <c r="E65" s="221"/>
    </row>
    <row r="66" spans="1:5">
      <c r="A66" s="56" t="s">
        <v>1281</v>
      </c>
      <c r="B66" s="141" t="s">
        <v>1282</v>
      </c>
      <c r="C66" s="76">
        <v>0</v>
      </c>
      <c r="D66" s="76">
        <v>0</v>
      </c>
      <c r="E66" s="221"/>
    </row>
    <row r="67" spans="1:5">
      <c r="A67" s="56" t="s">
        <v>1283</v>
      </c>
      <c r="B67" s="141" t="s">
        <v>1284</v>
      </c>
      <c r="C67" s="76">
        <f>D67*0.8</f>
        <v>1944</v>
      </c>
      <c r="D67" s="76">
        <v>2430</v>
      </c>
      <c r="E67" s="221"/>
    </row>
    <row r="68" spans="1:5">
      <c r="A68" s="56" t="s">
        <v>1285</v>
      </c>
      <c r="B68" s="141" t="s">
        <v>1286</v>
      </c>
      <c r="C68" s="76">
        <f t="shared" ref="C68:C72" si="4">D68*0.8</f>
        <v>1944</v>
      </c>
      <c r="D68" s="76">
        <v>2430</v>
      </c>
      <c r="E68" s="221"/>
    </row>
    <row r="69" spans="1:5">
      <c r="A69" s="56" t="s">
        <v>1287</v>
      </c>
      <c r="B69" s="141" t="s">
        <v>1288</v>
      </c>
      <c r="C69" s="76">
        <f t="shared" si="4"/>
        <v>576.32000000000005</v>
      </c>
      <c r="D69" s="76">
        <v>720.4</v>
      </c>
      <c r="E69" s="221"/>
    </row>
    <row r="70" spans="1:5">
      <c r="A70" s="56" t="s">
        <v>1289</v>
      </c>
      <c r="B70" s="141" t="s">
        <v>1290</v>
      </c>
      <c r="C70" s="76">
        <f t="shared" si="4"/>
        <v>576.32000000000005</v>
      </c>
      <c r="D70" s="76">
        <v>720.4</v>
      </c>
      <c r="E70" s="221"/>
    </row>
    <row r="71" spans="1:5">
      <c r="A71" s="56" t="s">
        <v>1291</v>
      </c>
      <c r="B71" s="141" t="s">
        <v>1292</v>
      </c>
      <c r="C71" s="76">
        <f t="shared" si="4"/>
        <v>1944</v>
      </c>
      <c r="D71" s="76">
        <v>2430</v>
      </c>
      <c r="E71" s="221"/>
    </row>
    <row r="72" spans="1:5">
      <c r="A72" s="56" t="s">
        <v>1293</v>
      </c>
      <c r="B72" s="141" t="s">
        <v>1294</v>
      </c>
      <c r="C72" s="76">
        <f t="shared" si="4"/>
        <v>576.32000000000005</v>
      </c>
      <c r="D72" s="76">
        <v>720.4</v>
      </c>
      <c r="E72" s="221"/>
    </row>
    <row r="73" spans="1:5">
      <c r="A73" s="222" t="s">
        <v>1295</v>
      </c>
      <c r="B73" s="223"/>
      <c r="C73" s="208" t="s">
        <v>852</v>
      </c>
      <c r="D73" s="224" t="s">
        <v>1243</v>
      </c>
    </row>
    <row r="74" spans="1:5">
      <c r="A74" s="287" t="s">
        <v>1296</v>
      </c>
      <c r="B74" s="288"/>
      <c r="C74" s="288"/>
      <c r="D74" s="289"/>
    </row>
    <row r="75" spans="1:5" s="226" customFormat="1">
      <c r="A75" s="195" t="s">
        <v>1297</v>
      </c>
      <c r="B75" s="13" t="s">
        <v>1298</v>
      </c>
      <c r="C75" s="225">
        <f>D75*0.8</f>
        <v>2167.2000000000003</v>
      </c>
      <c r="D75" s="225">
        <v>2709</v>
      </c>
    </row>
    <row r="76" spans="1:5" s="226" customFormat="1">
      <c r="A76" s="195" t="s">
        <v>1299</v>
      </c>
      <c r="B76" s="13" t="s">
        <v>1300</v>
      </c>
      <c r="C76" s="225">
        <f t="shared" ref="C76:C120" si="5">D76*0.8</f>
        <v>2390.96</v>
      </c>
      <c r="D76" s="225">
        <v>2988.7</v>
      </c>
    </row>
    <row r="77" spans="1:5" s="226" customFormat="1">
      <c r="A77" s="195" t="s">
        <v>1301</v>
      </c>
      <c r="B77" s="13" t="s">
        <v>1302</v>
      </c>
      <c r="C77" s="225">
        <f t="shared" si="5"/>
        <v>1735.2</v>
      </c>
      <c r="D77" s="225">
        <v>2169</v>
      </c>
    </row>
    <row r="78" spans="1:5" s="226" customFormat="1">
      <c r="A78" s="195" t="s">
        <v>1303</v>
      </c>
      <c r="B78" s="13" t="s">
        <v>1304</v>
      </c>
      <c r="C78" s="225">
        <f t="shared" si="5"/>
        <v>4203.04</v>
      </c>
      <c r="D78" s="225">
        <v>5253.8</v>
      </c>
    </row>
    <row r="79" spans="1:5" s="226" customFormat="1">
      <c r="A79" s="195" t="s">
        <v>1305</v>
      </c>
      <c r="B79" s="13" t="s">
        <v>1306</v>
      </c>
      <c r="C79" s="225">
        <f t="shared" si="5"/>
        <v>4203.04</v>
      </c>
      <c r="D79" s="225">
        <v>5253.8</v>
      </c>
    </row>
    <row r="80" spans="1:5" s="226" customFormat="1">
      <c r="A80" s="195" t="s">
        <v>1307</v>
      </c>
      <c r="B80" s="13" t="s">
        <v>1308</v>
      </c>
      <c r="C80" s="225">
        <f t="shared" si="5"/>
        <v>1899.4400000000003</v>
      </c>
      <c r="D80" s="225">
        <v>2374.3000000000002</v>
      </c>
    </row>
    <row r="81" spans="1:4" s="226" customFormat="1">
      <c r="A81" s="195" t="s">
        <v>1309</v>
      </c>
      <c r="B81" s="13" t="s">
        <v>1310</v>
      </c>
      <c r="C81" s="225">
        <f t="shared" si="5"/>
        <v>1494</v>
      </c>
      <c r="D81" s="225">
        <v>1867.5</v>
      </c>
    </row>
    <row r="82" spans="1:4" s="226" customFormat="1">
      <c r="A82" s="195" t="s">
        <v>1311</v>
      </c>
      <c r="B82" s="13" t="s">
        <v>1312</v>
      </c>
      <c r="C82" s="225">
        <f t="shared" si="5"/>
        <v>1493.6000000000001</v>
      </c>
      <c r="D82" s="225">
        <v>1867</v>
      </c>
    </row>
    <row r="83" spans="1:4" s="226" customFormat="1">
      <c r="A83" s="195" t="s">
        <v>1313</v>
      </c>
      <c r="B83" s="13" t="s">
        <v>1314</v>
      </c>
      <c r="C83" s="225">
        <f t="shared" si="5"/>
        <v>2061.6</v>
      </c>
      <c r="D83" s="225">
        <v>2577</v>
      </c>
    </row>
    <row r="84" spans="1:4" s="226" customFormat="1">
      <c r="A84" s="195" t="s">
        <v>1315</v>
      </c>
      <c r="B84" s="13" t="s">
        <v>1316</v>
      </c>
      <c r="C84" s="225">
        <f t="shared" si="5"/>
        <v>1924.2400000000002</v>
      </c>
      <c r="D84" s="225">
        <v>2405.3000000000002</v>
      </c>
    </row>
    <row r="85" spans="1:4" s="226" customFormat="1">
      <c r="A85" s="195" t="s">
        <v>1317</v>
      </c>
      <c r="B85" s="13" t="s">
        <v>1318</v>
      </c>
      <c r="C85" s="225">
        <f t="shared" si="5"/>
        <v>3934.8</v>
      </c>
      <c r="D85" s="225">
        <v>4918.5</v>
      </c>
    </row>
    <row r="86" spans="1:4" s="226" customFormat="1">
      <c r="A86" s="195" t="s">
        <v>1319</v>
      </c>
      <c r="B86" s="13" t="s">
        <v>1320</v>
      </c>
      <c r="C86" s="225">
        <f t="shared" si="5"/>
        <v>3934.8</v>
      </c>
      <c r="D86" s="225">
        <v>4918.5</v>
      </c>
    </row>
    <row r="87" spans="1:4" s="226" customFormat="1">
      <c r="A87" s="195" t="s">
        <v>1321</v>
      </c>
      <c r="B87" s="13" t="s">
        <v>1322</v>
      </c>
      <c r="C87" s="225">
        <f t="shared" si="5"/>
        <v>1497.6000000000001</v>
      </c>
      <c r="D87" s="225">
        <v>1872</v>
      </c>
    </row>
    <row r="88" spans="1:4" s="226" customFormat="1">
      <c r="A88" s="195" t="s">
        <v>1323</v>
      </c>
      <c r="B88" s="13" t="s">
        <v>1324</v>
      </c>
      <c r="C88" s="225">
        <f t="shared" si="5"/>
        <v>1924.2400000000002</v>
      </c>
      <c r="D88" s="225">
        <v>2405.3000000000002</v>
      </c>
    </row>
    <row r="89" spans="1:4" s="226" customFormat="1" ht="14.25" customHeight="1">
      <c r="A89" s="195" t="s">
        <v>1325</v>
      </c>
      <c r="B89" s="13" t="s">
        <v>1326</v>
      </c>
      <c r="C89" s="225">
        <f t="shared" si="5"/>
        <v>2449.84</v>
      </c>
      <c r="D89" s="225">
        <v>3062.3</v>
      </c>
    </row>
    <row r="90" spans="1:4" s="226" customFormat="1">
      <c r="A90" s="195" t="s">
        <v>1327</v>
      </c>
      <c r="B90" s="13" t="s">
        <v>1328</v>
      </c>
      <c r="C90" s="225">
        <f t="shared" si="5"/>
        <v>1980</v>
      </c>
      <c r="D90" s="225">
        <v>2475</v>
      </c>
    </row>
    <row r="91" spans="1:4" s="226" customFormat="1">
      <c r="A91" s="195" t="s">
        <v>1329</v>
      </c>
      <c r="B91" s="13" t="s">
        <v>1330</v>
      </c>
      <c r="C91" s="225">
        <f t="shared" si="5"/>
        <v>1980</v>
      </c>
      <c r="D91" s="225">
        <v>2475</v>
      </c>
    </row>
    <row r="92" spans="1:4" s="226" customFormat="1">
      <c r="A92" s="195" t="s">
        <v>1331</v>
      </c>
      <c r="B92" s="13" t="s">
        <v>1332</v>
      </c>
      <c r="C92" s="225">
        <f t="shared" si="5"/>
        <v>2449.84</v>
      </c>
      <c r="D92" s="225">
        <v>3062.3</v>
      </c>
    </row>
    <row r="93" spans="1:4" s="226" customFormat="1">
      <c r="A93" s="195" t="s">
        <v>1333</v>
      </c>
      <c r="B93" s="13" t="s">
        <v>1334</v>
      </c>
      <c r="C93" s="225">
        <f t="shared" si="5"/>
        <v>3848.8</v>
      </c>
      <c r="D93" s="225">
        <v>4811</v>
      </c>
    </row>
    <row r="94" spans="1:4" s="226" customFormat="1">
      <c r="A94" s="195" t="s">
        <v>1335</v>
      </c>
      <c r="B94" s="13" t="s">
        <v>1336</v>
      </c>
      <c r="C94" s="225">
        <f t="shared" si="5"/>
        <v>3848.8</v>
      </c>
      <c r="D94" s="225">
        <v>4811</v>
      </c>
    </row>
    <row r="95" spans="1:4" s="226" customFormat="1">
      <c r="A95" s="195" t="s">
        <v>1337</v>
      </c>
      <c r="B95" s="13" t="s">
        <v>1338</v>
      </c>
      <c r="C95" s="225">
        <f t="shared" si="5"/>
        <v>1740.6400000000003</v>
      </c>
      <c r="D95" s="225">
        <v>2175.8000000000002</v>
      </c>
    </row>
    <row r="96" spans="1:4" s="226" customFormat="1">
      <c r="A96" s="195" t="s">
        <v>1339</v>
      </c>
      <c r="B96" s="13" t="s">
        <v>1340</v>
      </c>
      <c r="C96" s="225">
        <f t="shared" si="5"/>
        <v>1740.6400000000003</v>
      </c>
      <c r="D96" s="225">
        <v>2175.8000000000002</v>
      </c>
    </row>
    <row r="97" spans="1:4" s="226" customFormat="1" ht="14.25" customHeight="1">
      <c r="A97" s="195" t="s">
        <v>1341</v>
      </c>
      <c r="B97" s="13" t="s">
        <v>1342</v>
      </c>
      <c r="C97" s="225">
        <f t="shared" si="5"/>
        <v>1740.6400000000003</v>
      </c>
      <c r="D97" s="225">
        <v>2175.8000000000002</v>
      </c>
    </row>
    <row r="98" spans="1:4" s="226" customFormat="1" ht="14.25" customHeight="1">
      <c r="A98" s="195" t="s">
        <v>1343</v>
      </c>
      <c r="B98" s="13" t="s">
        <v>1344</v>
      </c>
      <c r="C98" s="225">
        <f t="shared" si="5"/>
        <v>1740.6400000000003</v>
      </c>
      <c r="D98" s="225">
        <v>2175.8000000000002</v>
      </c>
    </row>
    <row r="99" spans="1:4" s="226" customFormat="1">
      <c r="A99" s="195" t="s">
        <v>1345</v>
      </c>
      <c r="B99" s="13" t="s">
        <v>1346</v>
      </c>
      <c r="C99" s="225">
        <f t="shared" si="5"/>
        <v>2210.4</v>
      </c>
      <c r="D99" s="225">
        <v>2763</v>
      </c>
    </row>
    <row r="100" spans="1:4" s="226" customFormat="1">
      <c r="A100" s="195" t="s">
        <v>1347</v>
      </c>
      <c r="B100" s="13" t="s">
        <v>1348</v>
      </c>
      <c r="C100" s="225">
        <f t="shared" si="5"/>
        <v>2210.4</v>
      </c>
      <c r="D100" s="225">
        <v>2763</v>
      </c>
    </row>
    <row r="101" spans="1:4" s="226" customFormat="1" ht="13.9" customHeight="1">
      <c r="A101" s="195" t="s">
        <v>1349</v>
      </c>
      <c r="B101" s="13" t="s">
        <v>1350</v>
      </c>
      <c r="C101" s="225">
        <f t="shared" si="5"/>
        <v>2210.4</v>
      </c>
      <c r="D101" s="225">
        <v>2763</v>
      </c>
    </row>
    <row r="102" spans="1:4" s="226" customFormat="1" ht="14.25" customHeight="1">
      <c r="A102" s="195" t="s">
        <v>1351</v>
      </c>
      <c r="B102" s="13" t="s">
        <v>1352</v>
      </c>
      <c r="C102" s="225">
        <f t="shared" si="5"/>
        <v>2210.4</v>
      </c>
      <c r="D102" s="225">
        <v>2763</v>
      </c>
    </row>
    <row r="103" spans="1:4" s="226" customFormat="1">
      <c r="A103" s="195" t="s">
        <v>1353</v>
      </c>
      <c r="B103" s="13" t="s">
        <v>1354</v>
      </c>
      <c r="C103" s="225">
        <f t="shared" si="5"/>
        <v>3848.8</v>
      </c>
      <c r="D103" s="225">
        <v>4811</v>
      </c>
    </row>
    <row r="104" spans="1:4" s="226" customFormat="1">
      <c r="A104" s="195" t="s">
        <v>1355</v>
      </c>
      <c r="B104" s="13" t="s">
        <v>1356</v>
      </c>
      <c r="C104" s="225">
        <f t="shared" si="5"/>
        <v>3382.2400000000002</v>
      </c>
      <c r="D104" s="225">
        <v>4227.8</v>
      </c>
    </row>
    <row r="105" spans="1:4" s="226" customFormat="1">
      <c r="A105" s="195" t="s">
        <v>1357</v>
      </c>
      <c r="B105" s="13" t="s">
        <v>1358</v>
      </c>
      <c r="C105" s="225">
        <f t="shared" si="5"/>
        <v>3382.2400000000002</v>
      </c>
      <c r="D105" s="225">
        <v>4227.8</v>
      </c>
    </row>
    <row r="106" spans="1:4" s="226" customFormat="1">
      <c r="A106" s="195" t="s">
        <v>1359</v>
      </c>
      <c r="B106" s="13" t="s">
        <v>1360</v>
      </c>
      <c r="C106" s="225">
        <f t="shared" si="5"/>
        <v>3382.2400000000002</v>
      </c>
      <c r="D106" s="225">
        <v>4227.8</v>
      </c>
    </row>
    <row r="107" spans="1:4" s="226" customFormat="1" ht="14.25" customHeight="1">
      <c r="A107" s="195" t="s">
        <v>1361</v>
      </c>
      <c r="B107" s="13" t="s">
        <v>1362</v>
      </c>
      <c r="C107" s="225">
        <f t="shared" si="5"/>
        <v>11899.84</v>
      </c>
      <c r="D107" s="225">
        <v>14874.8</v>
      </c>
    </row>
    <row r="108" spans="1:4" s="226" customFormat="1" ht="14.25" customHeight="1">
      <c r="A108" s="195" t="s">
        <v>1363</v>
      </c>
      <c r="B108" s="13" t="s">
        <v>1362</v>
      </c>
      <c r="C108" s="225">
        <f t="shared" si="5"/>
        <v>11899.84</v>
      </c>
      <c r="D108" s="225">
        <v>14874.8</v>
      </c>
    </row>
    <row r="109" spans="1:4" s="226" customFormat="1" ht="14.25" customHeight="1">
      <c r="A109" s="195" t="s">
        <v>1364</v>
      </c>
      <c r="B109" s="13" t="s">
        <v>1362</v>
      </c>
      <c r="C109" s="225">
        <f t="shared" si="5"/>
        <v>11899.84</v>
      </c>
      <c r="D109" s="225">
        <v>14874.8</v>
      </c>
    </row>
    <row r="110" spans="1:4" s="226" customFormat="1" ht="14.25" customHeight="1">
      <c r="A110" s="195" t="s">
        <v>1365</v>
      </c>
      <c r="B110" s="13" t="s">
        <v>1362</v>
      </c>
      <c r="C110" s="225">
        <f t="shared" si="5"/>
        <v>11899.84</v>
      </c>
      <c r="D110" s="225">
        <v>14874.8</v>
      </c>
    </row>
    <row r="111" spans="1:4" s="226" customFormat="1" ht="14.25" customHeight="1">
      <c r="A111" s="195" t="s">
        <v>1366</v>
      </c>
      <c r="B111" s="13" t="s">
        <v>1367</v>
      </c>
      <c r="C111" s="225">
        <f t="shared" si="5"/>
        <v>1742.4</v>
      </c>
      <c r="D111" s="225">
        <v>2178</v>
      </c>
    </row>
    <row r="112" spans="1:4" s="226" customFormat="1">
      <c r="A112" s="195" t="s">
        <v>1368</v>
      </c>
      <c r="B112" s="13" t="s">
        <v>1369</v>
      </c>
      <c r="C112" s="225">
        <f t="shared" si="5"/>
        <v>1742.4</v>
      </c>
      <c r="D112" s="225">
        <v>2178</v>
      </c>
    </row>
    <row r="113" spans="1:4" s="226" customFormat="1">
      <c r="A113" s="195" t="s">
        <v>1370</v>
      </c>
      <c r="B113" s="13" t="s">
        <v>1371</v>
      </c>
      <c r="C113" s="225">
        <f t="shared" si="5"/>
        <v>1742.4</v>
      </c>
      <c r="D113" s="225">
        <v>2178</v>
      </c>
    </row>
    <row r="114" spans="1:4" s="226" customFormat="1">
      <c r="A114" s="195" t="s">
        <v>1372</v>
      </c>
      <c r="B114" s="13" t="s">
        <v>1373</v>
      </c>
      <c r="C114" s="225">
        <f t="shared" si="5"/>
        <v>1742.4</v>
      </c>
      <c r="D114" s="225">
        <v>2178</v>
      </c>
    </row>
    <row r="115" spans="1:4" s="226" customFormat="1">
      <c r="A115" s="195" t="s">
        <v>1374</v>
      </c>
      <c r="B115" s="13" t="s">
        <v>1375</v>
      </c>
      <c r="C115" s="225">
        <f t="shared" si="5"/>
        <v>2210.4</v>
      </c>
      <c r="D115" s="225">
        <v>2763</v>
      </c>
    </row>
    <row r="116" spans="1:4" s="226" customFormat="1">
      <c r="A116" s="195" t="s">
        <v>1376</v>
      </c>
      <c r="B116" s="13" t="s">
        <v>1377</v>
      </c>
      <c r="C116" s="225">
        <f t="shared" si="5"/>
        <v>2210.4</v>
      </c>
      <c r="D116" s="225">
        <v>2763</v>
      </c>
    </row>
    <row r="117" spans="1:4" s="226" customFormat="1">
      <c r="A117" s="195" t="s">
        <v>1378</v>
      </c>
      <c r="B117" s="13" t="s">
        <v>1379</v>
      </c>
      <c r="C117" s="225">
        <f t="shared" si="5"/>
        <v>2210.4</v>
      </c>
      <c r="D117" s="225">
        <v>2763</v>
      </c>
    </row>
    <row r="118" spans="1:4" s="226" customFormat="1">
      <c r="A118" s="195" t="s">
        <v>1380</v>
      </c>
      <c r="B118" s="13" t="s">
        <v>1381</v>
      </c>
      <c r="C118" s="225">
        <f t="shared" si="5"/>
        <v>2210.4</v>
      </c>
      <c r="D118" s="225">
        <v>2763</v>
      </c>
    </row>
    <row r="119" spans="1:4" s="226" customFormat="1">
      <c r="A119" s="195" t="s">
        <v>1382</v>
      </c>
      <c r="B119" s="13" t="s">
        <v>1383</v>
      </c>
      <c r="C119" s="225">
        <f t="shared" si="5"/>
        <v>2210.4</v>
      </c>
      <c r="D119" s="225">
        <v>2763</v>
      </c>
    </row>
    <row r="120" spans="1:4" ht="40.5">
      <c r="A120" s="227" t="s">
        <v>1384</v>
      </c>
      <c r="B120" s="14" t="s">
        <v>1385</v>
      </c>
      <c r="C120" s="225">
        <f t="shared" si="5"/>
        <v>626.56000000000006</v>
      </c>
      <c r="D120" s="74">
        <v>783.2</v>
      </c>
    </row>
    <row r="121" spans="1:4">
      <c r="A121" s="206" t="s">
        <v>1386</v>
      </c>
      <c r="B121" s="210"/>
      <c r="C121" s="208" t="s">
        <v>852</v>
      </c>
      <c r="D121" s="228" t="s">
        <v>1243</v>
      </c>
    </row>
    <row r="122" spans="1:4" ht="34.5" customHeight="1">
      <c r="A122" s="290" t="s">
        <v>1387</v>
      </c>
      <c r="B122" s="291"/>
      <c r="C122" s="291"/>
      <c r="D122" s="292"/>
    </row>
    <row r="123" spans="1:4" ht="40.5">
      <c r="A123" s="195" t="s">
        <v>1388</v>
      </c>
      <c r="B123" s="43" t="s">
        <v>1389</v>
      </c>
      <c r="C123" s="229">
        <f>D123*0.8</f>
        <v>5010.2400000000007</v>
      </c>
      <c r="D123" s="229">
        <v>6262.8</v>
      </c>
    </row>
    <row r="124" spans="1:4" ht="40.5">
      <c r="A124" s="195" t="s">
        <v>1390</v>
      </c>
      <c r="B124" s="143" t="s">
        <v>1391</v>
      </c>
      <c r="C124" s="229">
        <f t="shared" ref="C124:C126" si="6">D124*0.8</f>
        <v>4048</v>
      </c>
      <c r="D124" s="229">
        <v>5060</v>
      </c>
    </row>
    <row r="125" spans="1:4" ht="40.5">
      <c r="A125" s="195" t="s">
        <v>1392</v>
      </c>
      <c r="B125" s="143" t="s">
        <v>1393</v>
      </c>
      <c r="C125" s="229">
        <f t="shared" si="6"/>
        <v>1449.6000000000001</v>
      </c>
      <c r="D125" s="229">
        <v>1812</v>
      </c>
    </row>
    <row r="126" spans="1:4">
      <c r="A126" s="195" t="s">
        <v>1394</v>
      </c>
      <c r="B126" s="143" t="s">
        <v>1395</v>
      </c>
      <c r="C126" s="229">
        <f t="shared" si="6"/>
        <v>1449.6000000000001</v>
      </c>
      <c r="D126" s="229">
        <v>1812</v>
      </c>
    </row>
    <row r="127" spans="1:4">
      <c r="A127" s="213" t="s">
        <v>1396</v>
      </c>
      <c r="B127" s="214"/>
      <c r="C127" s="208" t="s">
        <v>852</v>
      </c>
      <c r="D127" s="211" t="s">
        <v>1243</v>
      </c>
    </row>
    <row r="128" spans="1:4" ht="40.5">
      <c r="A128" s="195" t="s">
        <v>1397</v>
      </c>
      <c r="B128" s="43" t="s">
        <v>1398</v>
      </c>
      <c r="C128" s="212">
        <f>D128*0.8</f>
        <v>41.360000000000007</v>
      </c>
      <c r="D128" s="212">
        <v>51.7</v>
      </c>
    </row>
    <row r="129" spans="1:4" ht="40.5">
      <c r="A129" s="195" t="s">
        <v>1399</v>
      </c>
      <c r="B129" s="43" t="s">
        <v>1400</v>
      </c>
      <c r="C129" s="212">
        <f t="shared" ref="C129:C133" si="7">D129*0.8</f>
        <v>41.360000000000007</v>
      </c>
      <c r="D129" s="212">
        <v>51.7</v>
      </c>
    </row>
    <row r="130" spans="1:4" ht="27.75">
      <c r="A130" s="195" t="s">
        <v>1401</v>
      </c>
      <c r="B130" s="43" t="s">
        <v>1402</v>
      </c>
      <c r="C130" s="212">
        <f t="shared" si="7"/>
        <v>694.24</v>
      </c>
      <c r="D130" s="212">
        <v>867.8</v>
      </c>
    </row>
    <row r="131" spans="1:4" ht="40.5">
      <c r="A131" s="195">
        <v>3351557001</v>
      </c>
      <c r="B131" s="43" t="s">
        <v>1403</v>
      </c>
      <c r="C131" s="212">
        <f t="shared" si="7"/>
        <v>464</v>
      </c>
      <c r="D131" s="212">
        <v>580</v>
      </c>
    </row>
    <row r="132" spans="1:4" ht="27.75">
      <c r="A132" s="195">
        <v>3351558001</v>
      </c>
      <c r="B132" s="14" t="s">
        <v>1404</v>
      </c>
      <c r="C132" s="212">
        <f t="shared" si="7"/>
        <v>464</v>
      </c>
      <c r="D132" s="229">
        <v>580</v>
      </c>
    </row>
    <row r="133" spans="1:4">
      <c r="A133" s="195" t="s">
        <v>1405</v>
      </c>
      <c r="B133" s="230" t="s">
        <v>1406</v>
      </c>
      <c r="C133" s="212">
        <f t="shared" si="7"/>
        <v>427.03999999999996</v>
      </c>
      <c r="D133" s="229">
        <v>533.79999999999995</v>
      </c>
    </row>
    <row r="134" spans="1:4">
      <c r="A134" s="213" t="s">
        <v>1407</v>
      </c>
      <c r="B134" s="214"/>
      <c r="C134" s="208" t="s">
        <v>852</v>
      </c>
      <c r="D134" s="228" t="s">
        <v>1243</v>
      </c>
    </row>
    <row r="135" spans="1:4" ht="27.75">
      <c r="A135" s="195" t="s">
        <v>1408</v>
      </c>
      <c r="B135" s="143" t="s">
        <v>1409</v>
      </c>
      <c r="C135" s="229">
        <f>D135*0.8</f>
        <v>316</v>
      </c>
      <c r="D135" s="229">
        <v>395</v>
      </c>
    </row>
    <row r="136" spans="1:4" ht="40.5">
      <c r="A136" s="195" t="s">
        <v>1410</v>
      </c>
      <c r="B136" s="143" t="s">
        <v>1411</v>
      </c>
      <c r="C136" s="229">
        <f t="shared" ref="C136:C139" si="8">D136*0.8</f>
        <v>453.36000000000007</v>
      </c>
      <c r="D136" s="229">
        <v>566.70000000000005</v>
      </c>
    </row>
    <row r="137" spans="1:4" ht="55.5">
      <c r="A137" s="195" t="s">
        <v>1412</v>
      </c>
      <c r="B137" s="143" t="s">
        <v>1413</v>
      </c>
      <c r="C137" s="229">
        <f t="shared" si="8"/>
        <v>1144</v>
      </c>
      <c r="D137" s="229">
        <v>1430</v>
      </c>
    </row>
    <row r="138" spans="1:4" ht="30">
      <c r="A138" s="195" t="s">
        <v>1414</v>
      </c>
      <c r="B138" s="143" t="s">
        <v>1415</v>
      </c>
      <c r="C138" s="229">
        <f t="shared" si="8"/>
        <v>1144</v>
      </c>
      <c r="D138" s="229">
        <v>1430</v>
      </c>
    </row>
    <row r="139" spans="1:4" ht="42.75">
      <c r="A139" s="195" t="s">
        <v>1416</v>
      </c>
      <c r="B139" s="143" t="s">
        <v>1417</v>
      </c>
      <c r="C139" s="229">
        <f t="shared" si="8"/>
        <v>1468.8000000000002</v>
      </c>
      <c r="D139" s="229">
        <v>1836</v>
      </c>
    </row>
    <row r="140" spans="1:4">
      <c r="A140" s="213" t="s">
        <v>1418</v>
      </c>
      <c r="B140" s="214"/>
      <c r="C140" s="208" t="s">
        <v>852</v>
      </c>
      <c r="D140" s="228" t="s">
        <v>1243</v>
      </c>
    </row>
    <row r="141" spans="1:4">
      <c r="A141" s="56" t="s">
        <v>1419</v>
      </c>
      <c r="B141" s="143" t="s">
        <v>1420</v>
      </c>
      <c r="C141" s="212">
        <f>D141*0.8</f>
        <v>6348.32</v>
      </c>
      <c r="D141" s="212">
        <v>7935.4</v>
      </c>
    </row>
    <row r="142" spans="1:4">
      <c r="A142" s="195" t="s">
        <v>1421</v>
      </c>
      <c r="B142" s="143" t="s">
        <v>1422</v>
      </c>
      <c r="C142" s="212">
        <f t="shared" ref="C142:C149" si="9">D142*0.8</f>
        <v>1002.3200000000002</v>
      </c>
      <c r="D142" s="212">
        <v>1252.9000000000001</v>
      </c>
    </row>
    <row r="143" spans="1:4">
      <c r="A143" s="195" t="s">
        <v>1423</v>
      </c>
      <c r="B143" s="143" t="s">
        <v>1424</v>
      </c>
      <c r="C143" s="212">
        <f t="shared" si="9"/>
        <v>1994.08</v>
      </c>
      <c r="D143" s="212">
        <v>2492.6</v>
      </c>
    </row>
    <row r="144" spans="1:4">
      <c r="A144" s="195" t="s">
        <v>1425</v>
      </c>
      <c r="B144" s="141" t="s">
        <v>1426</v>
      </c>
      <c r="C144" s="212">
        <f t="shared" si="9"/>
        <v>1856.8000000000002</v>
      </c>
      <c r="D144" s="212">
        <v>2321</v>
      </c>
    </row>
    <row r="145" spans="1:5" ht="27.75">
      <c r="A145" s="195" t="s">
        <v>1427</v>
      </c>
      <c r="B145" s="143" t="s">
        <v>1428</v>
      </c>
      <c r="C145" s="212">
        <f t="shared" si="9"/>
        <v>1246.8000000000002</v>
      </c>
      <c r="D145" s="212">
        <v>1558.5</v>
      </c>
    </row>
    <row r="146" spans="1:5">
      <c r="A146" s="195" t="s">
        <v>1429</v>
      </c>
      <c r="B146" s="141" t="s">
        <v>1430</v>
      </c>
      <c r="C146" s="212">
        <f t="shared" si="9"/>
        <v>83.600000000000009</v>
      </c>
      <c r="D146" s="212">
        <v>104.5</v>
      </c>
    </row>
    <row r="147" spans="1:5">
      <c r="A147" s="195" t="s">
        <v>1431</v>
      </c>
      <c r="B147" s="141" t="s">
        <v>1432</v>
      </c>
      <c r="C147" s="212">
        <f t="shared" si="9"/>
        <v>403.92</v>
      </c>
      <c r="D147" s="212">
        <v>504.9</v>
      </c>
    </row>
    <row r="148" spans="1:5">
      <c r="A148" s="195" t="s">
        <v>1433</v>
      </c>
      <c r="B148" s="141" t="s">
        <v>1434</v>
      </c>
      <c r="C148" s="212">
        <f t="shared" si="9"/>
        <v>100.72000000000001</v>
      </c>
      <c r="D148" s="212">
        <v>125.9</v>
      </c>
    </row>
    <row r="149" spans="1:5">
      <c r="A149" s="195" t="s">
        <v>1435</v>
      </c>
      <c r="B149" s="141" t="s">
        <v>1436</v>
      </c>
      <c r="C149" s="212">
        <f t="shared" si="9"/>
        <v>55.44</v>
      </c>
      <c r="D149" s="212">
        <v>69.3</v>
      </c>
    </row>
    <row r="150" spans="1:5">
      <c r="A150" s="213" t="s">
        <v>1437</v>
      </c>
      <c r="B150" s="214"/>
      <c r="C150" s="208" t="s">
        <v>852</v>
      </c>
      <c r="D150" s="228" t="s">
        <v>1243</v>
      </c>
    </row>
    <row r="151" spans="1:5" ht="36.75" customHeight="1">
      <c r="A151" s="272" t="s">
        <v>1438</v>
      </c>
      <c r="B151" s="273"/>
      <c r="C151" s="273"/>
      <c r="D151" s="274"/>
    </row>
    <row r="152" spans="1:5" ht="45">
      <c r="A152" s="231" t="s">
        <v>1439</v>
      </c>
      <c r="B152" s="75" t="s">
        <v>1440</v>
      </c>
      <c r="C152" s="232">
        <f>D152*0.8</f>
        <v>710.80000000000007</v>
      </c>
      <c r="D152" s="232">
        <v>888.5</v>
      </c>
    </row>
    <row r="153" spans="1:5" ht="45">
      <c r="A153" s="231" t="s">
        <v>1441</v>
      </c>
      <c r="B153" s="75" t="s">
        <v>1442</v>
      </c>
      <c r="C153" s="232">
        <f t="shared" ref="C153:C161" si="10">D153*0.8</f>
        <v>1471.3600000000001</v>
      </c>
      <c r="D153" s="232">
        <v>1839.2</v>
      </c>
    </row>
    <row r="154" spans="1:5" ht="45">
      <c r="A154" s="231" t="s">
        <v>1443</v>
      </c>
      <c r="B154" s="75" t="s">
        <v>1444</v>
      </c>
      <c r="C154" s="232">
        <f t="shared" si="10"/>
        <v>1386</v>
      </c>
      <c r="D154" s="232">
        <v>1732.5</v>
      </c>
    </row>
    <row r="155" spans="1:5">
      <c r="A155" s="231" t="s">
        <v>1445</v>
      </c>
      <c r="B155" s="233" t="s">
        <v>1446</v>
      </c>
      <c r="C155" s="76">
        <f t="shared" si="10"/>
        <v>1452.5840000000001</v>
      </c>
      <c r="D155" s="232">
        <v>1815.73</v>
      </c>
      <c r="E155" s="221"/>
    </row>
    <row r="156" spans="1:5">
      <c r="A156" s="231" t="s">
        <v>1447</v>
      </c>
      <c r="B156" s="233" t="s">
        <v>1448</v>
      </c>
      <c r="C156" s="76">
        <f t="shared" si="10"/>
        <v>1744.1840000000002</v>
      </c>
      <c r="D156" s="232">
        <v>2180.23</v>
      </c>
      <c r="E156" s="221"/>
    </row>
    <row r="157" spans="1:5">
      <c r="A157" s="231" t="s">
        <v>1449</v>
      </c>
      <c r="B157" s="233" t="s">
        <v>1450</v>
      </c>
      <c r="C157" s="76">
        <f t="shared" si="10"/>
        <v>1601.9840000000002</v>
      </c>
      <c r="D157" s="232">
        <v>2002.48</v>
      </c>
      <c r="E157" s="221"/>
    </row>
    <row r="158" spans="1:5">
      <c r="A158" s="231" t="s">
        <v>1451</v>
      </c>
      <c r="B158" s="233" t="s">
        <v>1452</v>
      </c>
      <c r="C158" s="76">
        <f t="shared" si="10"/>
        <v>2725.1840000000002</v>
      </c>
      <c r="D158" s="232">
        <v>3406.48</v>
      </c>
      <c r="E158" s="234"/>
    </row>
    <row r="159" spans="1:5">
      <c r="A159" s="231" t="s">
        <v>1453</v>
      </c>
      <c r="B159" s="233" t="s">
        <v>1454</v>
      </c>
      <c r="C159" s="76">
        <f t="shared" si="10"/>
        <v>2186.9839999999999</v>
      </c>
      <c r="D159" s="232">
        <v>2733.73</v>
      </c>
      <c r="E159" s="234"/>
    </row>
    <row r="160" spans="1:5">
      <c r="A160" s="56" t="s">
        <v>1455</v>
      </c>
      <c r="B160" s="75" t="s">
        <v>1456</v>
      </c>
      <c r="C160" s="76">
        <f t="shared" si="10"/>
        <v>3542.384</v>
      </c>
      <c r="D160" s="74">
        <v>4427.9799999999996</v>
      </c>
      <c r="E160" s="234"/>
    </row>
    <row r="161" spans="1:5">
      <c r="A161" s="56" t="s">
        <v>1457</v>
      </c>
      <c r="B161" s="75" t="s">
        <v>1458</v>
      </c>
      <c r="C161" s="76">
        <f t="shared" si="10"/>
        <v>5201.9840000000004</v>
      </c>
      <c r="D161" s="74">
        <v>6502.48</v>
      </c>
      <c r="E161" s="234"/>
    </row>
    <row r="162" spans="1:5" ht="45">
      <c r="A162" s="231" t="s">
        <v>1459</v>
      </c>
      <c r="B162" s="75" t="s">
        <v>1460</v>
      </c>
      <c r="C162" s="232">
        <f>D162*0.8</f>
        <v>2057.2000000000003</v>
      </c>
      <c r="D162" s="232">
        <v>2571.5</v>
      </c>
    </row>
    <row r="163" spans="1:5" ht="27.75">
      <c r="A163" s="195" t="s">
        <v>1461</v>
      </c>
      <c r="B163" s="75" t="s">
        <v>1462</v>
      </c>
      <c r="C163" s="232">
        <f t="shared" ref="C163:C165" si="11">D163*0.8</f>
        <v>108.72000000000001</v>
      </c>
      <c r="D163" s="229">
        <v>135.9</v>
      </c>
    </row>
    <row r="164" spans="1:5" ht="27.75">
      <c r="A164" s="227" t="s">
        <v>1463</v>
      </c>
      <c r="B164" s="143" t="s">
        <v>1464</v>
      </c>
      <c r="C164" s="232">
        <f t="shared" si="11"/>
        <v>160</v>
      </c>
      <c r="D164" s="229">
        <v>200</v>
      </c>
    </row>
    <row r="165" spans="1:5" s="226" customFormat="1">
      <c r="A165" s="227" t="s">
        <v>1465</v>
      </c>
      <c r="B165" s="143" t="s">
        <v>1466</v>
      </c>
      <c r="C165" s="232">
        <f t="shared" si="11"/>
        <v>3739.52</v>
      </c>
      <c r="D165" s="229">
        <v>4674.3999999999996</v>
      </c>
    </row>
    <row r="166" spans="1:5">
      <c r="A166" s="213" t="s">
        <v>752</v>
      </c>
      <c r="B166" s="214"/>
      <c r="C166" s="208" t="s">
        <v>852</v>
      </c>
      <c r="D166" s="211" t="s">
        <v>1243</v>
      </c>
    </row>
    <row r="167" spans="1:5">
      <c r="A167" s="195">
        <v>3392400001</v>
      </c>
      <c r="B167" s="75" t="s">
        <v>1467</v>
      </c>
      <c r="C167" s="229">
        <v>175</v>
      </c>
      <c r="D167" s="229">
        <v>175</v>
      </c>
    </row>
    <row r="168" spans="1:5">
      <c r="A168" s="195">
        <v>3392400002</v>
      </c>
      <c r="B168" s="75" t="s">
        <v>1468</v>
      </c>
      <c r="C168" s="229">
        <v>125</v>
      </c>
      <c r="D168" s="229">
        <v>125</v>
      </c>
    </row>
    <row r="169" spans="1:5">
      <c r="A169" s="195">
        <v>3392500001</v>
      </c>
      <c r="B169" s="75" t="s">
        <v>1469</v>
      </c>
      <c r="C169" s="229">
        <v>248</v>
      </c>
      <c r="D169" s="229">
        <v>248</v>
      </c>
    </row>
    <row r="170" spans="1:5">
      <c r="A170" s="195">
        <v>3392600001</v>
      </c>
      <c r="B170" s="75" t="s">
        <v>1470</v>
      </c>
      <c r="C170" s="229">
        <v>248</v>
      </c>
      <c r="D170" s="229">
        <v>248</v>
      </c>
    </row>
    <row r="171" spans="1:5">
      <c r="A171" s="195">
        <v>3392600002</v>
      </c>
      <c r="B171" s="75" t="s">
        <v>1471</v>
      </c>
      <c r="C171" s="229">
        <v>248</v>
      </c>
      <c r="D171" s="229">
        <v>248</v>
      </c>
    </row>
    <row r="172" spans="1:5">
      <c r="A172" s="195">
        <v>3392600003</v>
      </c>
      <c r="B172" s="75" t="s">
        <v>1472</v>
      </c>
      <c r="C172" s="229">
        <v>496</v>
      </c>
      <c r="D172" s="229">
        <v>496</v>
      </c>
    </row>
    <row r="173" spans="1:5">
      <c r="A173" s="195">
        <v>3392600004</v>
      </c>
      <c r="B173" s="75" t="s">
        <v>1473</v>
      </c>
      <c r="C173" s="229">
        <v>248</v>
      </c>
      <c r="D173" s="229">
        <v>248</v>
      </c>
    </row>
    <row r="174" spans="1:5">
      <c r="A174" s="195">
        <v>3392700001</v>
      </c>
      <c r="B174" s="75" t="s">
        <v>1474</v>
      </c>
      <c r="C174" s="229">
        <v>248</v>
      </c>
      <c r="D174" s="229">
        <v>248</v>
      </c>
    </row>
    <row r="175" spans="1:5">
      <c r="A175" s="213" t="s">
        <v>1475</v>
      </c>
      <c r="B175" s="214"/>
      <c r="C175" s="208" t="s">
        <v>852</v>
      </c>
      <c r="D175" s="211" t="s">
        <v>1243</v>
      </c>
    </row>
    <row r="176" spans="1:5">
      <c r="A176" s="195" t="s">
        <v>1476</v>
      </c>
      <c r="B176" s="75" t="s">
        <v>1477</v>
      </c>
      <c r="C176" s="229">
        <v>1980</v>
      </c>
      <c r="D176" s="229">
        <v>1980</v>
      </c>
    </row>
    <row r="177" spans="1:4">
      <c r="A177" s="195" t="s">
        <v>1478</v>
      </c>
      <c r="B177" s="75" t="s">
        <v>1479</v>
      </c>
      <c r="C177" s="229">
        <v>5060</v>
      </c>
      <c r="D177" s="229">
        <v>5060</v>
      </c>
    </row>
    <row r="178" spans="1:4">
      <c r="A178" s="56" t="s">
        <v>1480</v>
      </c>
      <c r="B178" s="75" t="s">
        <v>1481</v>
      </c>
      <c r="C178" s="74">
        <v>100</v>
      </c>
      <c r="D178" s="74">
        <v>100</v>
      </c>
    </row>
  </sheetData>
  <mergeCells count="7">
    <mergeCell ref="A151:D151"/>
    <mergeCell ref="A39:D39"/>
    <mergeCell ref="A40:D40"/>
    <mergeCell ref="A41:D41"/>
    <mergeCell ref="A42:D43"/>
    <mergeCell ref="A74:D74"/>
    <mergeCell ref="A122:D122"/>
  </mergeCells>
  <pageMargins left="0.7" right="0.7" top="0.75" bottom="0.75" header="0.3" footer="0.3"/>
  <pageSetup scale="76" orientation="portrait" r:id="rId1"/>
  <rowBreaks count="1" manualBreakCount="1">
    <brk id="38" min="1" max="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9EB00-DBDE-4A2A-A2D4-27699A3D1C73}">
  <dimension ref="A1:D27"/>
  <sheetViews>
    <sheetView workbookViewId="0">
      <selection activeCell="G29" sqref="G29"/>
    </sheetView>
  </sheetViews>
  <sheetFormatPr defaultRowHeight="15"/>
  <cols>
    <col min="2" max="2" width="21.140625" customWidth="1"/>
    <col min="3" max="3" width="18" customWidth="1"/>
    <col min="4" max="4" width="22.85546875" customWidth="1"/>
  </cols>
  <sheetData>
    <row r="1" spans="1:4">
      <c r="A1" s="250" t="s">
        <v>1052</v>
      </c>
      <c r="B1" s="251"/>
      <c r="C1" s="251"/>
      <c r="D1" s="251"/>
    </row>
    <row r="2" spans="1:4">
      <c r="A2" s="294" t="s">
        <v>752</v>
      </c>
      <c r="B2" s="294"/>
      <c r="C2" s="64"/>
      <c r="D2" s="64" t="s">
        <v>620</v>
      </c>
    </row>
    <row r="3" spans="1:4">
      <c r="A3" s="295" t="s">
        <v>753</v>
      </c>
      <c r="B3" s="295"/>
      <c r="C3" s="295"/>
      <c r="D3" s="68" t="s">
        <v>1050</v>
      </c>
    </row>
    <row r="4" spans="1:4">
      <c r="A4" s="293" t="s">
        <v>754</v>
      </c>
      <c r="B4" s="293"/>
      <c r="C4" s="293"/>
      <c r="D4" s="68" t="s">
        <v>1050</v>
      </c>
    </row>
    <row r="5" spans="1:4">
      <c r="A5" s="293" t="s">
        <v>755</v>
      </c>
      <c r="B5" s="293"/>
      <c r="C5" s="293"/>
      <c r="D5" s="68" t="s">
        <v>1050</v>
      </c>
    </row>
    <row r="6" spans="1:4">
      <c r="A6" s="293" t="s">
        <v>756</v>
      </c>
      <c r="B6" s="293"/>
      <c r="C6" s="293"/>
      <c r="D6" s="68" t="s">
        <v>1050</v>
      </c>
    </row>
    <row r="7" spans="1:4">
      <c r="A7" s="293" t="s">
        <v>757</v>
      </c>
      <c r="B7" s="293"/>
      <c r="C7" s="293"/>
      <c r="D7" s="68" t="s">
        <v>1050</v>
      </c>
    </row>
    <row r="8" spans="1:4">
      <c r="A8" s="293" t="s">
        <v>758</v>
      </c>
      <c r="B8" s="293"/>
      <c r="C8" s="293"/>
      <c r="D8" s="68" t="s">
        <v>1050</v>
      </c>
    </row>
    <row r="9" spans="1:4" ht="45">
      <c r="A9" s="296" t="s">
        <v>759</v>
      </c>
      <c r="B9" s="296"/>
      <c r="C9" s="296"/>
      <c r="D9" s="69" t="s">
        <v>769</v>
      </c>
    </row>
    <row r="10" spans="1:4">
      <c r="A10" s="293" t="s">
        <v>760</v>
      </c>
      <c r="B10" s="293"/>
      <c r="C10" s="293"/>
      <c r="D10" s="68" t="s">
        <v>1050</v>
      </c>
    </row>
    <row r="11" spans="1:4">
      <c r="A11" s="293" t="s">
        <v>761</v>
      </c>
      <c r="B11" s="293"/>
      <c r="C11" s="293"/>
      <c r="D11" s="68" t="s">
        <v>1050</v>
      </c>
    </row>
    <row r="12" spans="1:4">
      <c r="A12" s="293" t="s">
        <v>762</v>
      </c>
      <c r="B12" s="293"/>
      <c r="C12" s="293"/>
      <c r="D12" s="68" t="s">
        <v>770</v>
      </c>
    </row>
    <row r="13" spans="1:4">
      <c r="A13" s="293" t="s">
        <v>763</v>
      </c>
      <c r="B13" s="293"/>
      <c r="C13" s="293"/>
      <c r="D13" s="68" t="s">
        <v>771</v>
      </c>
    </row>
    <row r="14" spans="1:4">
      <c r="A14" s="293" t="s">
        <v>764</v>
      </c>
      <c r="B14" s="293"/>
      <c r="C14" s="293"/>
      <c r="D14" s="68" t="s">
        <v>1050</v>
      </c>
    </row>
    <row r="15" spans="1:4">
      <c r="A15" s="293" t="s">
        <v>765</v>
      </c>
      <c r="B15" s="293"/>
      <c r="C15" s="293"/>
      <c r="D15" s="68" t="s">
        <v>1051</v>
      </c>
    </row>
    <row r="16" spans="1:4">
      <c r="A16" s="293" t="s">
        <v>766</v>
      </c>
      <c r="B16" s="293"/>
      <c r="C16" s="293"/>
      <c r="D16" s="68" t="s">
        <v>1050</v>
      </c>
    </row>
    <row r="17" spans="1:4">
      <c r="A17" s="293" t="s">
        <v>767</v>
      </c>
      <c r="B17" s="293"/>
      <c r="C17" s="293"/>
      <c r="D17" s="68" t="s">
        <v>1051</v>
      </c>
    </row>
    <row r="18" spans="1:4">
      <c r="A18" s="293" t="s">
        <v>768</v>
      </c>
      <c r="B18" s="293"/>
      <c r="C18" s="293"/>
      <c r="D18" s="68" t="s">
        <v>772</v>
      </c>
    </row>
    <row r="19" spans="1:4">
      <c r="A19" s="293" t="s">
        <v>768</v>
      </c>
      <c r="B19" s="293"/>
      <c r="C19" s="293"/>
      <c r="D19" s="68" t="s">
        <v>772</v>
      </c>
    </row>
    <row r="20" spans="1:4">
      <c r="A20" s="293" t="s">
        <v>768</v>
      </c>
      <c r="B20" s="293"/>
      <c r="C20" s="293"/>
      <c r="D20" s="68" t="s">
        <v>772</v>
      </c>
    </row>
    <row r="22" spans="1:4">
      <c r="A22" t="s">
        <v>773</v>
      </c>
    </row>
    <row r="23" spans="1:4">
      <c r="A23" s="70" t="s">
        <v>774</v>
      </c>
      <c r="B23" s="70"/>
      <c r="C23" s="70"/>
      <c r="D23" s="70"/>
    </row>
    <row r="24" spans="1:4">
      <c r="A24" s="70" t="s">
        <v>776</v>
      </c>
      <c r="B24" s="70"/>
      <c r="C24" s="70"/>
      <c r="D24" s="70"/>
    </row>
    <row r="25" spans="1:4">
      <c r="A25" s="70" t="s">
        <v>775</v>
      </c>
      <c r="B25" s="70"/>
      <c r="C25" s="70"/>
      <c r="D25" s="70"/>
    </row>
    <row r="27" spans="1:4">
      <c r="A27" s="70" t="s">
        <v>796</v>
      </c>
    </row>
  </sheetData>
  <mergeCells count="20">
    <mergeCell ref="A19:C19"/>
    <mergeCell ref="A20:C20"/>
    <mergeCell ref="A13:C13"/>
    <mergeCell ref="A14:C14"/>
    <mergeCell ref="A15:C15"/>
    <mergeCell ref="A16:C16"/>
    <mergeCell ref="A17:C17"/>
    <mergeCell ref="A18:C18"/>
    <mergeCell ref="A12:C12"/>
    <mergeCell ref="A1:D1"/>
    <mergeCell ref="A2:B2"/>
    <mergeCell ref="A3:C3"/>
    <mergeCell ref="A4:C4"/>
    <mergeCell ref="A5:C5"/>
    <mergeCell ref="A6:C6"/>
    <mergeCell ref="A7:C7"/>
    <mergeCell ref="A8:C8"/>
    <mergeCell ref="A9:C9"/>
    <mergeCell ref="A10:C10"/>
    <mergeCell ref="A11:C1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60F09-74F8-420F-8A46-98285ADDA8B2}">
  <dimension ref="A1:D12"/>
  <sheetViews>
    <sheetView workbookViewId="0">
      <selection activeCell="G17" sqref="G17"/>
    </sheetView>
  </sheetViews>
  <sheetFormatPr defaultRowHeight="15"/>
  <cols>
    <col min="1" max="1" width="27.42578125" customWidth="1"/>
    <col min="2" max="2" width="28.85546875" customWidth="1"/>
    <col min="3" max="3" width="28.5703125" customWidth="1"/>
    <col min="4" max="4" width="40.5703125" customWidth="1"/>
  </cols>
  <sheetData>
    <row r="1" spans="1:4">
      <c r="A1" s="250" t="s">
        <v>793</v>
      </c>
      <c r="B1" s="251"/>
      <c r="C1" s="251"/>
      <c r="D1" s="251"/>
    </row>
    <row r="2" spans="1:4">
      <c r="A2" s="55" t="s">
        <v>777</v>
      </c>
      <c r="B2" s="55" t="s">
        <v>778</v>
      </c>
      <c r="C2" s="55" t="s">
        <v>779</v>
      </c>
      <c r="D2" s="55" t="s">
        <v>780</v>
      </c>
    </row>
    <row r="3" spans="1:4" ht="45">
      <c r="A3" s="12" t="s">
        <v>782</v>
      </c>
      <c r="B3" s="12" t="s">
        <v>785</v>
      </c>
      <c r="C3" s="71" t="s">
        <v>786</v>
      </c>
      <c r="D3" s="68" t="s">
        <v>787</v>
      </c>
    </row>
    <row r="4" spans="1:4" ht="45">
      <c r="A4" s="12" t="s">
        <v>781</v>
      </c>
      <c r="B4" s="12" t="s">
        <v>785</v>
      </c>
      <c r="C4" s="71" t="s">
        <v>789</v>
      </c>
      <c r="D4" s="68" t="s">
        <v>787</v>
      </c>
    </row>
    <row r="5" spans="1:4" ht="45">
      <c r="A5" s="12" t="s">
        <v>783</v>
      </c>
      <c r="B5" s="12" t="s">
        <v>785</v>
      </c>
      <c r="C5" s="71" t="s">
        <v>790</v>
      </c>
      <c r="D5" s="72" t="s">
        <v>791</v>
      </c>
    </row>
    <row r="6" spans="1:4" ht="45">
      <c r="A6" s="12" t="s">
        <v>784</v>
      </c>
      <c r="B6" s="12" t="s">
        <v>785</v>
      </c>
      <c r="C6" s="71" t="s">
        <v>790</v>
      </c>
      <c r="D6" s="72" t="s">
        <v>792</v>
      </c>
    </row>
    <row r="7" spans="1:4">
      <c r="A7" s="12" t="s">
        <v>768</v>
      </c>
      <c r="D7" s="68" t="s">
        <v>788</v>
      </c>
    </row>
    <row r="8" spans="1:4">
      <c r="A8" s="12" t="s">
        <v>768</v>
      </c>
      <c r="D8" s="68" t="s">
        <v>788</v>
      </c>
    </row>
    <row r="9" spans="1:4">
      <c r="A9" s="12" t="s">
        <v>768</v>
      </c>
      <c r="D9" s="68" t="s">
        <v>788</v>
      </c>
    </row>
    <row r="12" spans="1:4">
      <c r="A12" s="70" t="s">
        <v>798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C1E13-30FF-4A2C-A8AA-E3B1340FF291}">
  <dimension ref="A2:B5"/>
  <sheetViews>
    <sheetView workbookViewId="0">
      <selection activeCell="B3" sqref="B3"/>
    </sheetView>
  </sheetViews>
  <sheetFormatPr defaultRowHeight="15"/>
  <cols>
    <col min="1" max="1" width="25" bestFit="1" customWidth="1"/>
  </cols>
  <sheetData>
    <row r="2" spans="1:2">
      <c r="A2" t="s">
        <v>251</v>
      </c>
      <c r="B2" s="45">
        <v>0.2</v>
      </c>
    </row>
    <row r="3" spans="1:2">
      <c r="A3" t="s">
        <v>253</v>
      </c>
      <c r="B3" s="45">
        <f>(1-B2)</f>
        <v>0.8</v>
      </c>
    </row>
    <row r="5" spans="1:2">
      <c r="A5" t="s">
        <v>252</v>
      </c>
      <c r="B5" t="s">
        <v>279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D864-FD0D-4B18-9A9B-BCAB621D33EA}">
  <dimension ref="A1:H47"/>
  <sheetViews>
    <sheetView zoomScaleNormal="100" zoomScaleSheetLayoutView="100" workbookViewId="0"/>
  </sheetViews>
  <sheetFormatPr defaultColWidth="9.140625" defaultRowHeight="31.5"/>
  <cols>
    <col min="1" max="1" width="16.5703125" customWidth="1"/>
    <col min="2" max="2" width="11.7109375" customWidth="1"/>
    <col min="4" max="6" width="9.140625" style="7"/>
    <col min="7" max="7" width="17" style="7" customWidth="1"/>
    <col min="8" max="8" width="5.140625" style="7" customWidth="1"/>
    <col min="9" max="16384" width="9.140625" style="7"/>
  </cols>
  <sheetData>
    <row r="1" spans="1:8" ht="13.9" customHeight="1"/>
    <row r="2" spans="1:8" ht="27" customHeight="1">
      <c r="A2" s="243" t="s">
        <v>78</v>
      </c>
      <c r="B2" s="243"/>
      <c r="C2" s="243"/>
      <c r="D2" s="243"/>
      <c r="E2" s="243"/>
      <c r="F2" s="243"/>
      <c r="G2" s="243"/>
      <c r="H2" s="243"/>
    </row>
    <row r="3" spans="1:8" ht="18" customHeight="1">
      <c r="A3" s="239" t="s">
        <v>746</v>
      </c>
      <c r="B3" s="240"/>
      <c r="C3" s="240"/>
      <c r="D3" s="32"/>
      <c r="E3" s="239" t="s">
        <v>747</v>
      </c>
      <c r="F3" s="240"/>
      <c r="G3" s="240"/>
      <c r="H3" s="32"/>
    </row>
    <row r="4" spans="1:8" ht="17.45" customHeight="1">
      <c r="A4" s="238" t="s">
        <v>870</v>
      </c>
      <c r="B4" s="241"/>
      <c r="C4" s="241"/>
      <c r="D4" s="30"/>
      <c r="E4" s="241" t="s">
        <v>1183</v>
      </c>
      <c r="F4" s="241"/>
      <c r="G4" s="241"/>
      <c r="H4" s="30"/>
    </row>
    <row r="5" spans="1:8" ht="16.149999999999999" customHeight="1">
      <c r="A5" s="238" t="s">
        <v>1238</v>
      </c>
      <c r="B5" s="241"/>
      <c r="C5" s="241"/>
      <c r="D5" s="30"/>
      <c r="E5" s="238" t="s">
        <v>107</v>
      </c>
      <c r="F5" s="238"/>
      <c r="G5" s="238"/>
      <c r="H5" s="30"/>
    </row>
    <row r="6" spans="1:8" ht="14.45" customHeight="1">
      <c r="A6" s="30"/>
      <c r="B6" s="34"/>
      <c r="C6" s="34"/>
      <c r="D6" s="30"/>
      <c r="E6" s="238" t="s">
        <v>82</v>
      </c>
      <c r="F6" s="241"/>
      <c r="G6" s="241"/>
      <c r="H6" s="30"/>
    </row>
    <row r="7" spans="1:8" ht="15.6" customHeight="1">
      <c r="A7" s="239" t="s">
        <v>1190</v>
      </c>
      <c r="B7" s="240"/>
      <c r="C7" s="240"/>
      <c r="D7" s="30"/>
      <c r="E7" s="238" t="s">
        <v>83</v>
      </c>
      <c r="F7" s="241"/>
      <c r="G7" s="241"/>
      <c r="H7" s="30"/>
    </row>
    <row r="8" spans="1:8" ht="15.6" customHeight="1">
      <c r="A8" s="241" t="s">
        <v>749</v>
      </c>
      <c r="B8" s="241"/>
      <c r="C8" s="241"/>
      <c r="D8" s="30"/>
      <c r="E8" s="30"/>
      <c r="F8" s="34"/>
      <c r="G8" s="34"/>
      <c r="H8" s="32"/>
    </row>
    <row r="9" spans="1:8" ht="15.6" customHeight="1">
      <c r="A9" s="241" t="s">
        <v>750</v>
      </c>
      <c r="B9" s="241"/>
      <c r="C9" s="241"/>
      <c r="D9" s="30"/>
      <c r="E9" s="32" t="s">
        <v>748</v>
      </c>
      <c r="F9" s="32"/>
      <c r="G9" s="32"/>
      <c r="H9" s="30"/>
    </row>
    <row r="10" spans="1:8" ht="15.6" customHeight="1">
      <c r="A10" s="238" t="s">
        <v>797</v>
      </c>
      <c r="B10" s="238"/>
      <c r="C10" s="238"/>
      <c r="D10" s="30"/>
      <c r="E10" s="30"/>
      <c r="F10" s="242" t="s">
        <v>748</v>
      </c>
      <c r="G10" s="242"/>
      <c r="H10" s="30"/>
    </row>
    <row r="11" spans="1:8" ht="15.6" customHeight="1">
      <c r="A11" s="199"/>
      <c r="B11" s="30"/>
      <c r="C11" s="30"/>
      <c r="D11" s="67"/>
      <c r="E11" s="30"/>
      <c r="F11" s="34"/>
      <c r="G11" s="34"/>
    </row>
    <row r="12" spans="1:8" ht="15.6" customHeight="1">
      <c r="A12" s="199"/>
      <c r="B12" s="30"/>
      <c r="C12" s="30"/>
      <c r="D12" s="30"/>
      <c r="E12" s="30"/>
      <c r="H12" s="30"/>
    </row>
    <row r="13" spans="1:8" ht="15.6" customHeight="1">
      <c r="A13" s="138"/>
      <c r="B13" s="138"/>
      <c r="C13" s="138"/>
      <c r="D13" s="30" t="s">
        <v>794</v>
      </c>
      <c r="E13" s="30"/>
      <c r="F13" s="198"/>
      <c r="G13" s="198"/>
      <c r="H13" s="30"/>
    </row>
    <row r="14" spans="1:8" ht="15.6" customHeight="1">
      <c r="A14" s="30"/>
      <c r="B14" s="34"/>
      <c r="C14" s="238" t="s">
        <v>795</v>
      </c>
      <c r="D14" s="238"/>
      <c r="E14" s="238"/>
      <c r="F14" s="198"/>
      <c r="G14" s="198"/>
      <c r="H14" s="30"/>
    </row>
    <row r="15" spans="1:8" ht="15.6" customHeight="1">
      <c r="A15" s="32"/>
      <c r="B15" s="197"/>
      <c r="C15" s="197"/>
      <c r="D15" s="30"/>
      <c r="E15" s="30"/>
      <c r="F15" s="202"/>
      <c r="G15" s="198"/>
      <c r="H15" s="30"/>
    </row>
    <row r="16" spans="1:8" ht="15.6" customHeight="1">
      <c r="A16" s="30"/>
      <c r="B16" s="30"/>
      <c r="C16" s="30"/>
      <c r="D16" s="30"/>
      <c r="E16" s="30"/>
      <c r="F16" s="198"/>
      <c r="G16" s="198"/>
      <c r="H16" s="30"/>
    </row>
    <row r="17" spans="1:8" ht="15.6" customHeight="1">
      <c r="A17" s="239" t="s">
        <v>1482</v>
      </c>
      <c r="B17" s="240"/>
      <c r="C17" s="240"/>
      <c r="D17" s="30"/>
      <c r="E17" s="30"/>
      <c r="F17" s="198"/>
      <c r="G17" s="198"/>
      <c r="H17" s="30"/>
    </row>
    <row r="18" spans="1:8" ht="15.6" customHeight="1">
      <c r="A18" s="241" t="s">
        <v>1482</v>
      </c>
      <c r="B18" s="241"/>
      <c r="C18" s="241"/>
      <c r="D18" s="30"/>
      <c r="E18" s="30"/>
      <c r="F18" s="34"/>
      <c r="G18" s="34"/>
      <c r="H18" s="30"/>
    </row>
    <row r="19" spans="1:8" ht="15.6" customHeight="1">
      <c r="A19" s="30"/>
      <c r="B19" s="30"/>
      <c r="C19" s="30"/>
      <c r="D19" s="30"/>
      <c r="E19" s="30"/>
      <c r="F19" s="34"/>
      <c r="G19" s="34"/>
      <c r="H19" s="67"/>
    </row>
    <row r="20" spans="1:8" ht="15.6" customHeight="1">
      <c r="A20" s="200"/>
      <c r="B20" s="200"/>
      <c r="C20" s="200"/>
      <c r="D20" s="30"/>
      <c r="E20" s="30"/>
      <c r="F20" s="66"/>
      <c r="G20" s="67"/>
      <c r="H20" s="30"/>
    </row>
    <row r="21" spans="1:8" customFormat="1" ht="15.6" customHeight="1">
      <c r="A21" s="203"/>
      <c r="B21" s="203"/>
      <c r="C21" s="203"/>
      <c r="E21" s="30"/>
      <c r="F21" s="198"/>
      <c r="G21" s="198"/>
    </row>
    <row r="22" spans="1:8" customFormat="1" ht="15.6" customHeight="1">
      <c r="F22" s="201"/>
      <c r="G22" s="201"/>
    </row>
    <row r="23" spans="1:8" customFormat="1" ht="15.6" customHeight="1">
      <c r="D23" s="73"/>
    </row>
    <row r="24" spans="1:8" customFormat="1" ht="15.6" customHeight="1">
      <c r="D24" s="73"/>
      <c r="H24" t="s">
        <v>154</v>
      </c>
    </row>
    <row r="25" spans="1:8" customFormat="1" ht="15.6" customHeight="1"/>
    <row r="26" spans="1:8" ht="15" customHeight="1">
      <c r="D26"/>
      <c r="E26"/>
      <c r="F26"/>
      <c r="G26"/>
      <c r="H26"/>
    </row>
    <row r="27" spans="1:8" ht="15.75" customHeight="1">
      <c r="D27"/>
      <c r="E27"/>
      <c r="F27"/>
      <c r="G27"/>
      <c r="H27"/>
    </row>
    <row r="28" spans="1:8" ht="15.75" customHeight="1">
      <c r="A28" s="12"/>
      <c r="D28"/>
      <c r="E28"/>
      <c r="F28"/>
      <c r="G28"/>
      <c r="H28"/>
    </row>
    <row r="29" spans="1:8" ht="52.5" customHeight="1">
      <c r="D29"/>
      <c r="E29"/>
      <c r="F29"/>
      <c r="G29"/>
      <c r="H29"/>
    </row>
    <row r="30" spans="1:8" ht="24.6" customHeight="1">
      <c r="D30"/>
      <c r="E30"/>
      <c r="F30"/>
      <c r="G30"/>
      <c r="H30"/>
    </row>
    <row r="31" spans="1:8" ht="12" customHeight="1">
      <c r="D31"/>
      <c r="E31"/>
      <c r="F31"/>
      <c r="G31"/>
      <c r="H31"/>
    </row>
    <row r="32" spans="1:8" ht="19.899999999999999" customHeight="1">
      <c r="D32"/>
      <c r="E32"/>
      <c r="F32"/>
      <c r="G32"/>
      <c r="H32"/>
    </row>
    <row r="33" spans="1:8" ht="16.149999999999999" customHeight="1">
      <c r="D33"/>
      <c r="E33"/>
      <c r="F33"/>
      <c r="G33"/>
      <c r="H33"/>
    </row>
    <row r="34" spans="1:8" ht="16.899999999999999" customHeight="1">
      <c r="D34"/>
      <c r="E34"/>
      <c r="F34"/>
      <c r="G34"/>
      <c r="H34"/>
    </row>
    <row r="35" spans="1:8" ht="16.149999999999999" customHeight="1">
      <c r="D35"/>
      <c r="E35"/>
      <c r="F35"/>
      <c r="G35"/>
      <c r="H35"/>
    </row>
    <row r="36" spans="1:8" ht="16.149999999999999" customHeight="1">
      <c r="D36"/>
      <c r="E36"/>
      <c r="F36"/>
      <c r="G36"/>
      <c r="H36"/>
    </row>
    <row r="37" spans="1:8" ht="16.149999999999999" customHeight="1">
      <c r="A37" s="30"/>
      <c r="B37" s="111"/>
      <c r="C37" s="111"/>
      <c r="D37"/>
      <c r="E37"/>
      <c r="F37"/>
      <c r="G37"/>
      <c r="H37"/>
    </row>
    <row r="38" spans="1:8" ht="21" customHeight="1">
      <c r="A38" s="7"/>
      <c r="B38" s="7"/>
      <c r="C38" s="30"/>
      <c r="D38" s="30"/>
      <c r="E38"/>
      <c r="F38"/>
      <c r="G38"/>
      <c r="H38" s="30"/>
    </row>
    <row r="39" spans="1:8">
      <c r="A39" s="7"/>
      <c r="B39" s="7"/>
      <c r="C39" s="30"/>
      <c r="D39" s="30"/>
      <c r="E39" s="30"/>
      <c r="F39" s="30"/>
      <c r="G39" s="30"/>
      <c r="H39" s="30"/>
    </row>
    <row r="40" spans="1:8">
      <c r="A40" s="7"/>
      <c r="B40" s="7"/>
      <c r="C40" s="30"/>
      <c r="D40" s="30"/>
      <c r="E40" s="30"/>
      <c r="F40" s="30"/>
      <c r="G40" s="30"/>
      <c r="H40" s="30"/>
    </row>
    <row r="41" spans="1:8">
      <c r="A41" s="7"/>
      <c r="B41" s="7"/>
      <c r="C41" s="30"/>
      <c r="D41" s="30"/>
      <c r="E41" s="30"/>
      <c r="F41" s="30"/>
      <c r="G41" s="30"/>
      <c r="H41" s="30"/>
    </row>
    <row r="42" spans="1:8">
      <c r="A42" s="7"/>
      <c r="B42" s="7"/>
      <c r="C42" s="30"/>
      <c r="D42" s="30"/>
      <c r="E42" s="30"/>
      <c r="F42" s="30"/>
      <c r="G42" s="30"/>
      <c r="H42" s="30"/>
    </row>
    <row r="43" spans="1:8" ht="15.75" customHeight="1">
      <c r="A43" s="7"/>
      <c r="B43" s="7"/>
      <c r="C43" s="7"/>
      <c r="D43" s="30"/>
      <c r="E43" s="30"/>
      <c r="F43" s="30"/>
      <c r="G43" s="30"/>
      <c r="H43" s="30"/>
    </row>
    <row r="44" spans="1:8">
      <c r="A44" s="31"/>
      <c r="B44" s="31"/>
      <c r="C44" s="31"/>
      <c r="E44" s="30"/>
      <c r="F44" s="30"/>
      <c r="G44" s="30"/>
    </row>
    <row r="45" spans="1:8" ht="24.75" customHeight="1">
      <c r="A45" s="7"/>
      <c r="B45" s="7"/>
      <c r="C45" s="30"/>
      <c r="D45" s="31"/>
      <c r="H45" s="31"/>
    </row>
    <row r="46" spans="1:8">
      <c r="D46" s="30"/>
      <c r="E46" s="31"/>
      <c r="F46" s="31"/>
      <c r="G46" s="31"/>
      <c r="H46" s="30"/>
    </row>
    <row r="47" spans="1:8">
      <c r="E47" s="30"/>
      <c r="F47" s="30"/>
      <c r="G47" s="30"/>
    </row>
  </sheetData>
  <mergeCells count="17">
    <mergeCell ref="A4:C4"/>
    <mergeCell ref="E6:G6"/>
    <mergeCell ref="E5:G5"/>
    <mergeCell ref="E4:G4"/>
    <mergeCell ref="A2:H2"/>
    <mergeCell ref="A3:C3"/>
    <mergeCell ref="E3:G3"/>
    <mergeCell ref="A5:C5"/>
    <mergeCell ref="C14:E14"/>
    <mergeCell ref="A17:C17"/>
    <mergeCell ref="A18:C18"/>
    <mergeCell ref="E7:G7"/>
    <mergeCell ref="A7:C7"/>
    <mergeCell ref="A8:C8"/>
    <mergeCell ref="F10:G10"/>
    <mergeCell ref="A9:C9"/>
    <mergeCell ref="A10:C10"/>
  </mergeCells>
  <hyperlinks>
    <hyperlink ref="A42:H42" location="'VM600'!A1" display="Viking VM600 Mobile" xr:uid="{EC0DDD6F-BBD4-4BA7-B648-EE697C46EFB0}"/>
    <hyperlink ref="A46:H46" location="'ATLAS 1200'!A1" display="ATLAS 1200" xr:uid="{33AA408A-0803-4F2C-8515-6568F3DE2C2B}"/>
    <hyperlink ref="A43:H43" location="'TK-5730-5830-5930'!A1" display="TK-5730-5830-5930 Mobile" xr:uid="{C53D17A9-8F9C-45CF-A641-86A7DB77AC74}"/>
    <hyperlink ref="A41:H41" location="'VM900'!A1" display="Viking VM900 Mobile" xr:uid="{CFD75D59-27C9-4D82-B8F5-2DD320A5E933}"/>
    <hyperlink ref="A39:H39" location="'VM6000'!A1" display="Viking VM6000 Mobile" xr:uid="{67B6B602-142A-47C4-9FCD-B8A9041DAF2B}"/>
    <hyperlink ref="A40:H40" location="'VM5000'!A1" display="Viking VM5000 Mobile" xr:uid="{1F79C8CE-DB0A-4749-9826-6FF6A46D83B4}"/>
    <hyperlink ref="A4:C4" location="'VP8000'!Print_Area" display="Viking VP8000 Portable" xr:uid="{CC78E371-B0DE-44CE-9250-85B3293A5FA3}"/>
    <hyperlink ref="A5:C5" location="'Table of Contents '!A1" display="Viking VP5000 Portable" xr:uid="{555C7C42-C504-4FBB-8077-29FB99CBA5AA}"/>
    <hyperlink ref="E6:G6" location="'VM6000'!Print_Area" display="Viking VM6000 Mobile" xr:uid="{A17EE851-72D1-4DA2-84B2-39B1D217E396}"/>
    <hyperlink ref="E7:G7" location="'VM5000'!Print_Area" display="Viking VM5000 Mobile" xr:uid="{8E028497-065D-4803-90B3-F02498540765}"/>
    <hyperlink ref="F10:G10" location="'Viking Accessories'!A1" display="Viking Accessories" xr:uid="{D886CE52-FEC7-411E-94FF-853F6D79CB9F}"/>
    <hyperlink ref="A8:C8" location="'ATLAS 1200'!A1" display="ATLAS 1200" xr:uid="{A1733773-EFAB-46DD-8FC4-9DACAB048A9F}"/>
    <hyperlink ref="A9:C9" location="'ATLAS 4500'!A1" display="ATLAS 4500" xr:uid="{918EC2CC-572D-43DB-AC8D-8F63F7644B78}"/>
    <hyperlink ref="A10:C10" location="' ATLAS '!A1" display="ATLAS Infrastructure" xr:uid="{D8E13B27-F4EA-414F-9625-93C965FA7A2E}"/>
    <hyperlink ref="D13:E13" location="Services!A1" display="Services" xr:uid="{0ACA1CD4-E599-4D72-BB2D-A6AA07AB2FB6}"/>
    <hyperlink ref="C14" location="'Additional Warranty Options'!A1" display="Additional Warranty Options" xr:uid="{C2729262-1B6C-44C3-AEE5-05180DAAB76B}"/>
    <hyperlink ref="E5:G5" location="'VM7000'!Print_Area" display="Viking VM7000 Mobile" xr:uid="{780054DE-066E-44F1-B1FA-285CE07BBD4B}"/>
    <hyperlink ref="E4:G4" location="'VM8000'!Print_Area" display="Viking VM8000 Mobile" xr:uid="{12773C21-EBDF-4AE5-ACA2-AB834045C2AA}"/>
    <hyperlink ref="D13" location="'Addtl Services'!A1" display="Services" xr:uid="{B3A16359-53A8-42A7-9D15-E5EA7F7677E1}"/>
    <hyperlink ref="C14:E14" location="'Addtl Warranty Options'!A1" display="Additional Warranty Options" xr:uid="{6959CBD1-0F47-41D2-84C8-C3007481C2C0}"/>
    <hyperlink ref="A18:C18" location="Kairos!A1" display="Kairos" xr:uid="{F7DCD70A-F32F-4A40-970B-FE7E96696352}"/>
  </hyperlinks>
  <pageMargins left="0.7" right="0.7" top="0.75" bottom="0.75" header="0.3" footer="0.3"/>
  <pageSetup orientation="portrait" r:id="rId1"/>
  <headerFooter>
    <oddFooter>&amp;LCopyright © 2021 EF Johnson Company&amp;C&amp;P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57F7-D261-410F-804B-36E6B87B748F}">
  <dimension ref="A1:E124"/>
  <sheetViews>
    <sheetView showWhiteSpace="0" view="pageBreakPreview" zoomScaleNormal="100" zoomScaleSheetLayoutView="100" zoomScalePageLayoutView="70" workbookViewId="0">
      <selection activeCell="E1" sqref="E1"/>
    </sheetView>
  </sheetViews>
  <sheetFormatPr defaultColWidth="9.140625" defaultRowHeight="15" customHeight="1"/>
  <cols>
    <col min="1" max="1" width="15.140625" style="1" bestFit="1" customWidth="1"/>
    <col min="2" max="2" width="44.42578125" style="3" customWidth="1"/>
    <col min="3" max="3" width="16.42578125" style="4" customWidth="1"/>
    <col min="4" max="4" width="14.5703125" style="4" customWidth="1"/>
    <col min="5" max="16384" width="9.140625" style="1"/>
  </cols>
  <sheetData>
    <row r="1" spans="1:4" s="2" customFormat="1" ht="18.75" customHeight="1">
      <c r="A1" s="250" t="str">
        <f>CONCATENATE("KENWOOD Viking Price Guide  | ",'[1]Cover Page'!F13 )</f>
        <v xml:space="preserve">KENWOOD Viking Price Guide  |  May 19, 2025 </v>
      </c>
      <c r="B1" s="251"/>
      <c r="C1" s="251"/>
      <c r="D1" s="251"/>
    </row>
    <row r="2" spans="1:4" s="2" customFormat="1" ht="51" customHeight="1">
      <c r="A2" s="10"/>
      <c r="B2" s="11"/>
      <c r="C2" s="11"/>
      <c r="D2" s="11"/>
    </row>
    <row r="3" spans="1:4" s="2" customFormat="1" ht="409.5" customHeight="1">
      <c r="A3" s="10"/>
      <c r="B3" s="11"/>
      <c r="C3" s="11"/>
      <c r="D3" s="11"/>
    </row>
    <row r="4" spans="1:4" s="2" customFormat="1" ht="147" customHeight="1">
      <c r="A4" s="10"/>
      <c r="B4" s="11"/>
      <c r="C4" s="11"/>
      <c r="D4" s="11"/>
    </row>
    <row r="5" spans="1:4" ht="11.25" customHeight="1"/>
    <row r="6" spans="1:4" ht="11.25" customHeight="1"/>
    <row r="7" spans="1:4" ht="19.5" customHeight="1">
      <c r="A7" s="244" t="s">
        <v>0</v>
      </c>
      <c r="B7" s="245"/>
      <c r="C7" s="46" t="s">
        <v>852</v>
      </c>
      <c r="D7" s="46" t="s">
        <v>77</v>
      </c>
    </row>
    <row r="8" spans="1:4" ht="30">
      <c r="A8" s="103" t="s">
        <v>806</v>
      </c>
      <c r="B8" s="139" t="s">
        <v>807</v>
      </c>
      <c r="C8" s="108">
        <f>D8*0.8</f>
        <v>2160</v>
      </c>
      <c r="D8" s="108">
        <v>2700</v>
      </c>
    </row>
    <row r="9" spans="1:4" ht="30">
      <c r="A9" s="103" t="s">
        <v>808</v>
      </c>
      <c r="B9" s="139" t="s">
        <v>809</v>
      </c>
      <c r="C9" s="108">
        <f t="shared" ref="C9:C11" si="0">D9*0.8</f>
        <v>2440</v>
      </c>
      <c r="D9" s="108">
        <v>3050</v>
      </c>
    </row>
    <row r="10" spans="1:4" ht="30">
      <c r="A10" s="103" t="s">
        <v>810</v>
      </c>
      <c r="B10" s="139" t="s">
        <v>811</v>
      </c>
      <c r="C10" s="108">
        <f t="shared" si="0"/>
        <v>2384</v>
      </c>
      <c r="D10" s="108">
        <v>2980</v>
      </c>
    </row>
    <row r="11" spans="1:4" ht="30">
      <c r="A11" s="103" t="s">
        <v>812</v>
      </c>
      <c r="B11" s="139" t="s">
        <v>813</v>
      </c>
      <c r="C11" s="108">
        <f t="shared" si="0"/>
        <v>2656</v>
      </c>
      <c r="D11" s="108">
        <v>3320</v>
      </c>
    </row>
    <row r="12" spans="1:4" ht="14.45" customHeight="1">
      <c r="A12" s="244" t="s">
        <v>814</v>
      </c>
      <c r="B12" s="245"/>
      <c r="C12" s="46" t="s">
        <v>852</v>
      </c>
      <c r="D12" s="46" t="s">
        <v>77</v>
      </c>
    </row>
    <row r="13" spans="1:4">
      <c r="A13" s="84" t="s">
        <v>815</v>
      </c>
      <c r="B13" s="75" t="s">
        <v>816</v>
      </c>
      <c r="C13" s="108">
        <f>D13*0.8</f>
        <v>572</v>
      </c>
      <c r="D13" s="108">
        <v>715</v>
      </c>
    </row>
    <row r="14" spans="1:4">
      <c r="A14" s="84" t="s">
        <v>817</v>
      </c>
      <c r="B14" s="75" t="s">
        <v>818</v>
      </c>
      <c r="C14" s="108">
        <f t="shared" ref="C14:C15" si="1">D14*0.8</f>
        <v>572</v>
      </c>
      <c r="D14" s="108">
        <v>715</v>
      </c>
    </row>
    <row r="15" spans="1:4">
      <c r="A15" s="84" t="s">
        <v>819</v>
      </c>
      <c r="B15" s="75" t="s">
        <v>820</v>
      </c>
      <c r="C15" s="108">
        <f t="shared" si="1"/>
        <v>572</v>
      </c>
      <c r="D15" s="108">
        <v>715</v>
      </c>
    </row>
    <row r="16" spans="1:4">
      <c r="A16" s="244" t="s">
        <v>81</v>
      </c>
      <c r="B16" s="245"/>
      <c r="C16" s="46" t="s">
        <v>852</v>
      </c>
      <c r="D16" s="46" t="s">
        <v>77</v>
      </c>
    </row>
    <row r="17" spans="1:5" ht="30">
      <c r="A17" s="103" t="s">
        <v>1191</v>
      </c>
      <c r="B17" s="75" t="s">
        <v>1192</v>
      </c>
      <c r="C17" s="108">
        <f>D17*0.8</f>
        <v>94.4</v>
      </c>
      <c r="D17" s="108">
        <v>118</v>
      </c>
    </row>
    <row r="18" spans="1:5">
      <c r="A18" s="244" t="s">
        <v>1</v>
      </c>
      <c r="B18" s="245"/>
      <c r="C18" s="46" t="s">
        <v>852</v>
      </c>
      <c r="D18" s="46" t="s">
        <v>77</v>
      </c>
    </row>
    <row r="19" spans="1:5">
      <c r="A19" s="84" t="s">
        <v>876</v>
      </c>
      <c r="B19" s="29" t="s">
        <v>821</v>
      </c>
      <c r="C19" s="108">
        <f>D19*0.8</f>
        <v>92.800000000000011</v>
      </c>
      <c r="D19" s="108">
        <v>116</v>
      </c>
    </row>
    <row r="20" spans="1:5">
      <c r="A20" s="84" t="s">
        <v>63</v>
      </c>
      <c r="B20" s="29" t="s">
        <v>64</v>
      </c>
      <c r="C20" s="108">
        <f t="shared" ref="C20:C36" si="2">D20*0.8</f>
        <v>37.44</v>
      </c>
      <c r="D20" s="108">
        <v>46.8</v>
      </c>
    </row>
    <row r="21" spans="1:5">
      <c r="A21" s="84" t="s">
        <v>65</v>
      </c>
      <c r="B21" s="29" t="s">
        <v>66</v>
      </c>
      <c r="C21" s="108">
        <f t="shared" si="2"/>
        <v>26.880000000000003</v>
      </c>
      <c r="D21" s="108">
        <v>33.6</v>
      </c>
    </row>
    <row r="22" spans="1:5">
      <c r="A22" s="28" t="s">
        <v>20</v>
      </c>
      <c r="B22" s="29" t="s">
        <v>21</v>
      </c>
      <c r="C22" s="108">
        <f t="shared" si="2"/>
        <v>17.600000000000001</v>
      </c>
      <c r="D22" s="108">
        <v>22</v>
      </c>
    </row>
    <row r="23" spans="1:5">
      <c r="A23" s="28" t="s">
        <v>22</v>
      </c>
      <c r="B23" s="29" t="s">
        <v>23</v>
      </c>
      <c r="C23" s="108">
        <f t="shared" si="2"/>
        <v>17.600000000000001</v>
      </c>
      <c r="D23" s="108">
        <v>22</v>
      </c>
    </row>
    <row r="24" spans="1:5">
      <c r="A24" s="28" t="s">
        <v>24</v>
      </c>
      <c r="B24" s="29" t="s">
        <v>25</v>
      </c>
      <c r="C24" s="108">
        <f t="shared" si="2"/>
        <v>17.600000000000001</v>
      </c>
      <c r="D24" s="108">
        <v>22</v>
      </c>
    </row>
    <row r="25" spans="1:5">
      <c r="A25" s="39" t="s">
        <v>32</v>
      </c>
      <c r="B25" s="86" t="s">
        <v>33</v>
      </c>
      <c r="C25" s="108">
        <f t="shared" si="2"/>
        <v>39.200000000000003</v>
      </c>
      <c r="D25" s="108">
        <v>49</v>
      </c>
      <c r="E25" s="127"/>
    </row>
    <row r="26" spans="1:5">
      <c r="A26" s="28" t="s">
        <v>34</v>
      </c>
      <c r="B26" s="29" t="s">
        <v>35</v>
      </c>
      <c r="C26" s="108">
        <f t="shared" si="2"/>
        <v>39.200000000000003</v>
      </c>
      <c r="D26" s="108">
        <v>49</v>
      </c>
      <c r="E26" s="127"/>
    </row>
    <row r="27" spans="1:5">
      <c r="A27" s="28" t="s">
        <v>36</v>
      </c>
      <c r="B27" s="29" t="s">
        <v>37</v>
      </c>
      <c r="C27" s="108">
        <f t="shared" si="2"/>
        <v>39.200000000000003</v>
      </c>
      <c r="D27" s="108">
        <v>49</v>
      </c>
      <c r="E27" s="127"/>
    </row>
    <row r="28" spans="1:5">
      <c r="A28" s="28" t="s">
        <v>234</v>
      </c>
      <c r="B28" s="29" t="s">
        <v>235</v>
      </c>
      <c r="C28" s="108">
        <f t="shared" si="2"/>
        <v>39.44</v>
      </c>
      <c r="D28" s="108">
        <v>49.3</v>
      </c>
    </row>
    <row r="29" spans="1:5">
      <c r="A29" s="28" t="s">
        <v>14</v>
      </c>
      <c r="B29" s="29" t="s">
        <v>15</v>
      </c>
      <c r="C29" s="108">
        <f t="shared" si="2"/>
        <v>17.600000000000001</v>
      </c>
      <c r="D29" s="108">
        <v>22</v>
      </c>
    </row>
    <row r="30" spans="1:5">
      <c r="A30" s="28" t="s">
        <v>16</v>
      </c>
      <c r="B30" s="29" t="s">
        <v>17</v>
      </c>
      <c r="C30" s="108">
        <f t="shared" si="2"/>
        <v>17.600000000000001</v>
      </c>
      <c r="D30" s="108">
        <v>22</v>
      </c>
    </row>
    <row r="31" spans="1:5">
      <c r="A31" s="28" t="s">
        <v>18</v>
      </c>
      <c r="B31" s="29" t="s">
        <v>19</v>
      </c>
      <c r="C31" s="108">
        <f t="shared" si="2"/>
        <v>17.600000000000001</v>
      </c>
      <c r="D31" s="108">
        <v>22</v>
      </c>
    </row>
    <row r="32" spans="1:5">
      <c r="A32" s="28" t="s">
        <v>26</v>
      </c>
      <c r="B32" s="29" t="s">
        <v>27</v>
      </c>
      <c r="C32" s="108">
        <f t="shared" si="2"/>
        <v>39.200000000000003</v>
      </c>
      <c r="D32" s="108">
        <v>49</v>
      </c>
      <c r="E32" s="127"/>
    </row>
    <row r="33" spans="1:5">
      <c r="A33" s="28" t="s">
        <v>28</v>
      </c>
      <c r="B33" s="29" t="s">
        <v>29</v>
      </c>
      <c r="C33" s="108">
        <f t="shared" si="2"/>
        <v>39.200000000000003</v>
      </c>
      <c r="D33" s="108">
        <v>49</v>
      </c>
      <c r="E33" s="127"/>
    </row>
    <row r="34" spans="1:5">
      <c r="A34" s="28" t="s">
        <v>30</v>
      </c>
      <c r="B34" s="29" t="s">
        <v>31</v>
      </c>
      <c r="C34" s="108">
        <f t="shared" si="2"/>
        <v>39.200000000000003</v>
      </c>
      <c r="D34" s="108">
        <v>49</v>
      </c>
      <c r="E34" s="127"/>
    </row>
    <row r="35" spans="1:5" ht="30">
      <c r="A35" s="28" t="s">
        <v>38</v>
      </c>
      <c r="B35" s="29" t="s">
        <v>254</v>
      </c>
      <c r="C35" s="108">
        <f t="shared" si="2"/>
        <v>36.800000000000004</v>
      </c>
      <c r="D35" s="108">
        <v>46</v>
      </c>
    </row>
    <row r="36" spans="1:5" ht="15.75" customHeight="1">
      <c r="A36" s="28" t="s">
        <v>224</v>
      </c>
      <c r="B36" s="29" t="s">
        <v>225</v>
      </c>
      <c r="C36" s="108">
        <f t="shared" si="2"/>
        <v>45.04</v>
      </c>
      <c r="D36" s="108">
        <v>56.3</v>
      </c>
    </row>
    <row r="37" spans="1:5">
      <c r="A37" s="244" t="s">
        <v>39</v>
      </c>
      <c r="B37" s="245"/>
      <c r="C37" s="46" t="s">
        <v>852</v>
      </c>
      <c r="D37" s="46" t="s">
        <v>77</v>
      </c>
    </row>
    <row r="38" spans="1:5">
      <c r="A38" s="28" t="s">
        <v>40</v>
      </c>
      <c r="B38" s="29" t="s">
        <v>41</v>
      </c>
      <c r="C38" s="108">
        <f>D38*0.8</f>
        <v>148.80000000000001</v>
      </c>
      <c r="D38" s="108">
        <v>186</v>
      </c>
    </row>
    <row r="39" spans="1:5">
      <c r="A39" s="28" t="s">
        <v>42</v>
      </c>
      <c r="B39" s="29" t="s">
        <v>43</v>
      </c>
      <c r="C39" s="108">
        <f t="shared" ref="C39:C42" si="3">D39*0.8</f>
        <v>192.8</v>
      </c>
      <c r="D39" s="108">
        <v>241</v>
      </c>
    </row>
    <row r="40" spans="1:5">
      <c r="A40" s="28" t="s">
        <v>180</v>
      </c>
      <c r="B40" s="29" t="s">
        <v>181</v>
      </c>
      <c r="C40" s="108">
        <f t="shared" si="3"/>
        <v>224</v>
      </c>
      <c r="D40" s="108">
        <v>280</v>
      </c>
    </row>
    <row r="41" spans="1:5" ht="30">
      <c r="A41" s="28" t="s">
        <v>822</v>
      </c>
      <c r="B41" s="29" t="s">
        <v>182</v>
      </c>
      <c r="C41" s="108">
        <f t="shared" si="3"/>
        <v>322.40000000000003</v>
      </c>
      <c r="D41" s="108">
        <v>403</v>
      </c>
    </row>
    <row r="42" spans="1:5" ht="60">
      <c r="A42" s="28" t="s">
        <v>824</v>
      </c>
      <c r="B42" s="29" t="s">
        <v>1121</v>
      </c>
      <c r="C42" s="108">
        <f t="shared" si="3"/>
        <v>192.8</v>
      </c>
      <c r="D42" s="108">
        <v>241</v>
      </c>
    </row>
    <row r="43" spans="1:5">
      <c r="A43" s="244" t="s">
        <v>823</v>
      </c>
      <c r="B43" s="245"/>
      <c r="C43" s="46" t="s">
        <v>852</v>
      </c>
      <c r="D43" s="46" t="s">
        <v>77</v>
      </c>
    </row>
    <row r="44" spans="1:5" ht="75">
      <c r="A44" s="28" t="s">
        <v>1058</v>
      </c>
      <c r="B44" s="29" t="s">
        <v>1120</v>
      </c>
      <c r="C44" s="108">
        <f>D44*0.8</f>
        <v>175.4</v>
      </c>
      <c r="D44" s="108">
        <v>219.25</v>
      </c>
    </row>
    <row r="45" spans="1:5" ht="30">
      <c r="A45" s="28" t="s">
        <v>825</v>
      </c>
      <c r="B45" s="29" t="s">
        <v>1193</v>
      </c>
      <c r="C45" s="108">
        <f t="shared" ref="C45:C51" si="4">D45*0.8</f>
        <v>85.600000000000009</v>
      </c>
      <c r="D45" s="108">
        <v>107</v>
      </c>
    </row>
    <row r="46" spans="1:5" ht="45">
      <c r="A46" s="28" t="s">
        <v>826</v>
      </c>
      <c r="B46" s="29" t="s">
        <v>827</v>
      </c>
      <c r="C46" s="108">
        <f t="shared" si="4"/>
        <v>85.600000000000009</v>
      </c>
      <c r="D46" s="108">
        <v>107</v>
      </c>
    </row>
    <row r="47" spans="1:5" ht="45">
      <c r="A47" s="141" t="s">
        <v>828</v>
      </c>
      <c r="B47" s="75" t="s">
        <v>884</v>
      </c>
      <c r="C47" s="108">
        <f t="shared" si="4"/>
        <v>724.80000000000007</v>
      </c>
      <c r="D47" s="108">
        <v>906</v>
      </c>
    </row>
    <row r="48" spans="1:5" ht="45">
      <c r="A48" s="28" t="s">
        <v>885</v>
      </c>
      <c r="B48" s="29" t="s">
        <v>829</v>
      </c>
      <c r="C48" s="108">
        <f t="shared" si="4"/>
        <v>9.5200000000000014</v>
      </c>
      <c r="D48" s="108">
        <v>11.9</v>
      </c>
    </row>
    <row r="49" spans="1:4" ht="45">
      <c r="A49" s="28" t="s">
        <v>886</v>
      </c>
      <c r="B49" s="29" t="s">
        <v>830</v>
      </c>
      <c r="C49" s="108">
        <f t="shared" si="4"/>
        <v>9.5200000000000014</v>
      </c>
      <c r="D49" s="108">
        <v>11.9</v>
      </c>
    </row>
    <row r="50" spans="1:4">
      <c r="A50" s="141" t="s">
        <v>1053</v>
      </c>
      <c r="B50" s="75" t="s">
        <v>1054</v>
      </c>
      <c r="C50" s="108">
        <f t="shared" si="4"/>
        <v>73.2</v>
      </c>
      <c r="D50" s="108">
        <v>91.5</v>
      </c>
    </row>
    <row r="51" spans="1:4" ht="30">
      <c r="A51" s="28" t="s">
        <v>1055</v>
      </c>
      <c r="B51" s="29" t="s">
        <v>1194</v>
      </c>
      <c r="C51" s="108">
        <f t="shared" si="4"/>
        <v>322.40000000000003</v>
      </c>
      <c r="D51" s="108">
        <v>403</v>
      </c>
    </row>
    <row r="52" spans="1:4" ht="15" customHeight="1">
      <c r="A52" s="248" t="s">
        <v>46</v>
      </c>
      <c r="B52" s="249"/>
      <c r="C52" s="46" t="s">
        <v>852</v>
      </c>
      <c r="D52" s="46" t="s">
        <v>77</v>
      </c>
    </row>
    <row r="53" spans="1:4">
      <c r="A53" s="28" t="s">
        <v>47</v>
      </c>
      <c r="B53" s="18" t="s">
        <v>48</v>
      </c>
      <c r="C53" s="108">
        <f>D53*0.8</f>
        <v>15.680000000000001</v>
      </c>
      <c r="D53" s="108">
        <v>19.600000000000001</v>
      </c>
    </row>
    <row r="54" spans="1:4" ht="45">
      <c r="A54" s="28" t="s">
        <v>831</v>
      </c>
      <c r="B54" s="18" t="s">
        <v>832</v>
      </c>
      <c r="C54" s="108">
        <f t="shared" ref="C54:C59" si="5">D54*0.8</f>
        <v>64</v>
      </c>
      <c r="D54" s="108">
        <v>80</v>
      </c>
    </row>
    <row r="55" spans="1:4" ht="45">
      <c r="A55" s="29" t="s">
        <v>833</v>
      </c>
      <c r="B55" s="18" t="s">
        <v>834</v>
      </c>
      <c r="C55" s="108">
        <f t="shared" si="5"/>
        <v>64</v>
      </c>
      <c r="D55" s="108">
        <v>80</v>
      </c>
    </row>
    <row r="56" spans="1:4" ht="45">
      <c r="A56" s="28" t="s">
        <v>835</v>
      </c>
      <c r="B56" s="18" t="s">
        <v>836</v>
      </c>
      <c r="C56" s="108">
        <f t="shared" si="5"/>
        <v>64</v>
      </c>
      <c r="D56" s="108">
        <v>80</v>
      </c>
    </row>
    <row r="57" spans="1:4" ht="45">
      <c r="A57" s="28" t="s">
        <v>837</v>
      </c>
      <c r="B57" s="18" t="s">
        <v>838</v>
      </c>
      <c r="C57" s="108">
        <f t="shared" si="5"/>
        <v>70.400000000000006</v>
      </c>
      <c r="D57" s="108">
        <v>88</v>
      </c>
    </row>
    <row r="58" spans="1:4" ht="45">
      <c r="A58" s="29" t="s">
        <v>839</v>
      </c>
      <c r="B58" s="18" t="s">
        <v>840</v>
      </c>
      <c r="C58" s="108">
        <f t="shared" si="5"/>
        <v>64</v>
      </c>
      <c r="D58" s="108">
        <v>80</v>
      </c>
    </row>
    <row r="59" spans="1:4" ht="30">
      <c r="A59" s="29" t="s">
        <v>841</v>
      </c>
      <c r="B59" s="18" t="s">
        <v>842</v>
      </c>
      <c r="C59" s="108">
        <f t="shared" si="5"/>
        <v>70.400000000000006</v>
      </c>
      <c r="D59" s="108">
        <v>88</v>
      </c>
    </row>
    <row r="60" spans="1:4" ht="15" customHeight="1">
      <c r="A60" s="248" t="s">
        <v>54</v>
      </c>
      <c r="B60" s="249"/>
      <c r="C60" s="46" t="s">
        <v>852</v>
      </c>
      <c r="D60" s="46" t="s">
        <v>77</v>
      </c>
    </row>
    <row r="61" spans="1:4" ht="60">
      <c r="A61" s="84" t="s">
        <v>55</v>
      </c>
      <c r="B61" s="29" t="s">
        <v>210</v>
      </c>
      <c r="C61" s="108">
        <f>D61*0.8</f>
        <v>396</v>
      </c>
      <c r="D61" s="108">
        <v>495</v>
      </c>
    </row>
    <row r="62" spans="1:4" ht="30">
      <c r="A62" s="84" t="s">
        <v>172</v>
      </c>
      <c r="B62" s="29" t="s">
        <v>255</v>
      </c>
      <c r="C62" s="108">
        <f t="shared" ref="C62:C68" si="6">D62*0.8</f>
        <v>139.20000000000002</v>
      </c>
      <c r="D62" s="108">
        <v>174</v>
      </c>
    </row>
    <row r="63" spans="1:4" ht="30">
      <c r="A63" s="84" t="s">
        <v>173</v>
      </c>
      <c r="B63" s="29" t="s">
        <v>256</v>
      </c>
      <c r="C63" s="108">
        <f t="shared" si="6"/>
        <v>148</v>
      </c>
      <c r="D63" s="108">
        <v>185</v>
      </c>
    </row>
    <row r="64" spans="1:4" customFormat="1" ht="30">
      <c r="A64" s="84" t="s">
        <v>56</v>
      </c>
      <c r="B64" s="29" t="s">
        <v>211</v>
      </c>
      <c r="C64" s="108">
        <f t="shared" si="6"/>
        <v>54.160000000000004</v>
      </c>
      <c r="D64" s="108">
        <v>67.7</v>
      </c>
    </row>
    <row r="65" spans="1:4" customFormat="1">
      <c r="A65" s="84" t="s">
        <v>57</v>
      </c>
      <c r="B65" s="29" t="s">
        <v>58</v>
      </c>
      <c r="C65" s="108">
        <f t="shared" si="6"/>
        <v>59.6</v>
      </c>
      <c r="D65" s="108">
        <v>74.5</v>
      </c>
    </row>
    <row r="66" spans="1:4" ht="30">
      <c r="A66" s="84" t="s">
        <v>59</v>
      </c>
      <c r="B66" s="29" t="s">
        <v>60</v>
      </c>
      <c r="C66" s="108">
        <f t="shared" si="6"/>
        <v>162.24</v>
      </c>
      <c r="D66" s="108">
        <v>202.8</v>
      </c>
    </row>
    <row r="67" spans="1:4" ht="30">
      <c r="A67" s="84" t="s">
        <v>61</v>
      </c>
      <c r="B67" s="29" t="s">
        <v>62</v>
      </c>
      <c r="C67" s="108">
        <f t="shared" si="6"/>
        <v>321.60000000000002</v>
      </c>
      <c r="D67" s="108">
        <v>402</v>
      </c>
    </row>
    <row r="68" spans="1:4" ht="30">
      <c r="A68" s="28" t="s">
        <v>1059</v>
      </c>
      <c r="B68" s="18" t="s">
        <v>1060</v>
      </c>
      <c r="C68" s="108">
        <f t="shared" si="6"/>
        <v>124.80000000000001</v>
      </c>
      <c r="D68" s="108">
        <v>156</v>
      </c>
    </row>
    <row r="69" spans="1:4" ht="15" customHeight="1">
      <c r="A69" s="244" t="s">
        <v>843</v>
      </c>
      <c r="B69" s="245"/>
      <c r="C69" s="46" t="s">
        <v>852</v>
      </c>
      <c r="D69" s="46" t="s">
        <v>77</v>
      </c>
    </row>
    <row r="70" spans="1:4" ht="60">
      <c r="A70" s="103" t="s">
        <v>844</v>
      </c>
      <c r="B70" s="75" t="s">
        <v>887</v>
      </c>
      <c r="C70" s="108">
        <f>D70*0.8</f>
        <v>169.60000000000002</v>
      </c>
      <c r="D70" s="108">
        <v>212</v>
      </c>
    </row>
    <row r="71" spans="1:4">
      <c r="A71" s="84">
        <v>2990045094</v>
      </c>
      <c r="B71" s="18" t="s">
        <v>1056</v>
      </c>
      <c r="C71" s="108">
        <f>D71*0.8</f>
        <v>476</v>
      </c>
      <c r="D71" s="17">
        <v>595</v>
      </c>
    </row>
    <row r="72" spans="1:4">
      <c r="A72" s="244" t="s">
        <v>2</v>
      </c>
      <c r="B72" s="245"/>
      <c r="C72" s="46" t="s">
        <v>852</v>
      </c>
      <c r="D72" s="46" t="s">
        <v>77</v>
      </c>
    </row>
    <row r="73" spans="1:4">
      <c r="A73" s="13">
        <v>8321050001</v>
      </c>
      <c r="B73" s="43" t="s">
        <v>227</v>
      </c>
      <c r="C73" s="142">
        <v>0</v>
      </c>
      <c r="D73" s="142">
        <v>0</v>
      </c>
    </row>
    <row r="74" spans="1:4">
      <c r="A74" s="13">
        <v>8321000002</v>
      </c>
      <c r="B74" s="43" t="s">
        <v>228</v>
      </c>
      <c r="C74" s="142">
        <v>0</v>
      </c>
      <c r="D74" s="142">
        <v>0</v>
      </c>
    </row>
    <row r="75" spans="1:4" ht="15" customHeight="1">
      <c r="A75" s="244" t="s">
        <v>76</v>
      </c>
      <c r="B75" s="245"/>
      <c r="C75" s="46" t="s">
        <v>852</v>
      </c>
      <c r="D75" s="46" t="s">
        <v>77</v>
      </c>
    </row>
    <row r="76" spans="1:4">
      <c r="A76" s="103">
        <v>8322000001</v>
      </c>
      <c r="B76" s="143" t="s">
        <v>888</v>
      </c>
      <c r="C76" s="37">
        <v>0</v>
      </c>
      <c r="D76" s="37">
        <v>0</v>
      </c>
    </row>
    <row r="77" spans="1:4">
      <c r="A77" s="141">
        <v>8322000002</v>
      </c>
      <c r="B77" s="143" t="s">
        <v>889</v>
      </c>
      <c r="C77" s="100">
        <f>D77*0.8</f>
        <v>332</v>
      </c>
      <c r="D77" s="100">
        <v>415</v>
      </c>
    </row>
    <row r="78" spans="1:4" ht="30">
      <c r="A78" s="141">
        <v>8322000005</v>
      </c>
      <c r="B78" s="143" t="s">
        <v>890</v>
      </c>
      <c r="C78" s="100">
        <f t="shared" ref="C78:C82" si="7">D78*0.8</f>
        <v>116</v>
      </c>
      <c r="D78" s="100">
        <v>145</v>
      </c>
    </row>
    <row r="79" spans="1:4" ht="30">
      <c r="A79" s="141">
        <v>8322000006</v>
      </c>
      <c r="B79" s="75" t="s">
        <v>891</v>
      </c>
      <c r="C79" s="100">
        <f t="shared" si="7"/>
        <v>380</v>
      </c>
      <c r="D79" s="100">
        <v>475</v>
      </c>
    </row>
    <row r="80" spans="1:4">
      <c r="A80" s="141">
        <v>8322000104</v>
      </c>
      <c r="B80" s="75" t="s">
        <v>112</v>
      </c>
      <c r="C80" s="100">
        <f t="shared" si="7"/>
        <v>80</v>
      </c>
      <c r="D80" s="100">
        <v>100</v>
      </c>
    </row>
    <row r="81" spans="1:5">
      <c r="A81" s="141">
        <v>8322000009</v>
      </c>
      <c r="B81" s="75" t="s">
        <v>1057</v>
      </c>
      <c r="C81" s="100">
        <f t="shared" si="7"/>
        <v>380</v>
      </c>
      <c r="D81" s="100">
        <v>475</v>
      </c>
      <c r="E81" s="128"/>
    </row>
    <row r="82" spans="1:5">
      <c r="A82" s="141">
        <v>8322000010</v>
      </c>
      <c r="B82" s="75" t="s">
        <v>1195</v>
      </c>
      <c r="C82" s="100">
        <f t="shared" si="7"/>
        <v>380</v>
      </c>
      <c r="D82" s="100">
        <v>475</v>
      </c>
      <c r="E82" s="128"/>
    </row>
    <row r="83" spans="1:5">
      <c r="A83" s="244" t="s">
        <v>3</v>
      </c>
      <c r="B83" s="245"/>
      <c r="C83" s="46" t="s">
        <v>852</v>
      </c>
      <c r="D83" s="46" t="s">
        <v>77</v>
      </c>
    </row>
    <row r="84" spans="1:5">
      <c r="A84" s="129"/>
      <c r="B84" s="130" t="s">
        <v>4</v>
      </c>
      <c r="C84" s="131"/>
      <c r="D84" s="131"/>
    </row>
    <row r="85" spans="1:5">
      <c r="A85" s="103">
        <v>8326000006</v>
      </c>
      <c r="B85" s="75" t="s">
        <v>5</v>
      </c>
      <c r="C85" s="37">
        <v>0</v>
      </c>
      <c r="D85" s="37">
        <v>0</v>
      </c>
    </row>
    <row r="86" spans="1:5">
      <c r="A86" s="103">
        <v>8326000008</v>
      </c>
      <c r="B86" s="75" t="s">
        <v>223</v>
      </c>
      <c r="C86" s="144">
        <f>D86*0.8</f>
        <v>284</v>
      </c>
      <c r="D86" s="144">
        <v>355</v>
      </c>
    </row>
    <row r="87" spans="1:5">
      <c r="A87" s="103">
        <v>8326000009</v>
      </c>
      <c r="B87" s="75" t="s">
        <v>110</v>
      </c>
      <c r="C87" s="144">
        <f t="shared" ref="C87:C88" si="8">D87*0.8</f>
        <v>568</v>
      </c>
      <c r="D87" s="144">
        <v>710</v>
      </c>
    </row>
    <row r="88" spans="1:5">
      <c r="A88" s="77">
        <v>8326000041</v>
      </c>
      <c r="B88" s="78" t="s">
        <v>1196</v>
      </c>
      <c r="C88" s="137">
        <f t="shared" si="8"/>
        <v>800</v>
      </c>
      <c r="D88" s="79">
        <v>1000</v>
      </c>
    </row>
    <row r="89" spans="1:5">
      <c r="A89" s="129"/>
      <c r="B89" s="246" t="s">
        <v>237</v>
      </c>
      <c r="C89" s="246"/>
      <c r="D89" s="247"/>
    </row>
    <row r="90" spans="1:5">
      <c r="A90" s="103">
        <v>8323000005</v>
      </c>
      <c r="B90" s="75" t="s">
        <v>7</v>
      </c>
      <c r="C90" s="37">
        <v>0</v>
      </c>
      <c r="D90" s="37">
        <v>0</v>
      </c>
    </row>
    <row r="91" spans="1:5">
      <c r="A91" s="103">
        <v>8323000001</v>
      </c>
      <c r="B91" s="75" t="s">
        <v>892</v>
      </c>
      <c r="C91" s="37">
        <v>0</v>
      </c>
      <c r="D91" s="37">
        <v>0</v>
      </c>
    </row>
    <row r="92" spans="1:5">
      <c r="A92" s="103">
        <v>8323000003</v>
      </c>
      <c r="B92" s="75" t="s">
        <v>6</v>
      </c>
      <c r="C92" s="37">
        <v>0</v>
      </c>
      <c r="D92" s="37">
        <v>0</v>
      </c>
    </row>
    <row r="93" spans="1:5" ht="75">
      <c r="A93" s="103">
        <v>8323000002</v>
      </c>
      <c r="B93" s="75" t="s">
        <v>1197</v>
      </c>
      <c r="C93" s="108">
        <f>D93*0.8</f>
        <v>144</v>
      </c>
      <c r="D93" s="108">
        <v>180</v>
      </c>
    </row>
    <row r="94" spans="1:5" ht="75">
      <c r="A94" s="103">
        <v>8323000004</v>
      </c>
      <c r="B94" s="75" t="s">
        <v>1198</v>
      </c>
      <c r="C94" s="108">
        <f t="shared" ref="C94:C95" si="9">D94*0.8</f>
        <v>448</v>
      </c>
      <c r="D94" s="108">
        <v>560</v>
      </c>
    </row>
    <row r="95" spans="1:5" ht="60">
      <c r="A95" s="77" t="s">
        <v>1199</v>
      </c>
      <c r="B95" s="78" t="s">
        <v>1200</v>
      </c>
      <c r="C95" s="79">
        <f t="shared" si="9"/>
        <v>912</v>
      </c>
      <c r="D95" s="79">
        <v>1140</v>
      </c>
    </row>
    <row r="96" spans="1:5">
      <c r="A96" s="129"/>
      <c r="B96" s="130" t="s">
        <v>8</v>
      </c>
      <c r="C96" s="131"/>
      <c r="D96" s="131"/>
    </row>
    <row r="97" spans="1:4">
      <c r="A97" s="103">
        <v>8326000002</v>
      </c>
      <c r="B97" s="75" t="s">
        <v>895</v>
      </c>
      <c r="C97" s="100">
        <f>D97*0.8</f>
        <v>48</v>
      </c>
      <c r="D97" s="100">
        <v>60</v>
      </c>
    </row>
    <row r="98" spans="1:4">
      <c r="A98" s="103">
        <v>8325000002</v>
      </c>
      <c r="B98" s="75" t="s">
        <v>896</v>
      </c>
      <c r="C98" s="100">
        <f t="shared" ref="C98:C112" si="10">D98*0.8</f>
        <v>132</v>
      </c>
      <c r="D98" s="100">
        <v>165</v>
      </c>
    </row>
    <row r="99" spans="1:4">
      <c r="A99" s="103">
        <v>8325000001</v>
      </c>
      <c r="B99" s="75" t="s">
        <v>897</v>
      </c>
      <c r="C99" s="100">
        <f t="shared" si="10"/>
        <v>188</v>
      </c>
      <c r="D99" s="100">
        <v>235</v>
      </c>
    </row>
    <row r="100" spans="1:4">
      <c r="A100" s="103">
        <v>8326000027</v>
      </c>
      <c r="B100" s="75" t="s">
        <v>898</v>
      </c>
      <c r="C100" s="100">
        <f t="shared" si="10"/>
        <v>96</v>
      </c>
      <c r="D100" s="100">
        <v>120</v>
      </c>
    </row>
    <row r="101" spans="1:4">
      <c r="A101" s="103">
        <v>8324000002</v>
      </c>
      <c r="B101" s="75" t="s">
        <v>899</v>
      </c>
      <c r="C101" s="100">
        <f t="shared" si="10"/>
        <v>712</v>
      </c>
      <c r="D101" s="100">
        <v>890</v>
      </c>
    </row>
    <row r="102" spans="1:4">
      <c r="A102" s="77">
        <v>8324000008</v>
      </c>
      <c r="B102" s="78" t="s">
        <v>1201</v>
      </c>
      <c r="C102" s="83">
        <f t="shared" si="10"/>
        <v>120</v>
      </c>
      <c r="D102" s="83">
        <v>150</v>
      </c>
    </row>
    <row r="103" spans="1:4">
      <c r="A103" s="103">
        <v>8326000001</v>
      </c>
      <c r="B103" s="75" t="s">
        <v>80</v>
      </c>
      <c r="C103" s="100">
        <f t="shared" si="10"/>
        <v>96</v>
      </c>
      <c r="D103" s="100">
        <v>120</v>
      </c>
    </row>
    <row r="104" spans="1:4">
      <c r="A104" s="103">
        <v>8324000003</v>
      </c>
      <c r="B104" s="75" t="s">
        <v>12</v>
      </c>
      <c r="C104" s="100">
        <f t="shared" si="10"/>
        <v>188</v>
      </c>
      <c r="D104" s="100">
        <v>235</v>
      </c>
    </row>
    <row r="105" spans="1:4">
      <c r="A105" s="103">
        <v>8326000003</v>
      </c>
      <c r="B105" s="75" t="s">
        <v>10</v>
      </c>
      <c r="C105" s="100">
        <f t="shared" si="10"/>
        <v>240</v>
      </c>
      <c r="D105" s="100">
        <v>300</v>
      </c>
    </row>
    <row r="106" spans="1:4" ht="15" customHeight="1">
      <c r="A106" s="103">
        <v>8326000004</v>
      </c>
      <c r="B106" s="75" t="s">
        <v>900</v>
      </c>
      <c r="C106" s="100">
        <f t="shared" si="10"/>
        <v>332</v>
      </c>
      <c r="D106" s="100">
        <v>415</v>
      </c>
    </row>
    <row r="107" spans="1:4" ht="15" customHeight="1">
      <c r="A107" s="77">
        <v>8326000042</v>
      </c>
      <c r="B107" s="78" t="s">
        <v>1202</v>
      </c>
      <c r="C107" s="83">
        <f t="shared" si="10"/>
        <v>120</v>
      </c>
      <c r="D107" s="83">
        <v>150</v>
      </c>
    </row>
    <row r="108" spans="1:4">
      <c r="A108" s="103">
        <v>8325000003</v>
      </c>
      <c r="B108" s="75" t="s">
        <v>11</v>
      </c>
      <c r="C108" s="100">
        <f t="shared" si="10"/>
        <v>96</v>
      </c>
      <c r="D108" s="100">
        <v>120</v>
      </c>
    </row>
    <row r="109" spans="1:4" ht="15" customHeight="1">
      <c r="A109" s="103">
        <v>8324000005</v>
      </c>
      <c r="B109" s="75" t="s">
        <v>13</v>
      </c>
      <c r="C109" s="100">
        <f t="shared" si="10"/>
        <v>44</v>
      </c>
      <c r="D109" s="100">
        <v>55</v>
      </c>
    </row>
    <row r="110" spans="1:4">
      <c r="A110" s="103">
        <v>8326000023</v>
      </c>
      <c r="B110" s="75" t="s">
        <v>901</v>
      </c>
      <c r="C110" s="100">
        <f t="shared" si="10"/>
        <v>96</v>
      </c>
      <c r="D110" s="100">
        <v>120</v>
      </c>
    </row>
    <row r="111" spans="1:4">
      <c r="A111" s="103">
        <v>8326000026</v>
      </c>
      <c r="B111" s="75" t="s">
        <v>902</v>
      </c>
      <c r="C111" s="100">
        <f t="shared" si="10"/>
        <v>96</v>
      </c>
      <c r="D111" s="100">
        <v>120</v>
      </c>
    </row>
    <row r="112" spans="1:4">
      <c r="A112" s="103" t="s">
        <v>570</v>
      </c>
      <c r="B112" s="75" t="s">
        <v>845</v>
      </c>
      <c r="C112" s="100">
        <f t="shared" si="10"/>
        <v>96</v>
      </c>
      <c r="D112" s="100">
        <v>120</v>
      </c>
    </row>
    <row r="113" spans="1:4">
      <c r="A113" s="244" t="s">
        <v>3</v>
      </c>
      <c r="B113" s="245"/>
      <c r="C113" s="46" t="s">
        <v>852</v>
      </c>
      <c r="D113" s="46" t="s">
        <v>77</v>
      </c>
    </row>
    <row r="114" spans="1:4">
      <c r="A114" s="129"/>
      <c r="B114" s="130" t="s">
        <v>1203</v>
      </c>
      <c r="C114" s="131"/>
      <c r="D114" s="131"/>
    </row>
    <row r="115" spans="1:4">
      <c r="A115" s="103" t="s">
        <v>574</v>
      </c>
      <c r="B115" s="75" t="s">
        <v>846</v>
      </c>
      <c r="C115" s="100">
        <f>D115*0.8</f>
        <v>96</v>
      </c>
      <c r="D115" s="100">
        <v>120</v>
      </c>
    </row>
    <row r="116" spans="1:4">
      <c r="A116" s="103" t="s">
        <v>576</v>
      </c>
      <c r="B116" s="75" t="s">
        <v>903</v>
      </c>
      <c r="C116" s="100">
        <f t="shared" ref="C116:C122" si="11">D116*0.8</f>
        <v>188</v>
      </c>
      <c r="D116" s="100">
        <v>235</v>
      </c>
    </row>
    <row r="117" spans="1:4" ht="30">
      <c r="A117" s="103">
        <v>8326000025</v>
      </c>
      <c r="B117" s="75" t="s">
        <v>848</v>
      </c>
      <c r="C117" s="100">
        <f t="shared" si="11"/>
        <v>0</v>
      </c>
      <c r="D117" s="145">
        <v>0</v>
      </c>
    </row>
    <row r="118" spans="1:4" ht="30">
      <c r="A118" s="103">
        <v>8326000033</v>
      </c>
      <c r="B118" s="75" t="s">
        <v>849</v>
      </c>
      <c r="C118" s="100">
        <f t="shared" si="11"/>
        <v>0</v>
      </c>
      <c r="D118" s="145">
        <v>0</v>
      </c>
    </row>
    <row r="119" spans="1:4">
      <c r="A119" s="103">
        <v>8326000039</v>
      </c>
      <c r="B119" s="75" t="s">
        <v>850</v>
      </c>
      <c r="C119" s="100">
        <f t="shared" si="11"/>
        <v>0</v>
      </c>
      <c r="D119" s="145">
        <v>0</v>
      </c>
    </row>
    <row r="120" spans="1:4" ht="30">
      <c r="A120" s="103">
        <v>8324000004</v>
      </c>
      <c r="B120" s="75" t="s">
        <v>851</v>
      </c>
      <c r="C120" s="100">
        <f t="shared" si="11"/>
        <v>188</v>
      </c>
      <c r="D120" s="100">
        <v>235</v>
      </c>
    </row>
    <row r="121" spans="1:4" ht="30">
      <c r="A121" s="103">
        <v>8326000040</v>
      </c>
      <c r="B121" s="75" t="s">
        <v>1204</v>
      </c>
      <c r="C121" s="100">
        <f t="shared" si="11"/>
        <v>96</v>
      </c>
      <c r="D121" s="100">
        <v>120</v>
      </c>
    </row>
    <row r="122" spans="1:4">
      <c r="A122" s="103">
        <v>8326000034</v>
      </c>
      <c r="B122" s="75" t="s">
        <v>904</v>
      </c>
      <c r="C122" s="100">
        <f t="shared" si="11"/>
        <v>188</v>
      </c>
      <c r="D122" s="100">
        <v>235</v>
      </c>
    </row>
    <row r="123" spans="1:4">
      <c r="A123" s="146"/>
      <c r="B123" s="147"/>
      <c r="C123" s="148"/>
      <c r="D123" s="148"/>
    </row>
    <row r="124" spans="1:4" ht="60">
      <c r="A124" s="103"/>
      <c r="B124" s="75" t="s">
        <v>229</v>
      </c>
      <c r="C124" s="100"/>
      <c r="D124" s="100"/>
    </row>
  </sheetData>
  <mergeCells count="15">
    <mergeCell ref="A37:B37"/>
    <mergeCell ref="A1:D1"/>
    <mergeCell ref="A7:B7"/>
    <mergeCell ref="A12:B12"/>
    <mergeCell ref="A16:B16"/>
    <mergeCell ref="A18:B18"/>
    <mergeCell ref="A83:B83"/>
    <mergeCell ref="B89:D89"/>
    <mergeCell ref="A113:B113"/>
    <mergeCell ref="A43:B43"/>
    <mergeCell ref="A52:B52"/>
    <mergeCell ref="A60:B60"/>
    <mergeCell ref="A69:B69"/>
    <mergeCell ref="A72:B72"/>
    <mergeCell ref="A75:B75"/>
  </mergeCells>
  <printOptions horizontalCentered="1"/>
  <pageMargins left="0.7" right="0.7" top="0.75" bottom="0.7" header="0.3" footer="0.3"/>
  <pageSetup fitToHeight="0" orientation="portrait" r:id="rId1"/>
  <headerFooter>
    <oddHeader>&amp;L&amp;9&amp;KFF0000CONFIDENTIAL Price List - Do Not Distribute</oddHeader>
    <oddFooter>&amp;LCopyright © 2025 EF Johnson Company&amp;C&amp;P of &amp;N&amp;RVP8000</oddFooter>
  </headerFooter>
  <rowBreaks count="5" manualBreakCount="5">
    <brk id="6" max="3" man="1"/>
    <brk id="42" max="3" man="1"/>
    <brk id="59" max="3" man="1"/>
    <brk id="82" max="3" man="1"/>
    <brk id="112" max="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5B3D-6694-44E5-863A-75FF474DA8A6}">
  <dimension ref="A1:E112"/>
  <sheetViews>
    <sheetView view="pageBreakPreview" zoomScaleNormal="100" zoomScaleSheetLayoutView="100" zoomScalePageLayoutView="85" workbookViewId="0">
      <selection activeCell="E1" sqref="E1"/>
    </sheetView>
  </sheetViews>
  <sheetFormatPr defaultColWidth="9.140625" defaultRowHeight="15" customHeight="1"/>
  <cols>
    <col min="1" max="1" width="13.85546875" style="1" customWidth="1"/>
    <col min="2" max="2" width="48.42578125" style="3" customWidth="1"/>
    <col min="3" max="4" width="14.5703125" style="4" customWidth="1"/>
    <col min="5" max="16384" width="9.140625" style="1"/>
  </cols>
  <sheetData>
    <row r="1" spans="1:4" s="2" customFormat="1" ht="18.75" customHeight="1">
      <c r="A1" s="250" t="str">
        <f>CONCATENATE("KENWOOD Viking Price Guide  | ",'[1]Cover Page'!F13 )</f>
        <v xml:space="preserve">KENWOOD Viking Price Guide  |  May 19, 2025 </v>
      </c>
      <c r="B1" s="250"/>
      <c r="C1" s="250"/>
      <c r="D1" s="250"/>
    </row>
    <row r="2" spans="1:4" s="2" customFormat="1">
      <c r="A2" s="10"/>
      <c r="B2" s="11"/>
      <c r="C2" s="11"/>
      <c r="D2" s="11"/>
    </row>
    <row r="3" spans="1:4" s="2" customFormat="1" ht="409.5" customHeight="1">
      <c r="A3" s="10"/>
      <c r="B3" s="11"/>
      <c r="C3" s="11"/>
      <c r="D3" s="11"/>
    </row>
    <row r="4" spans="1:4" s="2" customFormat="1" ht="179.1" customHeight="1">
      <c r="A4" s="10"/>
      <c r="B4" s="11"/>
      <c r="C4" s="11"/>
      <c r="D4" s="11"/>
    </row>
    <row r="5" spans="1:4" ht="8.4499999999999993" customHeight="1"/>
    <row r="6" spans="1:4" ht="3" customHeight="1"/>
    <row r="7" spans="1:4">
      <c r="A7" s="244" t="s">
        <v>0</v>
      </c>
      <c r="B7" s="245"/>
      <c r="C7" s="46" t="s">
        <v>852</v>
      </c>
      <c r="D7" s="46" t="s">
        <v>77</v>
      </c>
    </row>
    <row r="8" spans="1:4" ht="30">
      <c r="A8" s="28" t="s">
        <v>189</v>
      </c>
      <c r="B8" s="18" t="s">
        <v>197</v>
      </c>
      <c r="C8" s="102">
        <f>D8*0.8</f>
        <v>1632</v>
      </c>
      <c r="D8" s="102">
        <v>2040</v>
      </c>
    </row>
    <row r="9" spans="1:4" ht="30">
      <c r="A9" s="28" t="s">
        <v>190</v>
      </c>
      <c r="B9" s="18" t="s">
        <v>198</v>
      </c>
      <c r="C9" s="102">
        <f t="shared" ref="C9:C15" si="0">D9*0.8</f>
        <v>1680</v>
      </c>
      <c r="D9" s="102">
        <v>2100</v>
      </c>
    </row>
    <row r="10" spans="1:4" ht="30">
      <c r="A10" s="28" t="s">
        <v>191</v>
      </c>
      <c r="B10" s="18" t="s">
        <v>199</v>
      </c>
      <c r="C10" s="102">
        <f t="shared" si="0"/>
        <v>1632</v>
      </c>
      <c r="D10" s="102">
        <v>2040</v>
      </c>
    </row>
    <row r="11" spans="1:4" ht="30">
      <c r="A11" s="28" t="s">
        <v>192</v>
      </c>
      <c r="B11" s="18" t="s">
        <v>201</v>
      </c>
      <c r="C11" s="102">
        <f t="shared" si="0"/>
        <v>1632</v>
      </c>
      <c r="D11" s="102">
        <v>2040</v>
      </c>
    </row>
    <row r="12" spans="1:4" ht="30">
      <c r="A12" s="28" t="s">
        <v>193</v>
      </c>
      <c r="B12" s="18" t="s">
        <v>200</v>
      </c>
      <c r="C12" s="102">
        <f t="shared" si="0"/>
        <v>1680</v>
      </c>
      <c r="D12" s="102">
        <v>2100</v>
      </c>
    </row>
    <row r="13" spans="1:4" ht="30">
      <c r="A13" s="28" t="s">
        <v>194</v>
      </c>
      <c r="B13" s="18" t="s">
        <v>202</v>
      </c>
      <c r="C13" s="102">
        <f t="shared" si="0"/>
        <v>1680</v>
      </c>
      <c r="D13" s="102">
        <v>2100</v>
      </c>
    </row>
    <row r="14" spans="1:4" ht="30">
      <c r="A14" s="28" t="s">
        <v>195</v>
      </c>
      <c r="B14" s="18" t="s">
        <v>203</v>
      </c>
      <c r="C14" s="102">
        <f t="shared" si="0"/>
        <v>1632</v>
      </c>
      <c r="D14" s="102">
        <v>2040</v>
      </c>
    </row>
    <row r="15" spans="1:4" ht="30">
      <c r="A15" s="28" t="s">
        <v>196</v>
      </c>
      <c r="B15" s="18" t="s">
        <v>204</v>
      </c>
      <c r="C15" s="102">
        <f t="shared" si="0"/>
        <v>1680</v>
      </c>
      <c r="D15" s="102">
        <v>2100</v>
      </c>
    </row>
    <row r="16" spans="1:4">
      <c r="A16" s="244" t="s">
        <v>81</v>
      </c>
      <c r="B16" s="245"/>
      <c r="C16" s="46" t="s">
        <v>852</v>
      </c>
      <c r="D16" s="46" t="s">
        <v>77</v>
      </c>
    </row>
    <row r="17" spans="1:5" ht="30">
      <c r="A17" s="84" t="s">
        <v>232</v>
      </c>
      <c r="B17" s="29" t="s">
        <v>233</v>
      </c>
      <c r="C17" s="85">
        <f>D17*0.8</f>
        <v>94.4</v>
      </c>
      <c r="D17" s="85">
        <v>118</v>
      </c>
    </row>
    <row r="18" spans="1:5">
      <c r="A18" s="244" t="s">
        <v>1</v>
      </c>
      <c r="B18" s="245"/>
      <c r="C18" s="46" t="s">
        <v>852</v>
      </c>
      <c r="D18" s="46" t="s">
        <v>77</v>
      </c>
    </row>
    <row r="19" spans="1:5">
      <c r="A19" s="84" t="s">
        <v>63</v>
      </c>
      <c r="B19" s="29" t="s">
        <v>64</v>
      </c>
      <c r="C19" s="102">
        <f>D19*0.8</f>
        <v>37.44</v>
      </c>
      <c r="D19" s="102">
        <v>46.8</v>
      </c>
    </row>
    <row r="20" spans="1:5">
      <c r="A20" s="84" t="s">
        <v>65</v>
      </c>
      <c r="B20" s="29" t="s">
        <v>66</v>
      </c>
      <c r="C20" s="102">
        <f t="shared" ref="C20:C35" si="1">D20*0.8</f>
        <v>26.880000000000003</v>
      </c>
      <c r="D20" s="102">
        <v>33.6</v>
      </c>
    </row>
    <row r="21" spans="1:5">
      <c r="A21" s="28" t="s">
        <v>20</v>
      </c>
      <c r="B21" s="29" t="s">
        <v>21</v>
      </c>
      <c r="C21" s="102">
        <f t="shared" si="1"/>
        <v>17.600000000000001</v>
      </c>
      <c r="D21" s="102">
        <v>22</v>
      </c>
    </row>
    <row r="22" spans="1:5">
      <c r="A22" s="28" t="s">
        <v>22</v>
      </c>
      <c r="B22" s="29" t="s">
        <v>23</v>
      </c>
      <c r="C22" s="102">
        <f t="shared" si="1"/>
        <v>17.600000000000001</v>
      </c>
      <c r="D22" s="102">
        <v>22</v>
      </c>
    </row>
    <row r="23" spans="1:5">
      <c r="A23" s="28" t="s">
        <v>24</v>
      </c>
      <c r="B23" s="29" t="s">
        <v>25</v>
      </c>
      <c r="C23" s="102">
        <f t="shared" si="1"/>
        <v>17.600000000000001</v>
      </c>
      <c r="D23" s="102">
        <v>22</v>
      </c>
    </row>
    <row r="24" spans="1:5">
      <c r="A24" s="28" t="s">
        <v>32</v>
      </c>
      <c r="B24" s="29" t="s">
        <v>33</v>
      </c>
      <c r="C24" s="102">
        <f t="shared" si="1"/>
        <v>39.200000000000003</v>
      </c>
      <c r="D24" s="102">
        <v>49</v>
      </c>
      <c r="E24" s="127"/>
    </row>
    <row r="25" spans="1:5">
      <c r="A25" s="28" t="s">
        <v>34</v>
      </c>
      <c r="B25" s="29" t="s">
        <v>35</v>
      </c>
      <c r="C25" s="102">
        <f t="shared" si="1"/>
        <v>39.200000000000003</v>
      </c>
      <c r="D25" s="102">
        <v>49</v>
      </c>
      <c r="E25" s="127"/>
    </row>
    <row r="26" spans="1:5">
      <c r="A26" s="28" t="s">
        <v>36</v>
      </c>
      <c r="B26" s="29" t="s">
        <v>37</v>
      </c>
      <c r="C26" s="102">
        <f t="shared" si="1"/>
        <v>39.200000000000003</v>
      </c>
      <c r="D26" s="102">
        <v>49</v>
      </c>
      <c r="E26" s="127"/>
    </row>
    <row r="27" spans="1:5">
      <c r="A27" s="28" t="s">
        <v>234</v>
      </c>
      <c r="B27" s="29" t="s">
        <v>235</v>
      </c>
      <c r="C27" s="102">
        <f t="shared" si="1"/>
        <v>39.44</v>
      </c>
      <c r="D27" s="102">
        <v>49.3</v>
      </c>
    </row>
    <row r="28" spans="1:5">
      <c r="A28" s="28" t="s">
        <v>14</v>
      </c>
      <c r="B28" s="29" t="s">
        <v>15</v>
      </c>
      <c r="C28" s="102">
        <f t="shared" si="1"/>
        <v>17.600000000000001</v>
      </c>
      <c r="D28" s="102">
        <v>22</v>
      </c>
    </row>
    <row r="29" spans="1:5">
      <c r="A29" s="28" t="s">
        <v>16</v>
      </c>
      <c r="B29" s="29" t="s">
        <v>17</v>
      </c>
      <c r="C29" s="102">
        <f t="shared" si="1"/>
        <v>17.600000000000001</v>
      </c>
      <c r="D29" s="102">
        <v>22</v>
      </c>
    </row>
    <row r="30" spans="1:5">
      <c r="A30" s="28" t="s">
        <v>18</v>
      </c>
      <c r="B30" s="29" t="s">
        <v>19</v>
      </c>
      <c r="C30" s="102">
        <f t="shared" si="1"/>
        <v>17.600000000000001</v>
      </c>
      <c r="D30" s="102">
        <v>22</v>
      </c>
    </row>
    <row r="31" spans="1:5">
      <c r="A31" s="28" t="s">
        <v>26</v>
      </c>
      <c r="B31" s="29" t="s">
        <v>27</v>
      </c>
      <c r="C31" s="102">
        <f t="shared" si="1"/>
        <v>39.200000000000003</v>
      </c>
      <c r="D31" s="102">
        <v>49</v>
      </c>
      <c r="E31" s="127"/>
    </row>
    <row r="32" spans="1:5">
      <c r="A32" s="28" t="s">
        <v>28</v>
      </c>
      <c r="B32" s="29" t="s">
        <v>29</v>
      </c>
      <c r="C32" s="102">
        <f t="shared" si="1"/>
        <v>39.200000000000003</v>
      </c>
      <c r="D32" s="102">
        <v>49</v>
      </c>
      <c r="E32" s="127"/>
    </row>
    <row r="33" spans="1:5">
      <c r="A33" s="28" t="s">
        <v>30</v>
      </c>
      <c r="B33" s="29" t="s">
        <v>31</v>
      </c>
      <c r="C33" s="102">
        <f t="shared" si="1"/>
        <v>39.200000000000003</v>
      </c>
      <c r="D33" s="102">
        <v>49</v>
      </c>
      <c r="E33" s="127"/>
    </row>
    <row r="34" spans="1:5">
      <c r="A34" s="28" t="s">
        <v>38</v>
      </c>
      <c r="B34" s="29" t="s">
        <v>254</v>
      </c>
      <c r="C34" s="102">
        <f t="shared" si="1"/>
        <v>36.800000000000004</v>
      </c>
      <c r="D34" s="102">
        <v>46</v>
      </c>
    </row>
    <row r="35" spans="1:5" ht="15.75" customHeight="1">
      <c r="A35" s="28" t="s">
        <v>224</v>
      </c>
      <c r="B35" s="29" t="s">
        <v>225</v>
      </c>
      <c r="C35" s="102">
        <f t="shared" si="1"/>
        <v>45.04</v>
      </c>
      <c r="D35" s="102">
        <v>56.3</v>
      </c>
    </row>
    <row r="36" spans="1:5">
      <c r="A36" s="244" t="s">
        <v>39</v>
      </c>
      <c r="B36" s="245"/>
      <c r="C36" s="46" t="s">
        <v>852</v>
      </c>
      <c r="D36" s="46" t="s">
        <v>77</v>
      </c>
    </row>
    <row r="37" spans="1:5">
      <c r="A37" s="39" t="s">
        <v>40</v>
      </c>
      <c r="B37" s="86" t="s">
        <v>41</v>
      </c>
      <c r="C37" s="102">
        <f>D37*0.8</f>
        <v>148.80000000000001</v>
      </c>
      <c r="D37" s="102">
        <v>186</v>
      </c>
    </row>
    <row r="38" spans="1:5">
      <c r="A38" s="39" t="s">
        <v>42</v>
      </c>
      <c r="B38" s="87" t="s">
        <v>43</v>
      </c>
      <c r="C38" s="102">
        <f t="shared" ref="C38:C49" si="2">D38*0.8</f>
        <v>192.8</v>
      </c>
      <c r="D38" s="102">
        <v>241</v>
      </c>
    </row>
    <row r="39" spans="1:5">
      <c r="A39" s="39" t="s">
        <v>180</v>
      </c>
      <c r="B39" s="86" t="s">
        <v>181</v>
      </c>
      <c r="C39" s="102">
        <f t="shared" si="2"/>
        <v>224</v>
      </c>
      <c r="D39" s="102">
        <v>280</v>
      </c>
    </row>
    <row r="40" spans="1:5">
      <c r="A40" s="39" t="s">
        <v>822</v>
      </c>
      <c r="B40" s="86" t="s">
        <v>182</v>
      </c>
      <c r="C40" s="102">
        <f t="shared" si="2"/>
        <v>322.40000000000003</v>
      </c>
      <c r="D40" s="102">
        <v>403</v>
      </c>
    </row>
    <row r="41" spans="1:5" ht="60">
      <c r="A41" s="28" t="s">
        <v>824</v>
      </c>
      <c r="B41" s="29" t="s">
        <v>1121</v>
      </c>
      <c r="C41" s="102">
        <f t="shared" si="2"/>
        <v>192.8</v>
      </c>
      <c r="D41" s="102">
        <v>241</v>
      </c>
    </row>
    <row r="42" spans="1:5" ht="75">
      <c r="A42" s="28" t="s">
        <v>1058</v>
      </c>
      <c r="B42" s="29" t="s">
        <v>1120</v>
      </c>
      <c r="C42" s="102">
        <f t="shared" si="2"/>
        <v>175.4</v>
      </c>
      <c r="D42" s="44">
        <v>219.25</v>
      </c>
    </row>
    <row r="43" spans="1:5" ht="30">
      <c r="A43" s="28" t="s">
        <v>825</v>
      </c>
      <c r="B43" s="29" t="s">
        <v>1193</v>
      </c>
      <c r="C43" s="102">
        <f t="shared" si="2"/>
        <v>85.600000000000009</v>
      </c>
      <c r="D43" s="102">
        <v>107</v>
      </c>
    </row>
    <row r="44" spans="1:5" ht="45">
      <c r="A44" s="28" t="s">
        <v>826</v>
      </c>
      <c r="B44" s="29" t="s">
        <v>855</v>
      </c>
      <c r="C44" s="102">
        <f t="shared" si="2"/>
        <v>85.600000000000009</v>
      </c>
      <c r="D44" s="102">
        <v>107</v>
      </c>
    </row>
    <row r="45" spans="1:5" ht="45">
      <c r="A45" s="141" t="s">
        <v>828</v>
      </c>
      <c r="B45" s="75" t="s">
        <v>884</v>
      </c>
      <c r="C45" s="102">
        <f t="shared" si="2"/>
        <v>724.80000000000007</v>
      </c>
      <c r="D45" s="102">
        <v>906</v>
      </c>
    </row>
    <row r="46" spans="1:5" ht="45">
      <c r="A46" s="28" t="s">
        <v>885</v>
      </c>
      <c r="B46" s="29" t="s">
        <v>829</v>
      </c>
      <c r="C46" s="102">
        <f t="shared" si="2"/>
        <v>9.5200000000000014</v>
      </c>
      <c r="D46" s="102">
        <v>11.9</v>
      </c>
    </row>
    <row r="47" spans="1:5" ht="45">
      <c r="A47" s="28" t="s">
        <v>886</v>
      </c>
      <c r="B47" s="29" t="s">
        <v>830</v>
      </c>
      <c r="C47" s="102">
        <f t="shared" si="2"/>
        <v>9.5200000000000014</v>
      </c>
      <c r="D47" s="102">
        <v>11.9</v>
      </c>
    </row>
    <row r="48" spans="1:5">
      <c r="A48" s="141" t="s">
        <v>1053</v>
      </c>
      <c r="B48" s="75" t="s">
        <v>1054</v>
      </c>
      <c r="C48" s="102">
        <f t="shared" si="2"/>
        <v>73.2</v>
      </c>
      <c r="D48" s="102">
        <v>91.5</v>
      </c>
    </row>
    <row r="49" spans="1:4" ht="30">
      <c r="A49" s="28" t="s">
        <v>1055</v>
      </c>
      <c r="B49" s="29" t="s">
        <v>1194</v>
      </c>
      <c r="C49" s="102">
        <f t="shared" si="2"/>
        <v>322.40000000000003</v>
      </c>
      <c r="D49" s="102">
        <v>403</v>
      </c>
    </row>
    <row r="50" spans="1:4">
      <c r="A50" s="248" t="s">
        <v>46</v>
      </c>
      <c r="B50" s="249"/>
      <c r="C50" s="46" t="s">
        <v>852</v>
      </c>
      <c r="D50" s="46" t="s">
        <v>77</v>
      </c>
    </row>
    <row r="51" spans="1:4">
      <c r="A51" s="28" t="s">
        <v>47</v>
      </c>
      <c r="B51" s="18" t="s">
        <v>48</v>
      </c>
      <c r="C51" s="102">
        <f>D51*0.8</f>
        <v>15.680000000000001</v>
      </c>
      <c r="D51" s="102">
        <v>19.600000000000001</v>
      </c>
    </row>
    <row r="52" spans="1:4">
      <c r="A52" s="28" t="s">
        <v>49</v>
      </c>
      <c r="B52" s="18" t="s">
        <v>222</v>
      </c>
      <c r="C52" s="102">
        <f t="shared" ref="C52:C56" si="3">D52*0.8</f>
        <v>28.160000000000004</v>
      </c>
      <c r="D52" s="102">
        <v>35.200000000000003</v>
      </c>
    </row>
    <row r="53" spans="1:4" ht="30">
      <c r="A53" s="28" t="s">
        <v>50</v>
      </c>
      <c r="B53" s="18" t="s">
        <v>221</v>
      </c>
      <c r="C53" s="102">
        <f t="shared" si="3"/>
        <v>23.6</v>
      </c>
      <c r="D53" s="102">
        <v>29.5</v>
      </c>
    </row>
    <row r="54" spans="1:4" ht="30">
      <c r="A54" s="28" t="s">
        <v>51</v>
      </c>
      <c r="B54" s="18" t="s">
        <v>52</v>
      </c>
      <c r="C54" s="102">
        <f t="shared" si="3"/>
        <v>39.44</v>
      </c>
      <c r="D54" s="102">
        <v>49.3</v>
      </c>
    </row>
    <row r="55" spans="1:4" ht="45">
      <c r="A55" s="28" t="s">
        <v>53</v>
      </c>
      <c r="B55" s="18" t="s">
        <v>208</v>
      </c>
      <c r="C55" s="102">
        <f t="shared" si="3"/>
        <v>47.360000000000007</v>
      </c>
      <c r="D55" s="102">
        <v>59.2</v>
      </c>
    </row>
    <row r="56" spans="1:4" ht="30">
      <c r="A56" s="28" t="s">
        <v>67</v>
      </c>
      <c r="B56" s="18" t="s">
        <v>209</v>
      </c>
      <c r="C56" s="102">
        <f t="shared" si="3"/>
        <v>28.160000000000004</v>
      </c>
      <c r="D56" s="102">
        <v>35.200000000000003</v>
      </c>
    </row>
    <row r="57" spans="1:4">
      <c r="A57" s="254" t="s">
        <v>54</v>
      </c>
      <c r="B57" s="255"/>
      <c r="C57" s="46" t="s">
        <v>852</v>
      </c>
      <c r="D57" s="46" t="s">
        <v>77</v>
      </c>
    </row>
    <row r="58" spans="1:4" ht="45">
      <c r="A58" s="84" t="s">
        <v>55</v>
      </c>
      <c r="B58" s="29" t="s">
        <v>210</v>
      </c>
      <c r="C58" s="102">
        <f>D58*0.8</f>
        <v>396</v>
      </c>
      <c r="D58" s="102">
        <v>495</v>
      </c>
    </row>
    <row r="59" spans="1:4" ht="30">
      <c r="A59" s="84" t="s">
        <v>172</v>
      </c>
      <c r="B59" s="29" t="s">
        <v>174</v>
      </c>
      <c r="C59" s="102">
        <f t="shared" ref="C59:C64" si="4">D59*0.8</f>
        <v>139.20000000000002</v>
      </c>
      <c r="D59" s="102">
        <v>174</v>
      </c>
    </row>
    <row r="60" spans="1:4" ht="30">
      <c r="A60" s="84" t="s">
        <v>56</v>
      </c>
      <c r="B60" s="29" t="s">
        <v>211</v>
      </c>
      <c r="C60" s="102">
        <f t="shared" si="4"/>
        <v>54.160000000000004</v>
      </c>
      <c r="D60" s="88">
        <v>67.7</v>
      </c>
    </row>
    <row r="61" spans="1:4">
      <c r="A61" s="84" t="s">
        <v>57</v>
      </c>
      <c r="B61" s="29" t="s">
        <v>58</v>
      </c>
      <c r="C61" s="102">
        <f t="shared" si="4"/>
        <v>59.6</v>
      </c>
      <c r="D61" s="102">
        <v>74.5</v>
      </c>
    </row>
    <row r="62" spans="1:4" ht="30">
      <c r="A62" s="84" t="s">
        <v>59</v>
      </c>
      <c r="B62" s="29" t="s">
        <v>60</v>
      </c>
      <c r="C62" s="102">
        <f t="shared" si="4"/>
        <v>162.24</v>
      </c>
      <c r="D62" s="88">
        <v>202.8</v>
      </c>
    </row>
    <row r="63" spans="1:4" ht="30">
      <c r="A63" s="84" t="s">
        <v>61</v>
      </c>
      <c r="B63" s="29" t="s">
        <v>62</v>
      </c>
      <c r="C63" s="102">
        <f t="shared" si="4"/>
        <v>321.60000000000002</v>
      </c>
      <c r="D63" s="102">
        <v>402</v>
      </c>
    </row>
    <row r="64" spans="1:4" ht="30">
      <c r="A64" s="28" t="s">
        <v>1059</v>
      </c>
      <c r="B64" s="18" t="s">
        <v>1060</v>
      </c>
      <c r="C64" s="102">
        <f t="shared" si="4"/>
        <v>124.80000000000001</v>
      </c>
      <c r="D64" s="102">
        <v>156</v>
      </c>
    </row>
    <row r="65" spans="1:4">
      <c r="A65" s="244" t="s">
        <v>843</v>
      </c>
      <c r="B65" s="245"/>
      <c r="C65" s="46" t="s">
        <v>852</v>
      </c>
      <c r="D65" s="46" t="s">
        <v>77</v>
      </c>
    </row>
    <row r="66" spans="1:4" ht="30">
      <c r="A66" s="13" t="s">
        <v>495</v>
      </c>
      <c r="B66" s="14" t="s">
        <v>853</v>
      </c>
      <c r="C66" s="102">
        <f>D66*0.8</f>
        <v>169.60000000000002</v>
      </c>
      <c r="D66" s="102">
        <v>212</v>
      </c>
    </row>
    <row r="67" spans="1:4" ht="30">
      <c r="A67" s="13" t="s">
        <v>844</v>
      </c>
      <c r="B67" s="14" t="s">
        <v>854</v>
      </c>
      <c r="C67" s="102">
        <f t="shared" ref="C67:C68" si="5">D67*0.8</f>
        <v>169.60000000000002</v>
      </c>
      <c r="D67" s="102">
        <v>212</v>
      </c>
    </row>
    <row r="68" spans="1:4">
      <c r="A68" s="84">
        <v>2990045094</v>
      </c>
      <c r="B68" s="18" t="s">
        <v>1056</v>
      </c>
      <c r="C68" s="102">
        <f t="shared" si="5"/>
        <v>476</v>
      </c>
      <c r="D68" s="17">
        <v>595</v>
      </c>
    </row>
    <row r="69" spans="1:4">
      <c r="A69" s="244" t="s">
        <v>2</v>
      </c>
      <c r="B69" s="245"/>
      <c r="C69" s="46" t="s">
        <v>852</v>
      </c>
      <c r="D69" s="46" t="s">
        <v>77</v>
      </c>
    </row>
    <row r="70" spans="1:4">
      <c r="A70" s="13">
        <v>8321050001</v>
      </c>
      <c r="B70" s="43" t="s">
        <v>227</v>
      </c>
      <c r="C70" s="142">
        <v>0</v>
      </c>
      <c r="D70" s="142">
        <v>0</v>
      </c>
    </row>
    <row r="71" spans="1:4">
      <c r="A71" s="13">
        <v>8321000002</v>
      </c>
      <c r="B71" s="43" t="s">
        <v>228</v>
      </c>
      <c r="C71" s="142">
        <v>0</v>
      </c>
      <c r="D71" s="142">
        <v>0</v>
      </c>
    </row>
    <row r="72" spans="1:4">
      <c r="A72" s="244" t="s">
        <v>76</v>
      </c>
      <c r="B72" s="245"/>
      <c r="C72" s="46" t="s">
        <v>77</v>
      </c>
      <c r="D72" s="46" t="s">
        <v>77</v>
      </c>
    </row>
    <row r="73" spans="1:4">
      <c r="A73" s="13">
        <v>8322000001</v>
      </c>
      <c r="B73" s="43" t="s">
        <v>888</v>
      </c>
      <c r="C73" s="37">
        <v>0</v>
      </c>
      <c r="D73" s="37">
        <v>0</v>
      </c>
    </row>
    <row r="74" spans="1:4">
      <c r="A74" s="19">
        <v>8322000002</v>
      </c>
      <c r="B74" s="43" t="s">
        <v>236</v>
      </c>
      <c r="C74" s="37">
        <v>0</v>
      </c>
      <c r="D74" s="37">
        <v>0</v>
      </c>
    </row>
    <row r="75" spans="1:4">
      <c r="A75" s="19">
        <v>8322000005</v>
      </c>
      <c r="B75" s="43" t="s">
        <v>257</v>
      </c>
      <c r="C75" s="37">
        <v>0</v>
      </c>
      <c r="D75" s="37">
        <v>0</v>
      </c>
    </row>
    <row r="76" spans="1:4">
      <c r="A76" s="19">
        <v>8322000006</v>
      </c>
      <c r="B76" s="14" t="s">
        <v>891</v>
      </c>
      <c r="C76" s="100">
        <f>D76*0.8</f>
        <v>380</v>
      </c>
      <c r="D76" s="100">
        <v>475</v>
      </c>
    </row>
    <row r="77" spans="1:4">
      <c r="A77" s="19">
        <v>8322000104</v>
      </c>
      <c r="B77" s="14" t="s">
        <v>856</v>
      </c>
      <c r="C77" s="100">
        <f>D77*0.8</f>
        <v>80</v>
      </c>
      <c r="D77" s="100">
        <v>100</v>
      </c>
    </row>
    <row r="78" spans="1:4">
      <c r="A78" s="244" t="s">
        <v>3</v>
      </c>
      <c r="B78" s="245"/>
      <c r="C78" s="46" t="s">
        <v>852</v>
      </c>
      <c r="D78" s="46" t="s">
        <v>77</v>
      </c>
    </row>
    <row r="79" spans="1:4">
      <c r="A79" s="21"/>
      <c r="B79" s="22" t="s">
        <v>4</v>
      </c>
      <c r="C79" s="23"/>
      <c r="D79" s="23"/>
    </row>
    <row r="80" spans="1:4">
      <c r="A80" s="13">
        <v>8326000006</v>
      </c>
      <c r="B80" s="14" t="s">
        <v>5</v>
      </c>
      <c r="C80" s="37">
        <v>0</v>
      </c>
      <c r="D80" s="37">
        <v>0</v>
      </c>
    </row>
    <row r="81" spans="1:4">
      <c r="A81" s="21"/>
      <c r="B81" s="252" t="s">
        <v>237</v>
      </c>
      <c r="C81" s="252"/>
      <c r="D81" s="253"/>
    </row>
    <row r="82" spans="1:4" ht="75">
      <c r="A82" s="103">
        <v>8323000003</v>
      </c>
      <c r="B82" s="18" t="s">
        <v>912</v>
      </c>
      <c r="C82" s="37">
        <v>0</v>
      </c>
      <c r="D82" s="37">
        <v>0</v>
      </c>
    </row>
    <row r="83" spans="1:4" ht="75">
      <c r="A83" s="103">
        <v>8323000002</v>
      </c>
      <c r="B83" s="18" t="s">
        <v>913</v>
      </c>
      <c r="C83" s="20">
        <f>D83*0.8</f>
        <v>144</v>
      </c>
      <c r="D83" s="20">
        <v>180</v>
      </c>
    </row>
    <row r="84" spans="1:4">
      <c r="A84" s="13"/>
      <c r="B84" s="149" t="s">
        <v>857</v>
      </c>
      <c r="C84" s="55" t="s">
        <v>852</v>
      </c>
      <c r="D84" s="55" t="s">
        <v>77</v>
      </c>
    </row>
    <row r="85" spans="1:4" ht="75">
      <c r="A85" s="103">
        <v>8323000004</v>
      </c>
      <c r="B85" s="18" t="s">
        <v>914</v>
      </c>
      <c r="C85" s="100">
        <f>D85*0.8</f>
        <v>448</v>
      </c>
      <c r="D85" s="100">
        <v>560</v>
      </c>
    </row>
    <row r="86" spans="1:4">
      <c r="A86" s="13">
        <v>8323000005</v>
      </c>
      <c r="B86" s="18" t="s">
        <v>7</v>
      </c>
      <c r="C86" s="37">
        <v>0</v>
      </c>
      <c r="D86" s="37">
        <v>0</v>
      </c>
    </row>
    <row r="87" spans="1:4" ht="30">
      <c r="A87" s="103" t="s">
        <v>911</v>
      </c>
      <c r="B87" s="18" t="s">
        <v>915</v>
      </c>
      <c r="C87" s="102">
        <f>D87*0.8</f>
        <v>208</v>
      </c>
      <c r="D87" s="102">
        <v>260</v>
      </c>
    </row>
    <row r="88" spans="1:4" ht="75">
      <c r="A88" s="103" t="s">
        <v>916</v>
      </c>
      <c r="B88" s="18" t="s">
        <v>917</v>
      </c>
      <c r="C88" s="102">
        <f t="shared" ref="C88:C89" si="6">D88*0.8</f>
        <v>290.40000000000003</v>
      </c>
      <c r="D88" s="17">
        <v>363</v>
      </c>
    </row>
    <row r="89" spans="1:4" ht="60">
      <c r="A89" s="103" t="s">
        <v>220</v>
      </c>
      <c r="B89" s="18" t="s">
        <v>918</v>
      </c>
      <c r="C89" s="102">
        <f t="shared" si="6"/>
        <v>912</v>
      </c>
      <c r="D89" s="102">
        <v>1140</v>
      </c>
    </row>
    <row r="90" spans="1:4">
      <c r="A90" s="21"/>
      <c r="B90" s="22" t="s">
        <v>8</v>
      </c>
      <c r="C90" s="23"/>
      <c r="D90" s="23"/>
    </row>
    <row r="91" spans="1:4">
      <c r="A91" s="13">
        <v>8326000002</v>
      </c>
      <c r="B91" s="14" t="s">
        <v>9</v>
      </c>
      <c r="C91" s="100">
        <f>D91*0.8</f>
        <v>48</v>
      </c>
      <c r="D91" s="100">
        <v>60</v>
      </c>
    </row>
    <row r="92" spans="1:4">
      <c r="A92" s="13">
        <v>8325000002</v>
      </c>
      <c r="B92" s="14" t="s">
        <v>919</v>
      </c>
      <c r="C92" s="100">
        <f t="shared" ref="C92:C110" si="7">D92*0.8</f>
        <v>132</v>
      </c>
      <c r="D92" s="100">
        <v>165</v>
      </c>
    </row>
    <row r="93" spans="1:4">
      <c r="A93" s="13">
        <v>8325000001</v>
      </c>
      <c r="B93" s="14" t="s">
        <v>897</v>
      </c>
      <c r="C93" s="100">
        <f t="shared" si="7"/>
        <v>188</v>
      </c>
      <c r="D93" s="100">
        <v>235</v>
      </c>
    </row>
    <row r="94" spans="1:4">
      <c r="A94" s="13">
        <v>8326000027</v>
      </c>
      <c r="B94" s="75" t="s">
        <v>898</v>
      </c>
      <c r="C94" s="100">
        <f t="shared" si="7"/>
        <v>96</v>
      </c>
      <c r="D94" s="100">
        <v>120</v>
      </c>
    </row>
    <row r="95" spans="1:4">
      <c r="A95" s="13">
        <v>8324000002</v>
      </c>
      <c r="B95" s="14" t="s">
        <v>899</v>
      </c>
      <c r="C95" s="100">
        <f t="shared" si="7"/>
        <v>712</v>
      </c>
      <c r="D95" s="100">
        <v>890</v>
      </c>
    </row>
    <row r="96" spans="1:4" ht="60" customHeight="1">
      <c r="A96" s="13">
        <v>8326000001</v>
      </c>
      <c r="B96" s="18" t="s">
        <v>920</v>
      </c>
      <c r="C96" s="100">
        <f t="shared" si="7"/>
        <v>96</v>
      </c>
      <c r="D96" s="100">
        <v>120</v>
      </c>
    </row>
    <row r="97" spans="1:4">
      <c r="A97" s="13">
        <v>8324000003</v>
      </c>
      <c r="B97" s="14" t="s">
        <v>12</v>
      </c>
      <c r="C97" s="100">
        <f t="shared" si="7"/>
        <v>188</v>
      </c>
      <c r="D97" s="100">
        <v>235</v>
      </c>
    </row>
    <row r="98" spans="1:4">
      <c r="A98" s="13">
        <v>8326000003</v>
      </c>
      <c r="B98" s="14" t="s">
        <v>10</v>
      </c>
      <c r="C98" s="100">
        <f t="shared" si="7"/>
        <v>240</v>
      </c>
      <c r="D98" s="100">
        <v>300</v>
      </c>
    </row>
    <row r="99" spans="1:4">
      <c r="A99" s="13">
        <v>8326000004</v>
      </c>
      <c r="B99" s="75" t="s">
        <v>907</v>
      </c>
      <c r="C99" s="100">
        <f t="shared" si="7"/>
        <v>332</v>
      </c>
      <c r="D99" s="100">
        <v>415</v>
      </c>
    </row>
    <row r="100" spans="1:4">
      <c r="A100" s="77">
        <v>8326000042</v>
      </c>
      <c r="B100" s="78" t="s">
        <v>1202</v>
      </c>
      <c r="C100" s="83">
        <f t="shared" si="7"/>
        <v>120</v>
      </c>
      <c r="D100" s="83">
        <v>150</v>
      </c>
    </row>
    <row r="101" spans="1:4">
      <c r="A101" s="13">
        <v>8325000003</v>
      </c>
      <c r="B101" s="75" t="s">
        <v>908</v>
      </c>
      <c r="C101" s="100">
        <f t="shared" si="7"/>
        <v>96</v>
      </c>
      <c r="D101" s="100">
        <v>120</v>
      </c>
    </row>
    <row r="102" spans="1:4" ht="15" customHeight="1">
      <c r="A102" s="13">
        <v>8324000005</v>
      </c>
      <c r="B102" s="14" t="s">
        <v>13</v>
      </c>
      <c r="C102" s="100">
        <f t="shared" si="7"/>
        <v>44</v>
      </c>
      <c r="D102" s="100">
        <v>55</v>
      </c>
    </row>
    <row r="103" spans="1:4">
      <c r="A103" s="13">
        <v>8326000023</v>
      </c>
      <c r="B103" s="14" t="s">
        <v>230</v>
      </c>
      <c r="C103" s="100">
        <f t="shared" si="7"/>
        <v>96</v>
      </c>
      <c r="D103" s="100">
        <v>120</v>
      </c>
    </row>
    <row r="104" spans="1:4">
      <c r="A104" s="13">
        <v>8326000025</v>
      </c>
      <c r="B104" s="14" t="s">
        <v>909</v>
      </c>
      <c r="C104" s="100">
        <f t="shared" si="7"/>
        <v>96</v>
      </c>
      <c r="D104" s="100">
        <v>120</v>
      </c>
    </row>
    <row r="105" spans="1:4">
      <c r="A105" s="13">
        <v>8326000033</v>
      </c>
      <c r="B105" s="14" t="s">
        <v>910</v>
      </c>
      <c r="C105" s="100">
        <f t="shared" si="7"/>
        <v>96</v>
      </c>
      <c r="D105" s="100">
        <v>120</v>
      </c>
    </row>
    <row r="106" spans="1:4">
      <c r="A106" s="13">
        <v>8326000026</v>
      </c>
      <c r="B106" s="14" t="s">
        <v>902</v>
      </c>
      <c r="C106" s="100">
        <f t="shared" si="7"/>
        <v>96</v>
      </c>
      <c r="D106" s="100">
        <v>120</v>
      </c>
    </row>
    <row r="107" spans="1:4">
      <c r="A107" s="13" t="s">
        <v>570</v>
      </c>
      <c r="B107" s="14" t="s">
        <v>845</v>
      </c>
      <c r="C107" s="100">
        <f t="shared" si="7"/>
        <v>96</v>
      </c>
      <c r="D107" s="100">
        <v>120</v>
      </c>
    </row>
    <row r="108" spans="1:4">
      <c r="A108" s="13" t="s">
        <v>574</v>
      </c>
      <c r="B108" s="14" t="s">
        <v>846</v>
      </c>
      <c r="C108" s="100">
        <f t="shared" si="7"/>
        <v>96</v>
      </c>
      <c r="D108" s="100">
        <v>120</v>
      </c>
    </row>
    <row r="109" spans="1:4">
      <c r="A109" s="13" t="s">
        <v>576</v>
      </c>
      <c r="B109" s="14" t="s">
        <v>847</v>
      </c>
      <c r="C109" s="100">
        <f t="shared" si="7"/>
        <v>188</v>
      </c>
      <c r="D109" s="100">
        <v>235</v>
      </c>
    </row>
    <row r="110" spans="1:4">
      <c r="A110" s="13">
        <v>8326000034</v>
      </c>
      <c r="B110" s="14" t="s">
        <v>904</v>
      </c>
      <c r="C110" s="100">
        <f t="shared" si="7"/>
        <v>188</v>
      </c>
      <c r="D110" s="100">
        <v>235</v>
      </c>
    </row>
    <row r="111" spans="1:4">
      <c r="A111" s="24"/>
      <c r="B111" s="15"/>
      <c r="C111" s="16"/>
      <c r="D111" s="16"/>
    </row>
    <row r="112" spans="1:4" ht="60">
      <c r="A112" s="13"/>
      <c r="B112" s="14" t="s">
        <v>921</v>
      </c>
      <c r="C112" s="20"/>
      <c r="D112" s="20"/>
    </row>
  </sheetData>
  <mergeCells count="12">
    <mergeCell ref="B81:D81"/>
    <mergeCell ref="A1:D1"/>
    <mergeCell ref="A7:B7"/>
    <mergeCell ref="A16:B16"/>
    <mergeCell ref="A18:B18"/>
    <mergeCell ref="A36:B36"/>
    <mergeCell ref="A50:B50"/>
    <mergeCell ref="A57:B57"/>
    <mergeCell ref="A65:B65"/>
    <mergeCell ref="A69:B69"/>
    <mergeCell ref="A72:B72"/>
    <mergeCell ref="A78:B78"/>
  </mergeCells>
  <printOptions horizontalCentered="1"/>
  <pageMargins left="0.7" right="0.5625" top="0.75" bottom="0.64583333333333304" header="0.3" footer="0.3"/>
  <pageSetup orientation="portrait" r:id="rId1"/>
  <headerFooter>
    <oddHeader>&amp;L&amp;9&amp;KFF0000CONFIDENTIAL Price List - Do Not Distribute</oddHeader>
    <oddFooter>&amp;LCopyright © 2025 EF Johnson Company&amp;C&amp;P of &amp;N&amp;RVP5000</oddFooter>
  </headerFooter>
  <rowBreaks count="4" manualBreakCount="4">
    <brk id="6" max="3" man="1"/>
    <brk id="35" max="3" man="1"/>
    <brk id="56" max="3" man="1"/>
    <brk id="83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33F3-1A37-4F52-AB24-7115B6F6CF42}">
  <dimension ref="A1:E110"/>
  <sheetViews>
    <sheetView view="pageBreakPreview" zoomScale="106" zoomScaleNormal="100" zoomScaleSheetLayoutView="106" zoomScalePageLayoutView="70" workbookViewId="0">
      <selection activeCell="E1" sqref="E1"/>
    </sheetView>
  </sheetViews>
  <sheetFormatPr defaultColWidth="9.140625" defaultRowHeight="15" customHeight="1"/>
  <cols>
    <col min="1" max="1" width="15.140625" style="1" bestFit="1" customWidth="1"/>
    <col min="2" max="2" width="46.42578125" style="3" customWidth="1"/>
    <col min="3" max="3" width="16.5703125" style="4" customWidth="1"/>
    <col min="4" max="4" width="15.85546875" style="4" customWidth="1"/>
    <col min="5" max="16384" width="9.140625" style="1"/>
  </cols>
  <sheetData>
    <row r="1" spans="1:4" s="2" customFormat="1" ht="18.75" customHeight="1">
      <c r="A1" s="250" t="str">
        <f>CONCATENATE("KENWOOD Viking Price Guide  | ",'[1]Cover Page'!F13 )</f>
        <v xml:space="preserve">KENWOOD Viking Price Guide  |  May 19, 2025 </v>
      </c>
      <c r="B1" s="251"/>
      <c r="C1" s="251"/>
      <c r="D1" s="251"/>
    </row>
    <row r="2" spans="1:4" s="2" customFormat="1" ht="51" customHeight="1">
      <c r="A2" s="10"/>
      <c r="B2" s="11"/>
      <c r="C2" s="11"/>
      <c r="D2" s="11"/>
    </row>
    <row r="3" spans="1:4" s="2" customFormat="1" ht="409.5" customHeight="1">
      <c r="A3" s="10"/>
      <c r="B3" s="11"/>
      <c r="C3" s="11"/>
      <c r="D3" s="11"/>
    </row>
    <row r="4" spans="1:4" s="2" customFormat="1" ht="147" customHeight="1">
      <c r="A4" s="10"/>
      <c r="B4" s="11"/>
      <c r="C4" s="11"/>
      <c r="D4" s="11"/>
    </row>
    <row r="5" spans="1:4" ht="11.25" customHeight="1"/>
    <row r="6" spans="1:4" ht="19.5" customHeight="1">
      <c r="A6" s="244" t="s">
        <v>0</v>
      </c>
      <c r="B6" s="245"/>
      <c r="C6" s="46" t="s">
        <v>852</v>
      </c>
      <c r="D6" s="46" t="s">
        <v>77</v>
      </c>
    </row>
    <row r="7" spans="1:4">
      <c r="A7" s="103" t="s">
        <v>1122</v>
      </c>
      <c r="B7" s="139" t="s">
        <v>1123</v>
      </c>
      <c r="C7" s="108">
        <f>D7*0.8</f>
        <v>2632</v>
      </c>
      <c r="D7" s="108">
        <v>3290</v>
      </c>
    </row>
    <row r="8" spans="1:4" ht="45">
      <c r="A8" s="103" t="s">
        <v>1124</v>
      </c>
      <c r="B8" s="139" t="s">
        <v>1184</v>
      </c>
      <c r="C8" s="108">
        <f t="shared" ref="C8:C9" si="0">D8*0.8</f>
        <v>2632</v>
      </c>
      <c r="D8" s="108">
        <v>3290</v>
      </c>
    </row>
    <row r="9" spans="1:4" ht="45">
      <c r="A9" s="103" t="s">
        <v>1125</v>
      </c>
      <c r="B9" s="139" t="s">
        <v>1185</v>
      </c>
      <c r="C9" s="108">
        <f t="shared" si="0"/>
        <v>2632</v>
      </c>
      <c r="D9" s="108">
        <v>3290</v>
      </c>
    </row>
    <row r="10" spans="1:4">
      <c r="A10" s="244" t="s">
        <v>814</v>
      </c>
      <c r="B10" s="245"/>
      <c r="C10" s="46" t="s">
        <v>77</v>
      </c>
      <c r="D10" s="46" t="s">
        <v>77</v>
      </c>
    </row>
    <row r="11" spans="1:4">
      <c r="A11" s="84" t="s">
        <v>1126</v>
      </c>
      <c r="B11" s="75" t="s">
        <v>1127</v>
      </c>
      <c r="C11" s="108">
        <f>D11*0.8</f>
        <v>572</v>
      </c>
      <c r="D11" s="108">
        <v>715</v>
      </c>
    </row>
    <row r="12" spans="1:4">
      <c r="A12" s="84" t="s">
        <v>1128</v>
      </c>
      <c r="B12" s="75" t="s">
        <v>1129</v>
      </c>
      <c r="C12" s="108">
        <f t="shared" ref="C12:C13" si="1">D12*0.8</f>
        <v>572</v>
      </c>
      <c r="D12" s="108">
        <v>715</v>
      </c>
    </row>
    <row r="13" spans="1:4">
      <c r="A13" s="84" t="s">
        <v>1130</v>
      </c>
      <c r="B13" s="75" t="s">
        <v>1131</v>
      </c>
      <c r="C13" s="108">
        <f t="shared" si="1"/>
        <v>572</v>
      </c>
      <c r="D13" s="108">
        <v>715</v>
      </c>
    </row>
    <row r="14" spans="1:4">
      <c r="A14" s="244" t="s">
        <v>1132</v>
      </c>
      <c r="B14" s="245"/>
      <c r="C14" s="46" t="s">
        <v>77</v>
      </c>
      <c r="D14" s="46" t="s">
        <v>77</v>
      </c>
    </row>
    <row r="15" spans="1:4">
      <c r="A15" s="28" t="s">
        <v>69</v>
      </c>
      <c r="B15" s="29" t="s">
        <v>89</v>
      </c>
      <c r="C15" s="109">
        <f>D15*0.8</f>
        <v>15.12</v>
      </c>
      <c r="D15" s="109">
        <v>18.899999999999999</v>
      </c>
    </row>
    <row r="16" spans="1:4">
      <c r="A16" s="28" t="s">
        <v>74</v>
      </c>
      <c r="B16" s="29" t="s">
        <v>91</v>
      </c>
      <c r="C16" s="109">
        <f t="shared" ref="C16:C22" si="2">D16*0.8</f>
        <v>14.719999999999999</v>
      </c>
      <c r="D16" s="109">
        <v>18.399999999999999</v>
      </c>
    </row>
    <row r="17" spans="1:5">
      <c r="A17" s="28" t="s">
        <v>73</v>
      </c>
      <c r="B17" s="29" t="s">
        <v>1133</v>
      </c>
      <c r="C17" s="109">
        <f t="shared" si="2"/>
        <v>42</v>
      </c>
      <c r="D17" s="108">
        <v>52.5</v>
      </c>
    </row>
    <row r="18" spans="1:5">
      <c r="A18" s="28" t="s">
        <v>72</v>
      </c>
      <c r="B18" s="29" t="s">
        <v>858</v>
      </c>
      <c r="C18" s="109">
        <f t="shared" si="2"/>
        <v>57.84</v>
      </c>
      <c r="D18" s="109">
        <v>72.3</v>
      </c>
    </row>
    <row r="19" spans="1:5">
      <c r="A19" s="28" t="s">
        <v>143</v>
      </c>
      <c r="B19" s="29" t="s">
        <v>91</v>
      </c>
      <c r="C19" s="109">
        <f t="shared" si="2"/>
        <v>21.12</v>
      </c>
      <c r="D19" s="109">
        <v>26.4</v>
      </c>
    </row>
    <row r="20" spans="1:5" ht="30">
      <c r="A20" s="18" t="s">
        <v>616</v>
      </c>
      <c r="B20" s="29" t="s">
        <v>1134</v>
      </c>
      <c r="C20" s="109">
        <f t="shared" si="2"/>
        <v>100</v>
      </c>
      <c r="D20" s="85">
        <v>125</v>
      </c>
      <c r="E20" s="127"/>
    </row>
    <row r="21" spans="1:5">
      <c r="A21" s="84" t="s">
        <v>1135</v>
      </c>
      <c r="B21" s="29" t="s">
        <v>1136</v>
      </c>
      <c r="C21" s="109">
        <f t="shared" si="2"/>
        <v>726.40000000000009</v>
      </c>
      <c r="D21" s="85">
        <v>908</v>
      </c>
    </row>
    <row r="22" spans="1:5" ht="30">
      <c r="A22" s="33" t="s">
        <v>75</v>
      </c>
      <c r="B22" s="26" t="s">
        <v>1137</v>
      </c>
      <c r="C22" s="109">
        <f t="shared" si="2"/>
        <v>185.60000000000002</v>
      </c>
      <c r="D22" s="109">
        <v>232</v>
      </c>
    </row>
    <row r="23" spans="1:5">
      <c r="A23" s="244" t="s">
        <v>1138</v>
      </c>
      <c r="B23" s="245"/>
      <c r="C23" s="46" t="s">
        <v>77</v>
      </c>
      <c r="D23" s="46" t="s">
        <v>77</v>
      </c>
    </row>
    <row r="24" spans="1:5" ht="30">
      <c r="A24" s="84" t="s">
        <v>378</v>
      </c>
      <c r="B24" s="29" t="s">
        <v>1139</v>
      </c>
      <c r="C24" s="85">
        <f>D24*0.8</f>
        <v>268.8</v>
      </c>
      <c r="D24" s="85">
        <v>336</v>
      </c>
    </row>
    <row r="25" spans="1:5">
      <c r="A25" s="84">
        <v>5010012060</v>
      </c>
      <c r="B25" s="29" t="s">
        <v>1140</v>
      </c>
      <c r="C25" s="85">
        <f t="shared" ref="C25:C38" si="3">D25*0.8</f>
        <v>300.8</v>
      </c>
      <c r="D25" s="85">
        <v>376</v>
      </c>
    </row>
    <row r="26" spans="1:5">
      <c r="A26" s="84" t="s">
        <v>374</v>
      </c>
      <c r="B26" s="29" t="s">
        <v>1141</v>
      </c>
      <c r="C26" s="85">
        <f t="shared" si="3"/>
        <v>96</v>
      </c>
      <c r="D26" s="85">
        <v>120</v>
      </c>
    </row>
    <row r="27" spans="1:5">
      <c r="A27" s="28" t="s">
        <v>376</v>
      </c>
      <c r="B27" s="29" t="s">
        <v>1142</v>
      </c>
      <c r="C27" s="85">
        <f t="shared" si="3"/>
        <v>74.8</v>
      </c>
      <c r="D27" s="17">
        <v>93.5</v>
      </c>
    </row>
    <row r="28" spans="1:5">
      <c r="A28" s="28" t="s">
        <v>380</v>
      </c>
      <c r="B28" s="29" t="s">
        <v>1143</v>
      </c>
      <c r="C28" s="85">
        <f t="shared" si="3"/>
        <v>114.4</v>
      </c>
      <c r="D28" s="17">
        <v>143</v>
      </c>
    </row>
    <row r="29" spans="1:5">
      <c r="A29" s="28" t="s">
        <v>948</v>
      </c>
      <c r="B29" s="29" t="s">
        <v>1144</v>
      </c>
      <c r="C29" s="85">
        <f t="shared" si="3"/>
        <v>140.80000000000001</v>
      </c>
      <c r="D29" s="17">
        <v>176</v>
      </c>
    </row>
    <row r="30" spans="1:5" ht="30">
      <c r="A30" s="28" t="s">
        <v>386</v>
      </c>
      <c r="B30" s="29" t="s">
        <v>1145</v>
      </c>
      <c r="C30" s="85">
        <f t="shared" si="3"/>
        <v>110.4</v>
      </c>
      <c r="D30" s="17">
        <v>138</v>
      </c>
    </row>
    <row r="31" spans="1:5" ht="30">
      <c r="A31" s="150" t="s">
        <v>1090</v>
      </c>
      <c r="B31" s="29" t="s">
        <v>1146</v>
      </c>
      <c r="C31" s="85">
        <f t="shared" si="3"/>
        <v>88</v>
      </c>
      <c r="D31" s="17">
        <v>110</v>
      </c>
    </row>
    <row r="32" spans="1:5" ht="30">
      <c r="A32" s="150" t="s">
        <v>952</v>
      </c>
      <c r="B32" s="29" t="s">
        <v>1147</v>
      </c>
      <c r="C32" s="85">
        <f t="shared" si="3"/>
        <v>81.600000000000009</v>
      </c>
      <c r="D32" s="17">
        <v>102</v>
      </c>
    </row>
    <row r="33" spans="1:5" ht="30">
      <c r="A33" s="150" t="s">
        <v>1148</v>
      </c>
      <c r="B33" s="29" t="s">
        <v>1149</v>
      </c>
      <c r="C33" s="85">
        <f t="shared" si="3"/>
        <v>99.2</v>
      </c>
      <c r="D33" s="17">
        <v>124</v>
      </c>
    </row>
    <row r="34" spans="1:5">
      <c r="A34" s="28" t="s">
        <v>219</v>
      </c>
      <c r="B34" s="29" t="s">
        <v>1150</v>
      </c>
      <c r="C34" s="85">
        <f t="shared" si="3"/>
        <v>99.2</v>
      </c>
      <c r="D34" s="160">
        <v>124</v>
      </c>
      <c r="E34" s="152"/>
    </row>
    <row r="35" spans="1:5">
      <c r="A35" s="153" t="s">
        <v>1088</v>
      </c>
      <c r="B35" s="29" t="s">
        <v>1151</v>
      </c>
      <c r="C35" s="85">
        <f t="shared" si="3"/>
        <v>110.4</v>
      </c>
      <c r="D35" s="17">
        <v>138</v>
      </c>
    </row>
    <row r="36" spans="1:5" ht="30">
      <c r="A36" s="153" t="s">
        <v>1084</v>
      </c>
      <c r="B36" s="29" t="s">
        <v>1152</v>
      </c>
      <c r="C36" s="85">
        <f t="shared" si="3"/>
        <v>176</v>
      </c>
      <c r="D36" s="17">
        <v>220</v>
      </c>
    </row>
    <row r="37" spans="1:5">
      <c r="A37" s="153" t="s">
        <v>1086</v>
      </c>
      <c r="B37" s="29" t="s">
        <v>1205</v>
      </c>
      <c r="C37" s="85">
        <f t="shared" si="3"/>
        <v>101.60000000000001</v>
      </c>
      <c r="D37" s="17">
        <v>127</v>
      </c>
    </row>
    <row r="38" spans="1:5">
      <c r="A38" s="136" t="s">
        <v>1206</v>
      </c>
      <c r="B38" s="80" t="s">
        <v>1207</v>
      </c>
      <c r="C38" s="101">
        <f t="shared" si="3"/>
        <v>18.8</v>
      </c>
      <c r="D38" s="112">
        <v>23.5</v>
      </c>
    </row>
    <row r="39" spans="1:5">
      <c r="A39" s="244" t="s">
        <v>1153</v>
      </c>
      <c r="B39" s="245"/>
      <c r="C39" s="46" t="s">
        <v>77</v>
      </c>
      <c r="D39" s="46" t="s">
        <v>77</v>
      </c>
    </row>
    <row r="40" spans="1:5">
      <c r="A40" s="28" t="s">
        <v>100</v>
      </c>
      <c r="B40" s="29" t="s">
        <v>1154</v>
      </c>
      <c r="C40" s="108">
        <f>D40*0.8</f>
        <v>192.8</v>
      </c>
      <c r="D40" s="108">
        <v>241</v>
      </c>
    </row>
    <row r="41" spans="1:5">
      <c r="A41" s="28" t="s">
        <v>1155</v>
      </c>
      <c r="B41" s="29" t="s">
        <v>1156</v>
      </c>
      <c r="C41" s="108">
        <f t="shared" ref="C41:C50" si="4">D41*0.8</f>
        <v>169.60000000000002</v>
      </c>
      <c r="D41" s="108">
        <v>212</v>
      </c>
    </row>
    <row r="42" spans="1:5">
      <c r="A42" s="28" t="s">
        <v>111</v>
      </c>
      <c r="B42" s="29" t="s">
        <v>1157</v>
      </c>
      <c r="C42" s="108">
        <f t="shared" si="4"/>
        <v>642.40000000000009</v>
      </c>
      <c r="D42" s="109">
        <v>803</v>
      </c>
    </row>
    <row r="43" spans="1:5">
      <c r="A43" s="28" t="s">
        <v>240</v>
      </c>
      <c r="B43" s="29" t="s">
        <v>241</v>
      </c>
      <c r="C43" s="108">
        <f t="shared" si="4"/>
        <v>1064</v>
      </c>
      <c r="D43" s="109">
        <v>1330</v>
      </c>
    </row>
    <row r="44" spans="1:5">
      <c r="A44" s="28" t="s">
        <v>613</v>
      </c>
      <c r="B44" s="29" t="s">
        <v>1158</v>
      </c>
      <c r="C44" s="108">
        <f t="shared" si="4"/>
        <v>53.52000000000001</v>
      </c>
      <c r="D44" s="44">
        <v>66.900000000000006</v>
      </c>
    </row>
    <row r="45" spans="1:5">
      <c r="A45" s="107" t="s">
        <v>175</v>
      </c>
      <c r="B45" s="29" t="s">
        <v>1159</v>
      </c>
      <c r="C45" s="108">
        <f t="shared" si="4"/>
        <v>75.28</v>
      </c>
      <c r="D45" s="42">
        <v>94.1</v>
      </c>
    </row>
    <row r="46" spans="1:5">
      <c r="A46" s="107" t="s">
        <v>68</v>
      </c>
      <c r="B46" s="29" t="s">
        <v>1160</v>
      </c>
      <c r="C46" s="108">
        <f t="shared" si="4"/>
        <v>85.600000000000009</v>
      </c>
      <c r="D46" s="42">
        <v>107</v>
      </c>
    </row>
    <row r="47" spans="1:5">
      <c r="A47" s="104" t="s">
        <v>614</v>
      </c>
      <c r="B47" s="105" t="s">
        <v>1161</v>
      </c>
      <c r="C47" s="108">
        <f t="shared" si="4"/>
        <v>181.44000000000003</v>
      </c>
      <c r="D47" s="42">
        <v>226.8</v>
      </c>
    </row>
    <row r="48" spans="1:5">
      <c r="A48" s="104" t="s">
        <v>615</v>
      </c>
      <c r="B48" s="105" t="s">
        <v>1162</v>
      </c>
      <c r="C48" s="108">
        <f t="shared" si="4"/>
        <v>257.60000000000002</v>
      </c>
      <c r="D48" s="42">
        <v>322</v>
      </c>
    </row>
    <row r="49" spans="1:5">
      <c r="A49" s="28" t="s">
        <v>108</v>
      </c>
      <c r="B49" s="29" t="s">
        <v>1163</v>
      </c>
      <c r="C49" s="108">
        <f t="shared" si="4"/>
        <v>48.160000000000004</v>
      </c>
      <c r="D49" s="109">
        <v>60.2</v>
      </c>
    </row>
    <row r="50" spans="1:5">
      <c r="A50" s="28" t="s">
        <v>243</v>
      </c>
      <c r="B50" s="29" t="s">
        <v>1164</v>
      </c>
      <c r="C50" s="108">
        <f t="shared" si="4"/>
        <v>196</v>
      </c>
      <c r="D50" s="109">
        <v>245</v>
      </c>
    </row>
    <row r="51" spans="1:5" ht="15" customHeight="1">
      <c r="A51" s="248" t="s">
        <v>1165</v>
      </c>
      <c r="B51" s="249"/>
      <c r="C51" s="46" t="s">
        <v>77</v>
      </c>
      <c r="D51" s="46" t="s">
        <v>77</v>
      </c>
    </row>
    <row r="52" spans="1:5">
      <c r="A52" s="28" t="s">
        <v>176</v>
      </c>
      <c r="B52" s="29" t="s">
        <v>178</v>
      </c>
      <c r="C52" s="42">
        <f>D52*0.8</f>
        <v>55.920000000000009</v>
      </c>
      <c r="D52" s="42">
        <v>69.900000000000006</v>
      </c>
    </row>
    <row r="53" spans="1:5">
      <c r="A53" s="28" t="s">
        <v>177</v>
      </c>
      <c r="B53" s="29" t="s">
        <v>179</v>
      </c>
      <c r="C53" s="42">
        <f t="shared" ref="C53:C58" si="5">D53*0.8</f>
        <v>101.60000000000001</v>
      </c>
      <c r="D53" s="42">
        <v>127</v>
      </c>
    </row>
    <row r="54" spans="1:5" ht="30">
      <c r="A54" s="28" t="s">
        <v>206</v>
      </c>
      <c r="B54" s="29" t="s">
        <v>1166</v>
      </c>
      <c r="C54" s="42">
        <f t="shared" si="5"/>
        <v>92</v>
      </c>
      <c r="D54" s="108">
        <v>115</v>
      </c>
    </row>
    <row r="55" spans="1:5" customFormat="1" ht="60">
      <c r="A55" s="29" t="s">
        <v>207</v>
      </c>
      <c r="B55" s="29" t="s">
        <v>1167</v>
      </c>
      <c r="C55" s="42">
        <f t="shared" si="5"/>
        <v>185.84000000000003</v>
      </c>
      <c r="D55" s="108">
        <v>232.3</v>
      </c>
    </row>
    <row r="56" spans="1:5" customFormat="1">
      <c r="A56" s="33" t="s">
        <v>226</v>
      </c>
      <c r="B56" s="26" t="s">
        <v>242</v>
      </c>
      <c r="C56" s="42">
        <f t="shared" si="5"/>
        <v>116</v>
      </c>
      <c r="D56" s="109">
        <v>145</v>
      </c>
      <c r="E56" s="155"/>
    </row>
    <row r="57" spans="1:5" customFormat="1" ht="30">
      <c r="A57" s="33" t="s">
        <v>147</v>
      </c>
      <c r="B57" s="26" t="s">
        <v>1168</v>
      </c>
      <c r="C57" s="42">
        <f t="shared" si="5"/>
        <v>143.20000000000002</v>
      </c>
      <c r="D57" s="109">
        <v>179</v>
      </c>
      <c r="E57" s="155"/>
    </row>
    <row r="58" spans="1:5" ht="30">
      <c r="A58" s="28" t="s">
        <v>71</v>
      </c>
      <c r="B58" s="29" t="s">
        <v>1169</v>
      </c>
      <c r="C58" s="42">
        <f t="shared" si="5"/>
        <v>39.360000000000007</v>
      </c>
      <c r="D58" s="109">
        <v>49.2</v>
      </c>
    </row>
    <row r="59" spans="1:5" ht="15" customHeight="1">
      <c r="A59" s="244" t="s">
        <v>843</v>
      </c>
      <c r="B59" s="245"/>
      <c r="C59" s="46" t="s">
        <v>77</v>
      </c>
      <c r="D59" s="46" t="s">
        <v>77</v>
      </c>
    </row>
    <row r="60" spans="1:5" ht="15" customHeight="1">
      <c r="A60" s="156" t="s">
        <v>497</v>
      </c>
      <c r="B60" s="18" t="s">
        <v>1067</v>
      </c>
      <c r="C60" s="115">
        <f>D60*0.8</f>
        <v>169.60000000000002</v>
      </c>
      <c r="D60" s="115">
        <v>212</v>
      </c>
    </row>
    <row r="61" spans="1:5">
      <c r="A61" s="103">
        <v>5975390200</v>
      </c>
      <c r="B61" s="75" t="s">
        <v>1170</v>
      </c>
      <c r="C61" s="115">
        <f t="shared" ref="C61:C62" si="6">D61*0.8</f>
        <v>58.800000000000004</v>
      </c>
      <c r="D61" s="17">
        <v>73.5</v>
      </c>
      <c r="E61" s="127"/>
    </row>
    <row r="62" spans="1:5">
      <c r="A62" s="103">
        <v>2990045094</v>
      </c>
      <c r="B62" s="75" t="s">
        <v>1056</v>
      </c>
      <c r="C62" s="115">
        <f t="shared" si="6"/>
        <v>476</v>
      </c>
      <c r="D62" s="17">
        <v>595</v>
      </c>
    </row>
    <row r="63" spans="1:5">
      <c r="A63" s="244" t="s">
        <v>2</v>
      </c>
      <c r="B63" s="245"/>
      <c r="C63" s="46" t="s">
        <v>77</v>
      </c>
      <c r="D63" s="46" t="s">
        <v>77</v>
      </c>
    </row>
    <row r="64" spans="1:5">
      <c r="A64" s="13">
        <v>8321050001</v>
      </c>
      <c r="B64" s="43" t="s">
        <v>227</v>
      </c>
      <c r="C64" s="142">
        <v>0</v>
      </c>
      <c r="D64" s="142">
        <v>0</v>
      </c>
    </row>
    <row r="65" spans="1:4">
      <c r="A65" s="13">
        <v>8321000002</v>
      </c>
      <c r="B65" s="43" t="s">
        <v>228</v>
      </c>
      <c r="C65" s="142">
        <v>0</v>
      </c>
      <c r="D65" s="142">
        <v>0</v>
      </c>
    </row>
    <row r="66" spans="1:4" ht="15" customHeight="1">
      <c r="A66" s="244" t="s">
        <v>76</v>
      </c>
      <c r="B66" s="245"/>
      <c r="C66" s="46" t="s">
        <v>77</v>
      </c>
      <c r="D66" s="46" t="s">
        <v>77</v>
      </c>
    </row>
    <row r="67" spans="1:4">
      <c r="A67" s="103">
        <v>8322000001</v>
      </c>
      <c r="B67" s="143" t="s">
        <v>888</v>
      </c>
      <c r="C67" s="37">
        <v>0</v>
      </c>
      <c r="D67" s="37">
        <v>0</v>
      </c>
    </row>
    <row r="68" spans="1:4">
      <c r="A68" s="141">
        <v>8322000002</v>
      </c>
      <c r="B68" s="143" t="s">
        <v>889</v>
      </c>
      <c r="C68" s="100">
        <f>D68*0.8</f>
        <v>332</v>
      </c>
      <c r="D68" s="100">
        <v>415</v>
      </c>
    </row>
    <row r="69" spans="1:4" ht="30">
      <c r="A69" s="141">
        <v>8322000005</v>
      </c>
      <c r="B69" s="143" t="s">
        <v>890</v>
      </c>
      <c r="C69" s="100">
        <f t="shared" ref="C69:C73" si="7">D69*0.8</f>
        <v>116</v>
      </c>
      <c r="D69" s="100">
        <v>145</v>
      </c>
    </row>
    <row r="70" spans="1:4">
      <c r="A70" s="141">
        <v>8322000006</v>
      </c>
      <c r="B70" s="75" t="s">
        <v>891</v>
      </c>
      <c r="C70" s="100">
        <f t="shared" si="7"/>
        <v>380</v>
      </c>
      <c r="D70" s="100">
        <v>475</v>
      </c>
    </row>
    <row r="71" spans="1:4">
      <c r="A71" s="141">
        <v>8322000104</v>
      </c>
      <c r="B71" s="75" t="s">
        <v>112</v>
      </c>
      <c r="C71" s="100">
        <f t="shared" si="7"/>
        <v>80</v>
      </c>
      <c r="D71" s="100">
        <v>100</v>
      </c>
    </row>
    <row r="72" spans="1:4">
      <c r="A72" s="141">
        <v>8322000009</v>
      </c>
      <c r="B72" s="75" t="s">
        <v>1057</v>
      </c>
      <c r="C72" s="100">
        <f t="shared" si="7"/>
        <v>380</v>
      </c>
      <c r="D72" s="100">
        <v>475</v>
      </c>
    </row>
    <row r="73" spans="1:4">
      <c r="A73" s="141">
        <v>8322000010</v>
      </c>
      <c r="B73" s="75" t="s">
        <v>1195</v>
      </c>
      <c r="C73" s="100">
        <f t="shared" si="7"/>
        <v>380</v>
      </c>
      <c r="D73" s="100">
        <v>475</v>
      </c>
    </row>
    <row r="74" spans="1:4">
      <c r="A74" s="244" t="s">
        <v>3</v>
      </c>
      <c r="B74" s="245"/>
      <c r="C74" s="46" t="s">
        <v>77</v>
      </c>
      <c r="D74" s="46" t="s">
        <v>77</v>
      </c>
    </row>
    <row r="75" spans="1:4">
      <c r="A75" s="129"/>
      <c r="B75" s="130" t="s">
        <v>4</v>
      </c>
      <c r="C75" s="131"/>
      <c r="D75" s="131"/>
    </row>
    <row r="76" spans="1:4">
      <c r="A76" s="103">
        <v>8326000006</v>
      </c>
      <c r="B76" s="75" t="s">
        <v>5</v>
      </c>
      <c r="C76" s="37">
        <v>0</v>
      </c>
      <c r="D76" s="37">
        <v>0</v>
      </c>
    </row>
    <row r="77" spans="1:4">
      <c r="A77" s="103">
        <v>8326000008</v>
      </c>
      <c r="B77" s="75" t="s">
        <v>223</v>
      </c>
      <c r="C77" s="126">
        <f>D77*0.8</f>
        <v>284</v>
      </c>
      <c r="D77" s="126">
        <v>355</v>
      </c>
    </row>
    <row r="78" spans="1:4">
      <c r="A78" s="103">
        <v>8326000009</v>
      </c>
      <c r="B78" s="75" t="s">
        <v>110</v>
      </c>
      <c r="C78" s="126">
        <f t="shared" ref="C78:C79" si="8">D78*0.8</f>
        <v>568</v>
      </c>
      <c r="D78" s="126">
        <v>710</v>
      </c>
    </row>
    <row r="79" spans="1:4">
      <c r="A79" s="77">
        <v>8326000041</v>
      </c>
      <c r="B79" s="78" t="s">
        <v>1196</v>
      </c>
      <c r="C79" s="113">
        <f t="shared" si="8"/>
        <v>800</v>
      </c>
      <c r="D79" s="113">
        <v>1000</v>
      </c>
    </row>
    <row r="80" spans="1:4">
      <c r="A80" s="129"/>
      <c r="B80" s="246" t="s">
        <v>237</v>
      </c>
      <c r="C80" s="246"/>
      <c r="D80" s="247"/>
    </row>
    <row r="81" spans="1:4">
      <c r="A81" s="103">
        <v>8323000005</v>
      </c>
      <c r="B81" s="75" t="s">
        <v>7</v>
      </c>
      <c r="C81" s="37">
        <v>0</v>
      </c>
      <c r="D81" s="37">
        <v>0</v>
      </c>
    </row>
    <row r="82" spans="1:4">
      <c r="A82" s="103">
        <v>8323000001</v>
      </c>
      <c r="B82" s="75" t="s">
        <v>892</v>
      </c>
      <c r="C82" s="37">
        <v>0</v>
      </c>
      <c r="D82" s="37">
        <v>0</v>
      </c>
    </row>
    <row r="83" spans="1:4">
      <c r="A83" s="103">
        <v>8323000003</v>
      </c>
      <c r="B83" s="75" t="s">
        <v>6</v>
      </c>
      <c r="C83" s="37">
        <v>0</v>
      </c>
      <c r="D83" s="37">
        <v>0</v>
      </c>
    </row>
    <row r="84" spans="1:4" ht="75">
      <c r="A84" s="103">
        <v>8323000002</v>
      </c>
      <c r="B84" s="75" t="s">
        <v>1197</v>
      </c>
      <c r="C84" s="100">
        <f>D84*0.8</f>
        <v>144</v>
      </c>
      <c r="D84" s="100">
        <v>180</v>
      </c>
    </row>
    <row r="85" spans="1:4" ht="75">
      <c r="A85" s="103">
        <v>8323000004</v>
      </c>
      <c r="B85" s="75" t="s">
        <v>1198</v>
      </c>
      <c r="C85" s="100">
        <f t="shared" ref="C85:C86" si="9">D85*0.8</f>
        <v>448</v>
      </c>
      <c r="D85" s="100">
        <v>560</v>
      </c>
    </row>
    <row r="86" spans="1:4" ht="60">
      <c r="A86" s="77" t="s">
        <v>1199</v>
      </c>
      <c r="B86" s="78" t="s">
        <v>1200</v>
      </c>
      <c r="C86" s="83">
        <f t="shared" si="9"/>
        <v>912</v>
      </c>
      <c r="D86" s="83">
        <v>1140</v>
      </c>
    </row>
    <row r="87" spans="1:4">
      <c r="A87" s="129"/>
      <c r="B87" s="130" t="s">
        <v>8</v>
      </c>
      <c r="C87" s="131"/>
      <c r="D87" s="131"/>
    </row>
    <row r="88" spans="1:4">
      <c r="A88" s="103">
        <v>8326000002</v>
      </c>
      <c r="B88" s="75" t="s">
        <v>895</v>
      </c>
      <c r="C88" s="100">
        <f>D88*0.8</f>
        <v>48</v>
      </c>
      <c r="D88" s="100">
        <v>60</v>
      </c>
    </row>
    <row r="89" spans="1:4">
      <c r="A89" s="103">
        <v>8325000002</v>
      </c>
      <c r="B89" s="75" t="s">
        <v>896</v>
      </c>
      <c r="C89" s="100">
        <f t="shared" ref="C89:C100" si="10">D89*0.8</f>
        <v>132</v>
      </c>
      <c r="D89" s="100">
        <v>165</v>
      </c>
    </row>
    <row r="90" spans="1:4">
      <c r="A90" s="103">
        <v>8325000001</v>
      </c>
      <c r="B90" s="75" t="s">
        <v>897</v>
      </c>
      <c r="C90" s="100">
        <f t="shared" si="10"/>
        <v>188</v>
      </c>
      <c r="D90" s="100">
        <v>235</v>
      </c>
    </row>
    <row r="91" spans="1:4">
      <c r="A91" s="103">
        <v>8326000027</v>
      </c>
      <c r="B91" s="75" t="s">
        <v>898</v>
      </c>
      <c r="C91" s="100">
        <f t="shared" si="10"/>
        <v>96</v>
      </c>
      <c r="D91" s="100">
        <v>120</v>
      </c>
    </row>
    <row r="92" spans="1:4">
      <c r="A92" s="103">
        <v>8324000002</v>
      </c>
      <c r="B92" s="75" t="s">
        <v>899</v>
      </c>
      <c r="C92" s="100">
        <f t="shared" si="10"/>
        <v>712</v>
      </c>
      <c r="D92" s="100">
        <v>890</v>
      </c>
    </row>
    <row r="93" spans="1:4">
      <c r="A93" s="77">
        <v>8324000008</v>
      </c>
      <c r="B93" s="78" t="s">
        <v>1201</v>
      </c>
      <c r="C93" s="83">
        <f t="shared" si="10"/>
        <v>120</v>
      </c>
      <c r="D93" s="83">
        <v>150</v>
      </c>
    </row>
    <row r="94" spans="1:4">
      <c r="A94" s="103">
        <v>8326000001</v>
      </c>
      <c r="B94" s="75" t="s">
        <v>80</v>
      </c>
      <c r="C94" s="100">
        <f t="shared" si="10"/>
        <v>96</v>
      </c>
      <c r="D94" s="100">
        <v>120</v>
      </c>
    </row>
    <row r="95" spans="1:4">
      <c r="A95" s="103">
        <v>8324000003</v>
      </c>
      <c r="B95" s="75" t="s">
        <v>12</v>
      </c>
      <c r="C95" s="100">
        <f t="shared" si="10"/>
        <v>188</v>
      </c>
      <c r="D95" s="100">
        <v>235</v>
      </c>
    </row>
    <row r="96" spans="1:4">
      <c r="A96" s="103">
        <v>8325000003</v>
      </c>
      <c r="B96" s="75" t="s">
        <v>1171</v>
      </c>
      <c r="C96" s="100">
        <f t="shared" si="10"/>
        <v>96</v>
      </c>
      <c r="D96" s="100">
        <v>120</v>
      </c>
    </row>
    <row r="97" spans="1:4" ht="15" customHeight="1">
      <c r="A97" s="103">
        <v>8324000005</v>
      </c>
      <c r="B97" s="75" t="s">
        <v>13</v>
      </c>
      <c r="C97" s="100">
        <f t="shared" si="10"/>
        <v>44</v>
      </c>
      <c r="D97" s="100">
        <v>55</v>
      </c>
    </row>
    <row r="98" spans="1:4">
      <c r="A98" s="103" t="s">
        <v>570</v>
      </c>
      <c r="B98" s="75" t="s">
        <v>845</v>
      </c>
      <c r="C98" s="100">
        <f t="shared" si="10"/>
        <v>96</v>
      </c>
      <c r="D98" s="100">
        <v>120</v>
      </c>
    </row>
    <row r="99" spans="1:4">
      <c r="A99" s="103" t="s">
        <v>574</v>
      </c>
      <c r="B99" s="75" t="s">
        <v>846</v>
      </c>
      <c r="C99" s="100">
        <f t="shared" si="10"/>
        <v>96</v>
      </c>
      <c r="D99" s="100">
        <v>120</v>
      </c>
    </row>
    <row r="100" spans="1:4">
      <c r="A100" s="103" t="s">
        <v>576</v>
      </c>
      <c r="B100" s="75" t="s">
        <v>903</v>
      </c>
      <c r="C100" s="100">
        <f t="shared" si="10"/>
        <v>188</v>
      </c>
      <c r="D100" s="100">
        <v>235</v>
      </c>
    </row>
    <row r="101" spans="1:4" ht="30">
      <c r="A101" s="103">
        <v>8326000025</v>
      </c>
      <c r="B101" s="75" t="s">
        <v>1186</v>
      </c>
      <c r="C101" s="145">
        <v>0</v>
      </c>
      <c r="D101" s="145">
        <v>0</v>
      </c>
    </row>
    <row r="102" spans="1:4" ht="30">
      <c r="A102" s="103">
        <v>8326000033</v>
      </c>
      <c r="B102" s="75" t="s">
        <v>1172</v>
      </c>
      <c r="C102" s="145">
        <v>0</v>
      </c>
      <c r="D102" s="145">
        <v>0</v>
      </c>
    </row>
    <row r="103" spans="1:4" ht="30">
      <c r="A103" s="103">
        <v>8326000039</v>
      </c>
      <c r="B103" s="75" t="s">
        <v>1173</v>
      </c>
      <c r="C103" s="145">
        <v>0</v>
      </c>
      <c r="D103" s="145">
        <v>0</v>
      </c>
    </row>
    <row r="104" spans="1:4" ht="30">
      <c r="A104" s="103">
        <v>8324000004</v>
      </c>
      <c r="B104" s="75" t="s">
        <v>851</v>
      </c>
      <c r="C104" s="100">
        <f>D104*0.8</f>
        <v>188</v>
      </c>
      <c r="D104" s="100">
        <v>235</v>
      </c>
    </row>
    <row r="105" spans="1:4">
      <c r="A105" s="103">
        <v>8326000040</v>
      </c>
      <c r="B105" s="75" t="s">
        <v>1174</v>
      </c>
      <c r="C105" s="100">
        <f t="shared" ref="C105:C108" si="11">D105*0.8</f>
        <v>96</v>
      </c>
      <c r="D105" s="100">
        <v>120</v>
      </c>
    </row>
    <row r="106" spans="1:4">
      <c r="A106" s="103">
        <v>8326000034</v>
      </c>
      <c r="B106" s="75" t="s">
        <v>904</v>
      </c>
      <c r="C106" s="100">
        <f t="shared" si="11"/>
        <v>188</v>
      </c>
      <c r="D106" s="100">
        <v>235</v>
      </c>
    </row>
    <row r="107" spans="1:4">
      <c r="A107" s="13">
        <v>8326000024</v>
      </c>
      <c r="B107" s="29" t="s">
        <v>231</v>
      </c>
      <c r="C107" s="100">
        <f t="shared" si="11"/>
        <v>80</v>
      </c>
      <c r="D107" s="109">
        <v>100</v>
      </c>
    </row>
    <row r="108" spans="1:4">
      <c r="A108" s="13">
        <v>8326000013</v>
      </c>
      <c r="B108" s="29" t="s">
        <v>924</v>
      </c>
      <c r="C108" s="100">
        <f t="shared" si="11"/>
        <v>144</v>
      </c>
      <c r="D108" s="109">
        <v>180</v>
      </c>
    </row>
    <row r="109" spans="1:4" s="135" customFormat="1">
      <c r="A109" s="132"/>
      <c r="B109" s="133"/>
      <c r="C109" s="134"/>
      <c r="D109" s="134"/>
    </row>
    <row r="110" spans="1:4" ht="60">
      <c r="A110" s="103"/>
      <c r="B110" s="75" t="s">
        <v>229</v>
      </c>
      <c r="C110" s="100"/>
      <c r="D110" s="100"/>
    </row>
  </sheetData>
  <mergeCells count="12">
    <mergeCell ref="B80:D80"/>
    <mergeCell ref="A1:D1"/>
    <mergeCell ref="A6:B6"/>
    <mergeCell ref="A10:B10"/>
    <mergeCell ref="A14:B14"/>
    <mergeCell ref="A23:B23"/>
    <mergeCell ref="A39:B39"/>
    <mergeCell ref="A51:B51"/>
    <mergeCell ref="A59:B59"/>
    <mergeCell ref="A63:B63"/>
    <mergeCell ref="A66:B66"/>
    <mergeCell ref="A74:B74"/>
  </mergeCells>
  <printOptions horizontalCentered="1"/>
  <pageMargins left="0.7" right="0.7" top="0.75" bottom="0.7" header="0.3" footer="0.3"/>
  <pageSetup fitToHeight="0" orientation="portrait" r:id="rId1"/>
  <headerFooter>
    <oddHeader>&amp;L&amp;9&amp;KFF0000CONFIDENTIAL Price List - Do Not Distribute</oddHeader>
    <oddFooter>&amp;LCopyright © 2025 EF Johnson Company&amp;C&amp;P of &amp;N&amp;RVM8000</oddFooter>
  </headerFooter>
  <rowBreaks count="3" manualBreakCount="3">
    <brk id="5" max="3" man="1"/>
    <brk id="38" max="3" man="1"/>
    <brk id="73" max="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F7B2-B058-4303-BD5C-1FCB28905E26}">
  <dimension ref="A1:E87"/>
  <sheetViews>
    <sheetView view="pageBreakPreview" zoomScaleNormal="100" zoomScaleSheetLayoutView="100" workbookViewId="0">
      <selection activeCell="E1" sqref="E1"/>
    </sheetView>
  </sheetViews>
  <sheetFormatPr defaultColWidth="9.140625" defaultRowHeight="15" customHeight="1"/>
  <cols>
    <col min="1" max="1" width="13.85546875" style="2" customWidth="1"/>
    <col min="2" max="2" width="48.42578125" style="5" customWidth="1"/>
    <col min="3" max="4" width="16.42578125" style="6" customWidth="1"/>
    <col min="5" max="16384" width="9.140625" style="2"/>
  </cols>
  <sheetData>
    <row r="1" spans="1:4" ht="18.75" customHeight="1">
      <c r="A1" s="250" t="str">
        <f>CONCATENATE("KENWOOD Viking Price Guide  | ",'[1]Cover Page'!F13 )</f>
        <v xml:space="preserve">KENWOOD Viking Price Guide  |  May 19, 2025 </v>
      </c>
      <c r="B1" s="251"/>
      <c r="C1" s="251"/>
      <c r="D1" s="251"/>
    </row>
    <row r="2" spans="1:4" ht="135.75" customHeight="1"/>
    <row r="3" spans="1:4" ht="325.5" customHeight="1"/>
    <row r="5" spans="1:4" ht="161.44999999999999" customHeight="1"/>
    <row r="6" spans="1:4">
      <c r="A6" s="254" t="s">
        <v>121</v>
      </c>
      <c r="B6" s="255"/>
      <c r="C6" s="46" t="s">
        <v>852</v>
      </c>
      <c r="D6" s="46" t="s">
        <v>77</v>
      </c>
    </row>
    <row r="7" spans="1:4">
      <c r="A7" s="41" t="s">
        <v>123</v>
      </c>
      <c r="B7" s="29" t="s">
        <v>129</v>
      </c>
      <c r="C7" s="108">
        <f>D7*0.8</f>
        <v>3416</v>
      </c>
      <c r="D7" s="108">
        <v>4270</v>
      </c>
    </row>
    <row r="8" spans="1:4">
      <c r="A8" s="41" t="s">
        <v>124</v>
      </c>
      <c r="B8" s="29" t="s">
        <v>130</v>
      </c>
      <c r="C8" s="108">
        <f t="shared" ref="C8:C13" si="0">D8*0.8</f>
        <v>3416</v>
      </c>
      <c r="D8" s="108">
        <v>4270</v>
      </c>
    </row>
    <row r="9" spans="1:4">
      <c r="A9" s="41" t="s">
        <v>125</v>
      </c>
      <c r="B9" s="29" t="s">
        <v>131</v>
      </c>
      <c r="C9" s="108">
        <f t="shared" si="0"/>
        <v>2648</v>
      </c>
      <c r="D9" s="108">
        <v>3310</v>
      </c>
    </row>
    <row r="10" spans="1:4">
      <c r="A10" s="41" t="s">
        <v>126</v>
      </c>
      <c r="B10" s="29" t="s">
        <v>132</v>
      </c>
      <c r="C10" s="108">
        <f t="shared" si="0"/>
        <v>2648</v>
      </c>
      <c r="D10" s="108">
        <v>3310</v>
      </c>
    </row>
    <row r="11" spans="1:4">
      <c r="A11" s="41" t="s">
        <v>1061</v>
      </c>
      <c r="B11" s="29" t="s">
        <v>1062</v>
      </c>
      <c r="C11" s="108">
        <f t="shared" si="0"/>
        <v>3416</v>
      </c>
      <c r="D11" s="108">
        <v>4270</v>
      </c>
    </row>
    <row r="12" spans="1:4">
      <c r="A12" s="41" t="s">
        <v>127</v>
      </c>
      <c r="B12" s="29" t="s">
        <v>133</v>
      </c>
      <c r="C12" s="108">
        <f t="shared" si="0"/>
        <v>2648</v>
      </c>
      <c r="D12" s="108">
        <v>3310</v>
      </c>
    </row>
    <row r="13" spans="1:4">
      <c r="A13" s="41" t="s">
        <v>128</v>
      </c>
      <c r="B13" s="29" t="s">
        <v>134</v>
      </c>
      <c r="C13" s="108">
        <f t="shared" si="0"/>
        <v>2648</v>
      </c>
      <c r="D13" s="108">
        <v>3310</v>
      </c>
    </row>
    <row r="14" spans="1:4">
      <c r="A14" s="254" t="s">
        <v>122</v>
      </c>
      <c r="B14" s="255"/>
      <c r="C14" s="46" t="s">
        <v>852</v>
      </c>
      <c r="D14" s="46" t="s">
        <v>77</v>
      </c>
    </row>
    <row r="15" spans="1:4">
      <c r="A15" s="19" t="s">
        <v>135</v>
      </c>
      <c r="B15" s="26" t="s">
        <v>136</v>
      </c>
      <c r="C15" s="157">
        <f>D15*0.8</f>
        <v>1984</v>
      </c>
      <c r="D15" s="157">
        <v>2480</v>
      </c>
    </row>
    <row r="16" spans="1:4">
      <c r="A16" s="19" t="s">
        <v>137</v>
      </c>
      <c r="B16" s="29" t="s">
        <v>138</v>
      </c>
      <c r="C16" s="157">
        <f t="shared" ref="C16:C21" si="1">D16*0.8</f>
        <v>1984</v>
      </c>
      <c r="D16" s="157">
        <v>2480</v>
      </c>
    </row>
    <row r="17" spans="1:5">
      <c r="A17" s="41" t="s">
        <v>103</v>
      </c>
      <c r="B17" s="29" t="s">
        <v>150</v>
      </c>
      <c r="C17" s="157">
        <f t="shared" si="1"/>
        <v>1216</v>
      </c>
      <c r="D17" s="108">
        <v>1520</v>
      </c>
    </row>
    <row r="18" spans="1:5">
      <c r="A18" s="41" t="s">
        <v>104</v>
      </c>
      <c r="B18" s="29" t="s">
        <v>151</v>
      </c>
      <c r="C18" s="157">
        <f t="shared" si="1"/>
        <v>1216</v>
      </c>
      <c r="D18" s="108">
        <v>1520</v>
      </c>
    </row>
    <row r="19" spans="1:5">
      <c r="A19" s="41" t="s">
        <v>1063</v>
      </c>
      <c r="B19" s="29" t="s">
        <v>1064</v>
      </c>
      <c r="C19" s="157">
        <f t="shared" si="1"/>
        <v>1984</v>
      </c>
      <c r="D19" s="108">
        <v>2480</v>
      </c>
    </row>
    <row r="20" spans="1:5">
      <c r="A20" s="41" t="s">
        <v>105</v>
      </c>
      <c r="B20" s="29" t="s">
        <v>152</v>
      </c>
      <c r="C20" s="157">
        <f t="shared" si="1"/>
        <v>1216</v>
      </c>
      <c r="D20" s="108">
        <v>1520</v>
      </c>
    </row>
    <row r="21" spans="1:5">
      <c r="A21" s="41" t="s">
        <v>106</v>
      </c>
      <c r="B21" s="29" t="s">
        <v>153</v>
      </c>
      <c r="C21" s="157">
        <f t="shared" si="1"/>
        <v>1216</v>
      </c>
      <c r="D21" s="108">
        <v>1520</v>
      </c>
    </row>
    <row r="22" spans="1:5">
      <c r="A22" s="254" t="s">
        <v>88</v>
      </c>
      <c r="B22" s="255"/>
      <c r="C22" s="46" t="s">
        <v>852</v>
      </c>
      <c r="D22" s="46" t="s">
        <v>77</v>
      </c>
    </row>
    <row r="23" spans="1:5">
      <c r="A23" s="28" t="s">
        <v>69</v>
      </c>
      <c r="B23" s="29" t="s">
        <v>89</v>
      </c>
      <c r="C23" s="109">
        <f>D23*0.8</f>
        <v>15.12</v>
      </c>
      <c r="D23" s="109">
        <v>18.899999999999999</v>
      </c>
    </row>
    <row r="24" spans="1:5">
      <c r="A24" s="33" t="s">
        <v>139</v>
      </c>
      <c r="B24" s="26" t="s">
        <v>140</v>
      </c>
      <c r="C24" s="109">
        <f t="shared" ref="C24:C30" si="2">D24*0.8</f>
        <v>80.800000000000011</v>
      </c>
      <c r="D24" s="74">
        <v>101</v>
      </c>
    </row>
    <row r="25" spans="1:5">
      <c r="A25" s="33" t="s">
        <v>141</v>
      </c>
      <c r="B25" s="26" t="s">
        <v>142</v>
      </c>
      <c r="C25" s="109">
        <f t="shared" si="2"/>
        <v>158.4</v>
      </c>
      <c r="D25" s="74">
        <v>198</v>
      </c>
    </row>
    <row r="26" spans="1:5">
      <c r="A26" s="28" t="s">
        <v>74</v>
      </c>
      <c r="B26" s="29" t="s">
        <v>91</v>
      </c>
      <c r="C26" s="109">
        <f t="shared" si="2"/>
        <v>14.719999999999999</v>
      </c>
      <c r="D26" s="109">
        <v>18.399999999999999</v>
      </c>
    </row>
    <row r="27" spans="1:5">
      <c r="A27" s="33" t="s">
        <v>143</v>
      </c>
      <c r="B27" s="26" t="s">
        <v>144</v>
      </c>
      <c r="C27" s="109">
        <f t="shared" si="2"/>
        <v>21.12</v>
      </c>
      <c r="D27" s="74">
        <v>26.4</v>
      </c>
    </row>
    <row r="28" spans="1:5">
      <c r="A28" s="28" t="s">
        <v>72</v>
      </c>
      <c r="B28" s="29" t="s">
        <v>858</v>
      </c>
      <c r="C28" s="109">
        <f t="shared" si="2"/>
        <v>57.84</v>
      </c>
      <c r="D28" s="109">
        <v>72.3</v>
      </c>
    </row>
    <row r="29" spans="1:5">
      <c r="A29" s="114" t="s">
        <v>145</v>
      </c>
      <c r="B29" s="26" t="s">
        <v>146</v>
      </c>
      <c r="C29" s="109">
        <f t="shared" si="2"/>
        <v>128.80000000000001</v>
      </c>
      <c r="D29" s="109">
        <v>161</v>
      </c>
      <c r="E29" s="158"/>
    </row>
    <row r="30" spans="1:5" ht="30">
      <c r="A30" s="82" t="s">
        <v>616</v>
      </c>
      <c r="B30" s="80" t="s">
        <v>1134</v>
      </c>
      <c r="C30" s="89">
        <f t="shared" si="2"/>
        <v>100</v>
      </c>
      <c r="D30" s="235">
        <v>125</v>
      </c>
      <c r="E30" s="152"/>
    </row>
    <row r="31" spans="1:5">
      <c r="A31" s="248" t="s">
        <v>92</v>
      </c>
      <c r="B31" s="249"/>
      <c r="C31" s="46" t="s">
        <v>852</v>
      </c>
      <c r="D31" s="46" t="s">
        <v>77</v>
      </c>
    </row>
    <row r="32" spans="1:5">
      <c r="A32" s="28" t="s">
        <v>111</v>
      </c>
      <c r="B32" s="29" t="s">
        <v>102</v>
      </c>
      <c r="C32" s="109">
        <f>D32*0.8</f>
        <v>642.40000000000009</v>
      </c>
      <c r="D32" s="109">
        <v>803</v>
      </c>
    </row>
    <row r="33" spans="1:5">
      <c r="A33" s="28" t="s">
        <v>240</v>
      </c>
      <c r="B33" s="29" t="s">
        <v>241</v>
      </c>
      <c r="C33" s="109">
        <f t="shared" ref="C33:C42" si="3">D33*0.8</f>
        <v>1064</v>
      </c>
      <c r="D33" s="109">
        <v>1330</v>
      </c>
    </row>
    <row r="34" spans="1:5">
      <c r="A34" s="28" t="s">
        <v>109</v>
      </c>
      <c r="B34" s="29" t="s">
        <v>922</v>
      </c>
      <c r="C34" s="109">
        <f t="shared" si="3"/>
        <v>149.6</v>
      </c>
      <c r="D34" s="76">
        <v>187</v>
      </c>
    </row>
    <row r="35" spans="1:5">
      <c r="A35" s="28" t="s">
        <v>243</v>
      </c>
      <c r="B35" s="29" t="s">
        <v>244</v>
      </c>
      <c r="C35" s="109">
        <f t="shared" si="3"/>
        <v>196</v>
      </c>
      <c r="D35" s="109">
        <v>245</v>
      </c>
    </row>
    <row r="36" spans="1:5">
      <c r="A36" s="107" t="s">
        <v>175</v>
      </c>
      <c r="B36" s="29" t="s">
        <v>859</v>
      </c>
      <c r="C36" s="109">
        <f t="shared" si="3"/>
        <v>75.28</v>
      </c>
      <c r="D36" s="42">
        <v>94.1</v>
      </c>
    </row>
    <row r="37" spans="1:5">
      <c r="A37" s="107" t="s">
        <v>68</v>
      </c>
      <c r="B37" s="29" t="s">
        <v>860</v>
      </c>
      <c r="C37" s="109">
        <f t="shared" si="3"/>
        <v>85.600000000000009</v>
      </c>
      <c r="D37" s="42">
        <v>107</v>
      </c>
    </row>
    <row r="38" spans="1:5">
      <c r="A38" s="104" t="s">
        <v>614</v>
      </c>
      <c r="B38" s="105" t="s">
        <v>861</v>
      </c>
      <c r="C38" s="109">
        <f t="shared" si="3"/>
        <v>181.44000000000003</v>
      </c>
      <c r="D38" s="42">
        <v>226.8</v>
      </c>
    </row>
    <row r="39" spans="1:5">
      <c r="A39" s="104" t="s">
        <v>615</v>
      </c>
      <c r="B39" s="105" t="s">
        <v>862</v>
      </c>
      <c r="C39" s="109">
        <f t="shared" si="3"/>
        <v>257.60000000000002</v>
      </c>
      <c r="D39" s="42">
        <v>322</v>
      </c>
    </row>
    <row r="40" spans="1:5">
      <c r="A40" s="28" t="s">
        <v>108</v>
      </c>
      <c r="B40" s="29" t="s">
        <v>212</v>
      </c>
      <c r="C40" s="109">
        <f t="shared" si="3"/>
        <v>48.160000000000004</v>
      </c>
      <c r="D40" s="109">
        <v>60.2</v>
      </c>
    </row>
    <row r="41" spans="1:5">
      <c r="A41" s="28" t="s">
        <v>176</v>
      </c>
      <c r="B41" s="29" t="s">
        <v>178</v>
      </c>
      <c r="C41" s="109">
        <f t="shared" si="3"/>
        <v>55.920000000000009</v>
      </c>
      <c r="D41" s="42">
        <v>69.900000000000006</v>
      </c>
    </row>
    <row r="42" spans="1:5">
      <c r="A42" s="28" t="s">
        <v>177</v>
      </c>
      <c r="B42" s="29" t="s">
        <v>179</v>
      </c>
      <c r="C42" s="109">
        <f t="shared" si="3"/>
        <v>101.60000000000001</v>
      </c>
      <c r="D42" s="42">
        <v>127</v>
      </c>
    </row>
    <row r="43" spans="1:5">
      <c r="A43" s="254" t="s">
        <v>94</v>
      </c>
      <c r="B43" s="255"/>
      <c r="C43" s="46" t="s">
        <v>852</v>
      </c>
      <c r="D43" s="46" t="s">
        <v>77</v>
      </c>
    </row>
    <row r="44" spans="1:5" ht="30">
      <c r="A44" s="28" t="s">
        <v>71</v>
      </c>
      <c r="B44" s="29" t="s">
        <v>1208</v>
      </c>
      <c r="C44" s="109">
        <f>D44*0.8</f>
        <v>39.360000000000007</v>
      </c>
      <c r="D44" s="109">
        <v>49.2</v>
      </c>
    </row>
    <row r="45" spans="1:5">
      <c r="A45" s="28" t="s">
        <v>70</v>
      </c>
      <c r="B45" s="29" t="s">
        <v>213</v>
      </c>
      <c r="C45" s="109">
        <f t="shared" ref="C45:C47" si="4">D45*0.8</f>
        <v>67.52000000000001</v>
      </c>
      <c r="D45" s="109">
        <v>84.4</v>
      </c>
    </row>
    <row r="46" spans="1:5" ht="45">
      <c r="A46" s="33" t="s">
        <v>147</v>
      </c>
      <c r="B46" s="26" t="s">
        <v>1209</v>
      </c>
      <c r="C46" s="109">
        <f t="shared" si="4"/>
        <v>143.20000000000002</v>
      </c>
      <c r="D46" s="109">
        <v>179</v>
      </c>
      <c r="E46" s="152"/>
    </row>
    <row r="47" spans="1:5">
      <c r="A47" s="33" t="s">
        <v>226</v>
      </c>
      <c r="B47" s="26" t="s">
        <v>242</v>
      </c>
      <c r="C47" s="109">
        <f t="shared" si="4"/>
        <v>116</v>
      </c>
      <c r="D47" s="109">
        <v>145</v>
      </c>
      <c r="E47" s="152"/>
    </row>
    <row r="48" spans="1:5">
      <c r="A48" s="254" t="s">
        <v>148</v>
      </c>
      <c r="B48" s="255"/>
      <c r="C48" s="46" t="s">
        <v>852</v>
      </c>
      <c r="D48" s="46" t="s">
        <v>77</v>
      </c>
    </row>
    <row r="49" spans="1:5" ht="30">
      <c r="A49" s="33" t="s">
        <v>149</v>
      </c>
      <c r="B49" s="26" t="s">
        <v>214</v>
      </c>
      <c r="C49" s="109">
        <f>D49*0.8</f>
        <v>378.40000000000003</v>
      </c>
      <c r="D49" s="109">
        <v>473</v>
      </c>
    </row>
    <row r="50" spans="1:5" ht="30">
      <c r="A50" s="33" t="s">
        <v>75</v>
      </c>
      <c r="B50" s="26" t="s">
        <v>215</v>
      </c>
      <c r="C50" s="109">
        <f>D50*0.8</f>
        <v>185.60000000000002</v>
      </c>
      <c r="D50" s="109">
        <v>232</v>
      </c>
    </row>
    <row r="51" spans="1:5">
      <c r="A51" s="254" t="s">
        <v>843</v>
      </c>
      <c r="B51" s="255"/>
      <c r="C51" s="46" t="s">
        <v>852</v>
      </c>
      <c r="D51" s="46" t="s">
        <v>77</v>
      </c>
    </row>
    <row r="52" spans="1:5">
      <c r="A52" s="156" t="s">
        <v>499</v>
      </c>
      <c r="B52" s="18" t="s">
        <v>1065</v>
      </c>
      <c r="C52" s="115">
        <f>D52*0.8</f>
        <v>28.160000000000004</v>
      </c>
      <c r="D52" s="115">
        <v>35.200000000000003</v>
      </c>
    </row>
    <row r="53" spans="1:5">
      <c r="A53" s="106">
        <v>597539077901</v>
      </c>
      <c r="B53" s="18" t="s">
        <v>1066</v>
      </c>
      <c r="C53" s="115">
        <f t="shared" ref="C53:C54" si="5">D53*0.8</f>
        <v>22.880000000000003</v>
      </c>
      <c r="D53" s="159">
        <v>28.6</v>
      </c>
      <c r="E53" s="158"/>
    </row>
    <row r="54" spans="1:5">
      <c r="A54" s="84">
        <v>2990045094</v>
      </c>
      <c r="B54" s="18" t="s">
        <v>1056</v>
      </c>
      <c r="C54" s="115">
        <f t="shared" si="5"/>
        <v>476</v>
      </c>
      <c r="D54" s="17">
        <v>595</v>
      </c>
    </row>
    <row r="55" spans="1:5">
      <c r="A55" s="244" t="s">
        <v>2</v>
      </c>
      <c r="B55" s="245"/>
      <c r="C55" s="46" t="s">
        <v>852</v>
      </c>
      <c r="D55" s="46" t="s">
        <v>77</v>
      </c>
    </row>
    <row r="56" spans="1:5">
      <c r="A56" s="13">
        <v>8321050001</v>
      </c>
      <c r="B56" s="43" t="s">
        <v>227</v>
      </c>
      <c r="C56" s="142">
        <v>0</v>
      </c>
      <c r="D56" s="142">
        <v>0</v>
      </c>
    </row>
    <row r="57" spans="1:5">
      <c r="A57" s="13">
        <v>8321000002</v>
      </c>
      <c r="B57" s="43" t="s">
        <v>228</v>
      </c>
      <c r="C57" s="142">
        <v>0</v>
      </c>
      <c r="D57" s="142">
        <v>0</v>
      </c>
    </row>
    <row r="58" spans="1:5" s="1" customFormat="1">
      <c r="A58" s="244" t="s">
        <v>76</v>
      </c>
      <c r="B58" s="245"/>
      <c r="C58" s="46" t="s">
        <v>852</v>
      </c>
      <c r="D58" s="46" t="s">
        <v>77</v>
      </c>
    </row>
    <row r="59" spans="1:5">
      <c r="A59" s="13">
        <v>8322000001</v>
      </c>
      <c r="B59" s="43" t="s">
        <v>888</v>
      </c>
      <c r="C59" s="37">
        <v>0</v>
      </c>
      <c r="D59" s="37">
        <v>0</v>
      </c>
    </row>
    <row r="60" spans="1:5">
      <c r="A60" s="19">
        <v>8322000002</v>
      </c>
      <c r="B60" s="43" t="s">
        <v>889</v>
      </c>
      <c r="C60" s="100">
        <f>D60*0.8</f>
        <v>332</v>
      </c>
      <c r="D60" s="100">
        <v>415</v>
      </c>
    </row>
    <row r="61" spans="1:5">
      <c r="A61" s="19">
        <v>8322000005</v>
      </c>
      <c r="B61" s="43" t="s">
        <v>890</v>
      </c>
      <c r="C61" s="100">
        <f t="shared" ref="C61:C63" si="6">D61*0.8</f>
        <v>116</v>
      </c>
      <c r="D61" s="100">
        <v>145</v>
      </c>
    </row>
    <row r="62" spans="1:5">
      <c r="A62" s="19">
        <v>8322000006</v>
      </c>
      <c r="B62" s="14" t="s">
        <v>891</v>
      </c>
      <c r="C62" s="100">
        <f t="shared" si="6"/>
        <v>380</v>
      </c>
      <c r="D62" s="100">
        <v>475</v>
      </c>
    </row>
    <row r="63" spans="1:5">
      <c r="A63" s="19">
        <v>8322000104</v>
      </c>
      <c r="B63" s="14" t="s">
        <v>112</v>
      </c>
      <c r="C63" s="100">
        <f t="shared" si="6"/>
        <v>80</v>
      </c>
      <c r="D63" s="100">
        <v>100</v>
      </c>
    </row>
    <row r="64" spans="1:5" s="1" customFormat="1">
      <c r="A64" s="244" t="s">
        <v>3</v>
      </c>
      <c r="B64" s="245"/>
      <c r="C64" s="46" t="s">
        <v>852</v>
      </c>
      <c r="D64" s="46" t="s">
        <v>77</v>
      </c>
    </row>
    <row r="65" spans="1:4" s="1" customFormat="1">
      <c r="A65" s="21"/>
      <c r="B65" s="22" t="s">
        <v>4</v>
      </c>
      <c r="C65" s="23"/>
      <c r="D65" s="23"/>
    </row>
    <row r="66" spans="1:4">
      <c r="A66" s="13">
        <v>8326000006</v>
      </c>
      <c r="B66" s="14" t="s">
        <v>5</v>
      </c>
      <c r="C66" s="37">
        <v>0</v>
      </c>
      <c r="D66" s="37">
        <v>0</v>
      </c>
    </row>
    <row r="67" spans="1:4">
      <c r="A67" s="13">
        <v>8326000008</v>
      </c>
      <c r="B67" s="14" t="s">
        <v>223</v>
      </c>
      <c r="C67" s="100">
        <f>D67*0.8</f>
        <v>284</v>
      </c>
      <c r="D67" s="100">
        <v>355</v>
      </c>
    </row>
    <row r="68" spans="1:4" s="1" customFormat="1">
      <c r="A68" s="103">
        <v>8326000009</v>
      </c>
      <c r="B68" s="75" t="s">
        <v>110</v>
      </c>
      <c r="C68" s="100">
        <f t="shared" ref="C68:C69" si="7">D68*0.8</f>
        <v>568</v>
      </c>
      <c r="D68" s="100">
        <v>710</v>
      </c>
    </row>
    <row r="69" spans="1:4" s="1" customFormat="1">
      <c r="A69" s="77">
        <v>8326000041</v>
      </c>
      <c r="B69" s="78" t="s">
        <v>1196</v>
      </c>
      <c r="C69" s="83">
        <f t="shared" si="7"/>
        <v>800</v>
      </c>
      <c r="D69" s="83">
        <v>1000</v>
      </c>
    </row>
    <row r="70" spans="1:4" s="1" customFormat="1">
      <c r="A70" s="21"/>
      <c r="B70" s="252" t="s">
        <v>237</v>
      </c>
      <c r="C70" s="252"/>
      <c r="D70" s="253"/>
    </row>
    <row r="71" spans="1:4" s="1" customFormat="1">
      <c r="A71" s="13">
        <v>8323000003</v>
      </c>
      <c r="B71" s="14" t="s">
        <v>6</v>
      </c>
      <c r="C71" s="37">
        <v>0</v>
      </c>
      <c r="D71" s="37">
        <v>0</v>
      </c>
    </row>
    <row r="72" spans="1:4">
      <c r="A72" s="13">
        <v>8323000002</v>
      </c>
      <c r="B72" s="14" t="s">
        <v>893</v>
      </c>
      <c r="C72" s="100">
        <f>D72*0.8</f>
        <v>144</v>
      </c>
      <c r="D72" s="100">
        <v>180</v>
      </c>
    </row>
    <row r="73" spans="1:4">
      <c r="A73" s="13">
        <v>8323000004</v>
      </c>
      <c r="B73" s="14" t="s">
        <v>894</v>
      </c>
      <c r="C73" s="100">
        <f>D73*0.8</f>
        <v>448</v>
      </c>
      <c r="D73" s="100">
        <v>560</v>
      </c>
    </row>
    <row r="74" spans="1:4">
      <c r="A74" s="13">
        <v>8323000005</v>
      </c>
      <c r="B74" s="14" t="s">
        <v>7</v>
      </c>
      <c r="C74" s="37">
        <v>0</v>
      </c>
      <c r="D74" s="37">
        <v>0</v>
      </c>
    </row>
    <row r="75" spans="1:4" s="1" customFormat="1">
      <c r="A75" s="21"/>
      <c r="B75" s="22" t="s">
        <v>8</v>
      </c>
      <c r="C75" s="23"/>
      <c r="D75" s="23"/>
    </row>
    <row r="76" spans="1:4">
      <c r="A76" s="13">
        <v>8326000002</v>
      </c>
      <c r="B76" s="14" t="s">
        <v>895</v>
      </c>
      <c r="C76" s="100">
        <f>D76*0.8</f>
        <v>48</v>
      </c>
      <c r="D76" s="100">
        <v>60</v>
      </c>
    </row>
    <row r="77" spans="1:4">
      <c r="A77" s="13">
        <v>8325000002</v>
      </c>
      <c r="B77" s="14" t="s">
        <v>896</v>
      </c>
      <c r="C77" s="100">
        <f t="shared" ref="C77:C85" si="8">D77*0.8</f>
        <v>132</v>
      </c>
      <c r="D77" s="100">
        <v>165</v>
      </c>
    </row>
    <row r="78" spans="1:4">
      <c r="A78" s="13">
        <v>8325000001</v>
      </c>
      <c r="B78" s="14" t="s">
        <v>905</v>
      </c>
      <c r="C78" s="100">
        <f t="shared" si="8"/>
        <v>188</v>
      </c>
      <c r="D78" s="100">
        <v>235</v>
      </c>
    </row>
    <row r="79" spans="1:4" s="1" customFormat="1">
      <c r="A79" s="13">
        <v>8326000027</v>
      </c>
      <c r="B79" s="75" t="s">
        <v>898</v>
      </c>
      <c r="C79" s="100">
        <f t="shared" si="8"/>
        <v>96</v>
      </c>
      <c r="D79" s="100">
        <v>120</v>
      </c>
    </row>
    <row r="80" spans="1:4">
      <c r="A80" s="13">
        <v>8324000003</v>
      </c>
      <c r="B80" s="14" t="s">
        <v>12</v>
      </c>
      <c r="C80" s="100">
        <f t="shared" si="8"/>
        <v>188</v>
      </c>
      <c r="D80" s="100">
        <v>235</v>
      </c>
    </row>
    <row r="81" spans="1:5">
      <c r="A81" s="13">
        <v>8326000001</v>
      </c>
      <c r="B81" s="14" t="s">
        <v>80</v>
      </c>
      <c r="C81" s="100">
        <f t="shared" si="8"/>
        <v>96</v>
      </c>
      <c r="D81" s="100">
        <v>120</v>
      </c>
    </row>
    <row r="82" spans="1:5">
      <c r="A82" s="13">
        <v>8325000003</v>
      </c>
      <c r="B82" s="14" t="s">
        <v>908</v>
      </c>
      <c r="C82" s="100">
        <f t="shared" si="8"/>
        <v>96</v>
      </c>
      <c r="D82" s="100">
        <v>120</v>
      </c>
    </row>
    <row r="83" spans="1:5" ht="45">
      <c r="A83" s="28" t="s">
        <v>219</v>
      </c>
      <c r="B83" s="29" t="s">
        <v>923</v>
      </c>
      <c r="C83" s="100">
        <f t="shared" si="8"/>
        <v>52.800000000000004</v>
      </c>
      <c r="D83" s="109">
        <v>66</v>
      </c>
      <c r="E83" s="152"/>
    </row>
    <row r="84" spans="1:5">
      <c r="A84" s="13">
        <v>8326000024</v>
      </c>
      <c r="B84" s="29" t="s">
        <v>231</v>
      </c>
      <c r="C84" s="100">
        <f t="shared" si="8"/>
        <v>96</v>
      </c>
      <c r="D84" s="109">
        <v>120</v>
      </c>
    </row>
    <row r="85" spans="1:5">
      <c r="A85" s="13">
        <v>8326000013</v>
      </c>
      <c r="B85" s="29" t="s">
        <v>924</v>
      </c>
      <c r="C85" s="100">
        <f t="shared" si="8"/>
        <v>144</v>
      </c>
      <c r="D85" s="109">
        <v>180</v>
      </c>
    </row>
    <row r="86" spans="1:5" s="1" customFormat="1">
      <c r="A86" s="24"/>
      <c r="B86" s="15"/>
      <c r="C86" s="16"/>
      <c r="D86" s="16"/>
    </row>
    <row r="87" spans="1:5" s="1" customFormat="1" ht="60">
      <c r="A87" s="13"/>
      <c r="B87" s="14" t="s">
        <v>229</v>
      </c>
      <c r="C87" s="20"/>
      <c r="D87" s="20"/>
    </row>
  </sheetData>
  <mergeCells count="12">
    <mergeCell ref="B70:D70"/>
    <mergeCell ref="A1:D1"/>
    <mergeCell ref="A6:B6"/>
    <mergeCell ref="A14:B14"/>
    <mergeCell ref="A22:B22"/>
    <mergeCell ref="A31:B31"/>
    <mergeCell ref="A43:B43"/>
    <mergeCell ref="A48:B48"/>
    <mergeCell ref="A51:B51"/>
    <mergeCell ref="A55:B55"/>
    <mergeCell ref="A58:B58"/>
    <mergeCell ref="A64:B64"/>
  </mergeCells>
  <printOptions horizontalCentered="1"/>
  <pageMargins left="0.7" right="0.7" top="0.75" bottom="0.75" header="0.3" footer="0.3"/>
  <pageSetup scale="92" orientation="portrait" r:id="rId1"/>
  <headerFooter>
    <oddHeader>&amp;L&amp;9&amp;KFF0000CONFIDENTIAL Price List - Do Not Distribute</oddHeader>
    <oddFooter>&amp;LCopyright © 2025 EF Johnson Company&amp;C&amp;P of &amp;N&amp;RVM7000</oddFooter>
  </headerFooter>
  <rowBreaks count="2" manualBreakCount="2">
    <brk id="5" max="16383" man="1"/>
    <brk id="50" max="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22897-60F1-4FF5-A1F0-0CDE327552CC}">
  <dimension ref="A1:E75"/>
  <sheetViews>
    <sheetView view="pageBreakPreview" zoomScale="98" zoomScaleNormal="100" zoomScaleSheetLayoutView="98" workbookViewId="0">
      <selection activeCell="E1" sqref="E1"/>
    </sheetView>
  </sheetViews>
  <sheetFormatPr defaultColWidth="9.140625" defaultRowHeight="15" customHeight="1"/>
  <cols>
    <col min="1" max="1" width="14.85546875" style="2" bestFit="1" customWidth="1"/>
    <col min="2" max="2" width="46.7109375" style="5" customWidth="1"/>
    <col min="3" max="4" width="13.85546875" style="6" customWidth="1"/>
    <col min="5" max="16384" width="9.140625" style="2"/>
  </cols>
  <sheetData>
    <row r="1" spans="1:4" ht="18.75" customHeight="1">
      <c r="A1" s="250" t="str">
        <f>CONCATENATE("KENWOOD Viking Price Guide  | ",'[1]Cover Page'!F13 )</f>
        <v xml:space="preserve">KENWOOD Viking Price Guide  |  May 19, 2025 </v>
      </c>
      <c r="B1" s="251"/>
      <c r="C1" s="251"/>
      <c r="D1" s="251"/>
    </row>
    <row r="2" spans="1:4" ht="135.75" customHeight="1"/>
    <row r="3" spans="1:4" ht="325.5" customHeight="1"/>
    <row r="5" spans="1:4" ht="141.6" customHeight="1"/>
    <row r="6" spans="1:4" ht="6" customHeight="1"/>
    <row r="7" spans="1:4">
      <c r="A7" s="254" t="s">
        <v>0</v>
      </c>
      <c r="B7" s="255"/>
      <c r="C7" s="46" t="s">
        <v>852</v>
      </c>
      <c r="D7" s="46" t="s">
        <v>77</v>
      </c>
    </row>
    <row r="8" spans="1:4">
      <c r="A8" s="39" t="s">
        <v>84</v>
      </c>
      <c r="B8" s="29" t="s">
        <v>117</v>
      </c>
      <c r="C8" s="108">
        <f>D8*0.8</f>
        <v>2368</v>
      </c>
      <c r="D8" s="108">
        <v>2960</v>
      </c>
    </row>
    <row r="9" spans="1:4">
      <c r="A9" s="39" t="s">
        <v>85</v>
      </c>
      <c r="B9" s="29" t="s">
        <v>118</v>
      </c>
      <c r="C9" s="108">
        <f t="shared" ref="C9:C11" si="0">D9*0.8</f>
        <v>2368</v>
      </c>
      <c r="D9" s="108">
        <v>2960</v>
      </c>
    </row>
    <row r="10" spans="1:4">
      <c r="A10" s="39" t="s">
        <v>86</v>
      </c>
      <c r="B10" s="29" t="s">
        <v>119</v>
      </c>
      <c r="C10" s="108">
        <f t="shared" si="0"/>
        <v>2368</v>
      </c>
      <c r="D10" s="108">
        <v>2960</v>
      </c>
    </row>
    <row r="11" spans="1:4">
      <c r="A11" s="39" t="s">
        <v>87</v>
      </c>
      <c r="B11" s="29" t="s">
        <v>120</v>
      </c>
      <c r="C11" s="108">
        <f t="shared" si="0"/>
        <v>2368</v>
      </c>
      <c r="D11" s="108">
        <v>2960</v>
      </c>
    </row>
    <row r="12" spans="1:4">
      <c r="A12" s="254" t="s">
        <v>88</v>
      </c>
      <c r="B12" s="255"/>
      <c r="C12" s="46" t="s">
        <v>852</v>
      </c>
      <c r="D12" s="46" t="s">
        <v>77</v>
      </c>
    </row>
    <row r="13" spans="1:4">
      <c r="A13" s="28" t="s">
        <v>69</v>
      </c>
      <c r="B13" s="29" t="s">
        <v>89</v>
      </c>
      <c r="C13" s="160">
        <f>D13*0.8</f>
        <v>15.12</v>
      </c>
      <c r="D13" s="160">
        <v>18.899999999999999</v>
      </c>
    </row>
    <row r="14" spans="1:4">
      <c r="A14" s="28" t="s">
        <v>90</v>
      </c>
      <c r="B14" s="29" t="s">
        <v>238</v>
      </c>
      <c r="C14" s="160">
        <f t="shared" ref="C14:C18" si="1">D14*0.8</f>
        <v>65.679999999999993</v>
      </c>
      <c r="D14" s="160">
        <v>82.1</v>
      </c>
    </row>
    <row r="15" spans="1:4" ht="30">
      <c r="A15" s="33" t="s">
        <v>75</v>
      </c>
      <c r="B15" s="26" t="s">
        <v>239</v>
      </c>
      <c r="C15" s="160">
        <f t="shared" si="1"/>
        <v>185.60000000000002</v>
      </c>
      <c r="D15" s="160">
        <v>232</v>
      </c>
    </row>
    <row r="16" spans="1:4">
      <c r="A16" s="28" t="s">
        <v>74</v>
      </c>
      <c r="B16" s="29" t="s">
        <v>91</v>
      </c>
      <c r="C16" s="160">
        <f t="shared" si="1"/>
        <v>14.719999999999999</v>
      </c>
      <c r="D16" s="160">
        <v>18.399999999999999</v>
      </c>
    </row>
    <row r="17" spans="1:5">
      <c r="A17" s="28" t="s">
        <v>72</v>
      </c>
      <c r="B17" s="29" t="s">
        <v>858</v>
      </c>
      <c r="C17" s="160">
        <f t="shared" si="1"/>
        <v>57.84</v>
      </c>
      <c r="D17" s="109">
        <v>72.3</v>
      </c>
    </row>
    <row r="18" spans="1:5" ht="30">
      <c r="A18" s="82" t="s">
        <v>616</v>
      </c>
      <c r="B18" s="80" t="s">
        <v>1134</v>
      </c>
      <c r="C18" s="162">
        <f t="shared" si="1"/>
        <v>100</v>
      </c>
      <c r="D18" s="101">
        <v>125</v>
      </c>
      <c r="E18" s="152"/>
    </row>
    <row r="19" spans="1:5">
      <c r="A19" s="254" t="s">
        <v>92</v>
      </c>
      <c r="B19" s="255"/>
      <c r="C19" s="46" t="s">
        <v>852</v>
      </c>
      <c r="D19" s="46" t="s">
        <v>77</v>
      </c>
    </row>
    <row r="20" spans="1:5">
      <c r="A20" s="28" t="s">
        <v>111</v>
      </c>
      <c r="B20" s="29" t="s">
        <v>102</v>
      </c>
      <c r="C20" s="109">
        <f>D20*0.8</f>
        <v>642.40000000000009</v>
      </c>
      <c r="D20" s="109">
        <v>803</v>
      </c>
    </row>
    <row r="21" spans="1:5">
      <c r="A21" s="28" t="s">
        <v>240</v>
      </c>
      <c r="B21" s="29" t="s">
        <v>241</v>
      </c>
      <c r="C21" s="109">
        <f t="shared" ref="C21:C32" si="2">D21*0.8</f>
        <v>1064</v>
      </c>
      <c r="D21" s="109">
        <v>1330</v>
      </c>
    </row>
    <row r="22" spans="1:5">
      <c r="A22" s="28" t="s">
        <v>109</v>
      </c>
      <c r="B22" s="29" t="s">
        <v>922</v>
      </c>
      <c r="C22" s="109">
        <f t="shared" si="2"/>
        <v>149.6</v>
      </c>
      <c r="D22" s="76">
        <v>187</v>
      </c>
    </row>
    <row r="23" spans="1:5">
      <c r="A23" s="107" t="s">
        <v>175</v>
      </c>
      <c r="B23" s="29" t="s">
        <v>859</v>
      </c>
      <c r="C23" s="109">
        <f t="shared" si="2"/>
        <v>75.28</v>
      </c>
      <c r="D23" s="42">
        <v>94.1</v>
      </c>
    </row>
    <row r="24" spans="1:5">
      <c r="A24" s="107" t="s">
        <v>68</v>
      </c>
      <c r="B24" s="29" t="s">
        <v>860</v>
      </c>
      <c r="C24" s="109">
        <f t="shared" si="2"/>
        <v>85.600000000000009</v>
      </c>
      <c r="D24" s="42">
        <v>107</v>
      </c>
    </row>
    <row r="25" spans="1:5">
      <c r="A25" s="161" t="s">
        <v>614</v>
      </c>
      <c r="B25" s="97" t="s">
        <v>861</v>
      </c>
      <c r="C25" s="109">
        <f t="shared" si="2"/>
        <v>181.44000000000003</v>
      </c>
      <c r="D25" s="42">
        <v>226.8</v>
      </c>
    </row>
    <row r="26" spans="1:5">
      <c r="A26" s="161" t="s">
        <v>615</v>
      </c>
      <c r="B26" s="97" t="s">
        <v>862</v>
      </c>
      <c r="C26" s="109">
        <f t="shared" si="2"/>
        <v>257.60000000000002</v>
      </c>
      <c r="D26" s="42">
        <v>322</v>
      </c>
    </row>
    <row r="27" spans="1:5">
      <c r="A27" s="28" t="s">
        <v>108</v>
      </c>
      <c r="B27" s="29" t="s">
        <v>863</v>
      </c>
      <c r="C27" s="109">
        <f t="shared" si="2"/>
        <v>48.160000000000004</v>
      </c>
      <c r="D27" s="109">
        <v>60.2</v>
      </c>
    </row>
    <row r="28" spans="1:5">
      <c r="A28" s="28" t="s">
        <v>243</v>
      </c>
      <c r="B28" s="29" t="s">
        <v>244</v>
      </c>
      <c r="C28" s="109">
        <f t="shared" si="2"/>
        <v>196</v>
      </c>
      <c r="D28" s="109">
        <v>245</v>
      </c>
    </row>
    <row r="29" spans="1:5">
      <c r="A29" s="28" t="s">
        <v>176</v>
      </c>
      <c r="B29" s="29" t="s">
        <v>178</v>
      </c>
      <c r="C29" s="109">
        <f t="shared" si="2"/>
        <v>55.920000000000009</v>
      </c>
      <c r="D29" s="42">
        <v>69.900000000000006</v>
      </c>
    </row>
    <row r="30" spans="1:5">
      <c r="A30" s="28" t="s">
        <v>177</v>
      </c>
      <c r="B30" s="29" t="s">
        <v>179</v>
      </c>
      <c r="C30" s="109">
        <f t="shared" si="2"/>
        <v>101.60000000000001</v>
      </c>
      <c r="D30" s="42">
        <v>127</v>
      </c>
    </row>
    <row r="31" spans="1:5" ht="15" customHeight="1">
      <c r="A31" s="28" t="s">
        <v>206</v>
      </c>
      <c r="B31" s="29" t="s">
        <v>216</v>
      </c>
      <c r="C31" s="109">
        <f t="shared" si="2"/>
        <v>92</v>
      </c>
      <c r="D31" s="108">
        <v>115</v>
      </c>
    </row>
    <row r="32" spans="1:5" ht="35.1" customHeight="1">
      <c r="A32" s="29" t="s">
        <v>207</v>
      </c>
      <c r="B32" s="29" t="s">
        <v>217</v>
      </c>
      <c r="C32" s="109">
        <f t="shared" si="2"/>
        <v>185.84000000000003</v>
      </c>
      <c r="D32" s="108">
        <v>232.3</v>
      </c>
    </row>
    <row r="33" spans="1:5">
      <c r="A33" s="254" t="s">
        <v>94</v>
      </c>
      <c r="B33" s="254"/>
      <c r="C33" s="46" t="s">
        <v>852</v>
      </c>
      <c r="D33" s="46" t="s">
        <v>77</v>
      </c>
    </row>
    <row r="34" spans="1:5" ht="30">
      <c r="A34" s="28" t="s">
        <v>71</v>
      </c>
      <c r="B34" s="29" t="s">
        <v>1208</v>
      </c>
      <c r="C34" s="109">
        <f>D34*0.8</f>
        <v>39.360000000000007</v>
      </c>
      <c r="D34" s="109">
        <v>49.2</v>
      </c>
    </row>
    <row r="35" spans="1:5">
      <c r="A35" s="28" t="s">
        <v>70</v>
      </c>
      <c r="B35" s="29" t="s">
        <v>213</v>
      </c>
      <c r="C35" s="109">
        <f t="shared" ref="C35:C37" si="3">D35*0.8</f>
        <v>67.52000000000001</v>
      </c>
      <c r="D35" s="109">
        <v>84.4</v>
      </c>
    </row>
    <row r="36" spans="1:5" ht="45">
      <c r="A36" s="33" t="s">
        <v>147</v>
      </c>
      <c r="B36" s="26" t="s">
        <v>1209</v>
      </c>
      <c r="C36" s="109">
        <f t="shared" si="3"/>
        <v>143.20000000000002</v>
      </c>
      <c r="D36" s="109">
        <v>179</v>
      </c>
      <c r="E36" s="152"/>
    </row>
    <row r="37" spans="1:5">
      <c r="A37" s="33" t="s">
        <v>226</v>
      </c>
      <c r="B37" s="26" t="s">
        <v>242</v>
      </c>
      <c r="C37" s="109">
        <f t="shared" si="3"/>
        <v>116</v>
      </c>
      <c r="D37" s="109">
        <v>145</v>
      </c>
      <c r="E37" s="152"/>
    </row>
    <row r="38" spans="1:5">
      <c r="A38" s="254" t="s">
        <v>843</v>
      </c>
      <c r="B38" s="255"/>
      <c r="C38" s="46" t="s">
        <v>852</v>
      </c>
      <c r="D38" s="46" t="s">
        <v>77</v>
      </c>
    </row>
    <row r="39" spans="1:5" ht="15" customHeight="1">
      <c r="A39" s="156" t="s">
        <v>499</v>
      </c>
      <c r="B39" s="18" t="s">
        <v>1065</v>
      </c>
      <c r="C39" s="115">
        <f>D39*0.8</f>
        <v>28.160000000000004</v>
      </c>
      <c r="D39" s="115">
        <v>35.200000000000003</v>
      </c>
    </row>
    <row r="40" spans="1:5">
      <c r="A40" s="156">
        <v>597539077901</v>
      </c>
      <c r="B40" s="18" t="s">
        <v>1066</v>
      </c>
      <c r="C40" s="115">
        <f t="shared" ref="C40:C41" si="4">D40*0.8</f>
        <v>22.880000000000003</v>
      </c>
      <c r="D40" s="159">
        <v>28.6</v>
      </c>
      <c r="E40" s="158"/>
    </row>
    <row r="41" spans="1:5">
      <c r="A41" s="84">
        <v>2990045094</v>
      </c>
      <c r="B41" s="18" t="s">
        <v>1056</v>
      </c>
      <c r="C41" s="115">
        <f t="shared" si="4"/>
        <v>476</v>
      </c>
      <c r="D41" s="17">
        <v>595</v>
      </c>
    </row>
    <row r="42" spans="1:5">
      <c r="A42" s="244" t="s">
        <v>2</v>
      </c>
      <c r="B42" s="245"/>
      <c r="C42" s="46" t="s">
        <v>852</v>
      </c>
      <c r="D42" s="46" t="s">
        <v>77</v>
      </c>
    </row>
    <row r="43" spans="1:5">
      <c r="A43" s="13">
        <v>8321050001</v>
      </c>
      <c r="B43" s="43" t="s">
        <v>227</v>
      </c>
      <c r="C43" s="142">
        <v>0</v>
      </c>
      <c r="D43" s="142">
        <v>0</v>
      </c>
    </row>
    <row r="44" spans="1:5">
      <c r="A44" s="13">
        <v>8321000002</v>
      </c>
      <c r="B44" s="43" t="s">
        <v>228</v>
      </c>
      <c r="C44" s="142">
        <v>0</v>
      </c>
      <c r="D44" s="142">
        <v>0</v>
      </c>
    </row>
    <row r="45" spans="1:5" s="1" customFormat="1" ht="15" customHeight="1">
      <c r="A45" s="244" t="s">
        <v>76</v>
      </c>
      <c r="B45" s="245"/>
      <c r="C45" s="46" t="s">
        <v>852</v>
      </c>
      <c r="D45" s="46" t="s">
        <v>77</v>
      </c>
    </row>
    <row r="46" spans="1:5">
      <c r="A46" s="13">
        <v>8322000001</v>
      </c>
      <c r="B46" s="43" t="s">
        <v>888</v>
      </c>
      <c r="C46" s="37">
        <v>0</v>
      </c>
      <c r="D46" s="37">
        <v>0</v>
      </c>
    </row>
    <row r="47" spans="1:5">
      <c r="A47" s="19">
        <v>8322000002</v>
      </c>
      <c r="B47" s="43" t="s">
        <v>889</v>
      </c>
      <c r="C47" s="100">
        <f>D47*0.8</f>
        <v>332</v>
      </c>
      <c r="D47" s="100">
        <v>415</v>
      </c>
    </row>
    <row r="48" spans="1:5" ht="30">
      <c r="A48" s="19">
        <v>8322000005</v>
      </c>
      <c r="B48" s="43" t="s">
        <v>890</v>
      </c>
      <c r="C48" s="100">
        <f t="shared" ref="C48:C50" si="5">D48*0.8</f>
        <v>116</v>
      </c>
      <c r="D48" s="100">
        <v>145</v>
      </c>
    </row>
    <row r="49" spans="1:4">
      <c r="A49" s="19">
        <v>8322000006</v>
      </c>
      <c r="B49" s="14" t="s">
        <v>891</v>
      </c>
      <c r="C49" s="100">
        <f t="shared" si="5"/>
        <v>380</v>
      </c>
      <c r="D49" s="100">
        <v>475</v>
      </c>
    </row>
    <row r="50" spans="1:4">
      <c r="A50" s="19">
        <v>8322000104</v>
      </c>
      <c r="B50" s="14" t="s">
        <v>112</v>
      </c>
      <c r="C50" s="100">
        <f t="shared" si="5"/>
        <v>80</v>
      </c>
      <c r="D50" s="100">
        <v>100</v>
      </c>
    </row>
    <row r="51" spans="1:4" s="1" customFormat="1">
      <c r="A51" s="256" t="s">
        <v>3</v>
      </c>
      <c r="B51" s="256"/>
      <c r="C51" s="46" t="s">
        <v>852</v>
      </c>
      <c r="D51" s="46" t="s">
        <v>77</v>
      </c>
    </row>
    <row r="52" spans="1:4" s="1" customFormat="1">
      <c r="A52" s="21"/>
      <c r="B52" s="22" t="s">
        <v>4</v>
      </c>
      <c r="C52" s="23"/>
      <c r="D52" s="23"/>
    </row>
    <row r="53" spans="1:4">
      <c r="A53" s="13">
        <v>8326000006</v>
      </c>
      <c r="B53" s="14" t="s">
        <v>5</v>
      </c>
      <c r="C53" s="37">
        <v>0</v>
      </c>
      <c r="D53" s="37">
        <v>0</v>
      </c>
    </row>
    <row r="54" spans="1:4">
      <c r="A54" s="13">
        <v>8326000008</v>
      </c>
      <c r="B54" s="14" t="s">
        <v>223</v>
      </c>
      <c r="C54" s="100">
        <f>D54*0.8</f>
        <v>284</v>
      </c>
      <c r="D54" s="100">
        <v>355</v>
      </c>
    </row>
    <row r="55" spans="1:4" s="1" customFormat="1">
      <c r="A55" s="13">
        <v>8326000009</v>
      </c>
      <c r="B55" s="14" t="s">
        <v>110</v>
      </c>
      <c r="C55" s="100">
        <f t="shared" ref="C55:C56" si="6">D55*0.8</f>
        <v>568</v>
      </c>
      <c r="D55" s="100">
        <v>710</v>
      </c>
    </row>
    <row r="56" spans="1:4" s="1" customFormat="1">
      <c r="A56" s="77">
        <v>8326000041</v>
      </c>
      <c r="B56" s="78" t="s">
        <v>1196</v>
      </c>
      <c r="C56" s="83">
        <f t="shared" si="6"/>
        <v>800</v>
      </c>
      <c r="D56" s="83">
        <v>1000</v>
      </c>
    </row>
    <row r="57" spans="1:4" s="1" customFormat="1">
      <c r="A57" s="21"/>
      <c r="B57" s="252" t="s">
        <v>237</v>
      </c>
      <c r="C57" s="252"/>
      <c r="D57" s="253"/>
    </row>
    <row r="58" spans="1:4">
      <c r="A58" s="13">
        <v>8323000003</v>
      </c>
      <c r="B58" s="14" t="s">
        <v>6</v>
      </c>
      <c r="C58" s="37">
        <v>0</v>
      </c>
      <c r="D58" s="37">
        <v>0</v>
      </c>
    </row>
    <row r="59" spans="1:4">
      <c r="A59" s="13">
        <v>8323000002</v>
      </c>
      <c r="B59" s="14" t="s">
        <v>893</v>
      </c>
      <c r="C59" s="100">
        <f>D59*0.8</f>
        <v>144</v>
      </c>
      <c r="D59" s="100">
        <v>180</v>
      </c>
    </row>
    <row r="60" spans="1:4">
      <c r="A60" s="13">
        <v>8323000004</v>
      </c>
      <c r="B60" s="14" t="s">
        <v>894</v>
      </c>
      <c r="C60" s="100">
        <f>D60*0.8</f>
        <v>448</v>
      </c>
      <c r="D60" s="100">
        <v>560</v>
      </c>
    </row>
    <row r="61" spans="1:4">
      <c r="A61" s="13">
        <v>8323000005</v>
      </c>
      <c r="B61" s="14" t="s">
        <v>7</v>
      </c>
      <c r="C61" s="37">
        <v>0</v>
      </c>
      <c r="D61" s="37">
        <v>0</v>
      </c>
    </row>
    <row r="62" spans="1:4" s="1" customFormat="1">
      <c r="A62" s="21"/>
      <c r="B62" s="22" t="s">
        <v>8</v>
      </c>
      <c r="C62" s="23"/>
      <c r="D62" s="23"/>
    </row>
    <row r="63" spans="1:4">
      <c r="A63" s="13">
        <v>8326000002</v>
      </c>
      <c r="B63" s="14" t="s">
        <v>895</v>
      </c>
      <c r="C63" s="100">
        <f>D63*0.8</f>
        <v>48</v>
      </c>
      <c r="D63" s="100">
        <v>60</v>
      </c>
    </row>
    <row r="64" spans="1:4">
      <c r="A64" s="13">
        <v>8325000002</v>
      </c>
      <c r="B64" s="14" t="s">
        <v>896</v>
      </c>
      <c r="C64" s="100">
        <f t="shared" ref="C64:C73" si="7">D64*0.8</f>
        <v>132</v>
      </c>
      <c r="D64" s="100">
        <v>165</v>
      </c>
    </row>
    <row r="65" spans="1:5">
      <c r="A65" s="13">
        <v>8325000001</v>
      </c>
      <c r="B65" s="14" t="s">
        <v>905</v>
      </c>
      <c r="C65" s="100">
        <f t="shared" si="7"/>
        <v>188</v>
      </c>
      <c r="D65" s="100">
        <v>235</v>
      </c>
    </row>
    <row r="66" spans="1:5" s="1" customFormat="1">
      <c r="A66" s="13">
        <v>8326000027</v>
      </c>
      <c r="B66" s="75" t="s">
        <v>898</v>
      </c>
      <c r="C66" s="100">
        <f t="shared" si="7"/>
        <v>96</v>
      </c>
      <c r="D66" s="100">
        <v>120</v>
      </c>
    </row>
    <row r="67" spans="1:5">
      <c r="A67" s="13">
        <v>8324000002</v>
      </c>
      <c r="B67" s="14" t="s">
        <v>906</v>
      </c>
      <c r="C67" s="100">
        <f t="shared" si="7"/>
        <v>712</v>
      </c>
      <c r="D67" s="100">
        <v>890</v>
      </c>
    </row>
    <row r="68" spans="1:5">
      <c r="A68" s="13">
        <v>8326000001</v>
      </c>
      <c r="B68" s="14" t="s">
        <v>80</v>
      </c>
      <c r="C68" s="100">
        <f t="shared" si="7"/>
        <v>96</v>
      </c>
      <c r="D68" s="100">
        <v>120</v>
      </c>
    </row>
    <row r="69" spans="1:5">
      <c r="A69" s="13">
        <v>8324000003</v>
      </c>
      <c r="B69" s="14" t="s">
        <v>12</v>
      </c>
      <c r="C69" s="100">
        <f t="shared" si="7"/>
        <v>188</v>
      </c>
      <c r="D69" s="100">
        <v>235</v>
      </c>
    </row>
    <row r="70" spans="1:5">
      <c r="A70" s="13">
        <v>8325000003</v>
      </c>
      <c r="B70" s="14" t="s">
        <v>908</v>
      </c>
      <c r="C70" s="100">
        <f t="shared" si="7"/>
        <v>96</v>
      </c>
      <c r="D70" s="100">
        <v>120</v>
      </c>
    </row>
    <row r="71" spans="1:5" ht="60">
      <c r="A71" s="28" t="s">
        <v>219</v>
      </c>
      <c r="B71" s="29" t="s">
        <v>923</v>
      </c>
      <c r="C71" s="100">
        <f t="shared" si="7"/>
        <v>52.800000000000004</v>
      </c>
      <c r="D71" s="154">
        <v>66</v>
      </c>
      <c r="E71" s="152"/>
    </row>
    <row r="72" spans="1:5">
      <c r="A72" s="13">
        <v>8326000024</v>
      </c>
      <c r="B72" s="29" t="s">
        <v>231</v>
      </c>
      <c r="C72" s="100">
        <f t="shared" si="7"/>
        <v>80</v>
      </c>
      <c r="D72" s="109">
        <v>100</v>
      </c>
    </row>
    <row r="73" spans="1:5">
      <c r="A73" s="13">
        <v>8326000013</v>
      </c>
      <c r="B73" s="29" t="s">
        <v>924</v>
      </c>
      <c r="C73" s="100">
        <f t="shared" si="7"/>
        <v>144</v>
      </c>
      <c r="D73" s="109">
        <v>180</v>
      </c>
    </row>
    <row r="74" spans="1:5">
      <c r="A74" s="24"/>
      <c r="B74" s="15"/>
      <c r="C74" s="16"/>
      <c r="D74" s="16"/>
    </row>
    <row r="75" spans="1:5" ht="60">
      <c r="A75" s="13"/>
      <c r="B75" s="14" t="s">
        <v>229</v>
      </c>
      <c r="C75" s="20"/>
      <c r="D75" s="20"/>
    </row>
  </sheetData>
  <mergeCells count="10">
    <mergeCell ref="A42:B42"/>
    <mergeCell ref="A45:B45"/>
    <mergeCell ref="A51:B51"/>
    <mergeCell ref="B57:D57"/>
    <mergeCell ref="A1:D1"/>
    <mergeCell ref="A7:B7"/>
    <mergeCell ref="A12:B12"/>
    <mergeCell ref="A19:B19"/>
    <mergeCell ref="A33:B33"/>
    <mergeCell ref="A38:B38"/>
  </mergeCells>
  <printOptions horizontalCentered="1"/>
  <pageMargins left="0.7" right="0.7" top="0.75" bottom="0.75" header="0.3" footer="0.3"/>
  <pageSetup orientation="portrait" r:id="rId1"/>
  <headerFooter>
    <oddHeader>&amp;L&amp;9&amp;KFF0000CONFIDENTIAL Price List - Do Not Distribute</oddHeader>
    <oddFooter>&amp;LCopyright © 2025 EF Johnson Company&amp;C&amp;P of &amp;N&amp;RVM6000</oddFooter>
  </headerFooter>
  <rowBreaks count="2" manualBreakCount="2">
    <brk id="6" max="16383" man="1"/>
    <brk id="44" max="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2751-14CB-482C-9FDB-1163EAF55908}">
  <dimension ref="A1:E108"/>
  <sheetViews>
    <sheetView view="pageBreakPreview" zoomScaleNormal="100" zoomScaleSheetLayoutView="100" workbookViewId="0">
      <selection activeCell="E1" sqref="E1"/>
    </sheetView>
  </sheetViews>
  <sheetFormatPr defaultColWidth="9.140625" defaultRowHeight="15" customHeight="1"/>
  <cols>
    <col min="1" max="1" width="13.85546875" style="2" customWidth="1"/>
    <col min="2" max="2" width="48.42578125" style="5" customWidth="1"/>
    <col min="3" max="4" width="14.140625" style="6" customWidth="1"/>
    <col min="5" max="16384" width="9.140625" style="2"/>
  </cols>
  <sheetData>
    <row r="1" spans="1:4" ht="18.75" customHeight="1">
      <c r="A1" s="250" t="str">
        <f>CONCATENATE("KENWOOD Viking Price Guide  | ",'[1]Cover Page'!F13 )</f>
        <v xml:space="preserve">KENWOOD Viking Price Guide  |  May 19, 2025 </v>
      </c>
      <c r="B1" s="250"/>
      <c r="C1" s="250"/>
      <c r="D1" s="250"/>
    </row>
    <row r="44" spans="1:4">
      <c r="A44" s="254" t="s">
        <v>0</v>
      </c>
      <c r="B44" s="255"/>
      <c r="C44" s="46" t="s">
        <v>852</v>
      </c>
      <c r="D44" s="46" t="s">
        <v>77</v>
      </c>
    </row>
    <row r="45" spans="1:4">
      <c r="A45" s="39" t="s">
        <v>96</v>
      </c>
      <c r="B45" s="29" t="s">
        <v>113</v>
      </c>
      <c r="C45" s="108">
        <f>D45*0.8</f>
        <v>2248</v>
      </c>
      <c r="D45" s="108">
        <v>2810</v>
      </c>
    </row>
    <row r="46" spans="1:4">
      <c r="A46" s="39" t="s">
        <v>97</v>
      </c>
      <c r="B46" s="29" t="s">
        <v>114</v>
      </c>
      <c r="C46" s="108">
        <f t="shared" ref="C46:C48" si="0">D46*0.8</f>
        <v>2248</v>
      </c>
      <c r="D46" s="108">
        <v>2810</v>
      </c>
    </row>
    <row r="47" spans="1:4">
      <c r="A47" s="39" t="s">
        <v>98</v>
      </c>
      <c r="B47" s="29" t="s">
        <v>115</v>
      </c>
      <c r="C47" s="108">
        <f t="shared" si="0"/>
        <v>2248</v>
      </c>
      <c r="D47" s="108">
        <v>2810</v>
      </c>
    </row>
    <row r="48" spans="1:4">
      <c r="A48" s="39" t="s">
        <v>99</v>
      </c>
      <c r="B48" s="29" t="s">
        <v>116</v>
      </c>
      <c r="C48" s="108">
        <f t="shared" si="0"/>
        <v>2248</v>
      </c>
      <c r="D48" s="108">
        <v>2810</v>
      </c>
    </row>
    <row r="49" spans="1:5">
      <c r="A49" s="254" t="s">
        <v>88</v>
      </c>
      <c r="B49" s="255"/>
      <c r="C49" s="46" t="s">
        <v>852</v>
      </c>
      <c r="D49" s="46" t="s">
        <v>77</v>
      </c>
    </row>
    <row r="50" spans="1:5">
      <c r="A50" s="28" t="s">
        <v>69</v>
      </c>
      <c r="B50" s="29" t="s">
        <v>89</v>
      </c>
      <c r="C50" s="109">
        <f>D50*0.8</f>
        <v>15.12</v>
      </c>
      <c r="D50" s="109">
        <v>18.899999999999999</v>
      </c>
    </row>
    <row r="51" spans="1:5">
      <c r="A51" s="28" t="s">
        <v>90</v>
      </c>
      <c r="B51" s="29" t="s">
        <v>238</v>
      </c>
      <c r="C51" s="109">
        <f t="shared" ref="C51:C54" si="1">D51*0.8</f>
        <v>65.679999999999993</v>
      </c>
      <c r="D51" s="109">
        <v>82.1</v>
      </c>
    </row>
    <row r="52" spans="1:5" ht="30">
      <c r="A52" s="33" t="s">
        <v>75</v>
      </c>
      <c r="B52" s="26" t="s">
        <v>239</v>
      </c>
      <c r="C52" s="109">
        <f t="shared" si="1"/>
        <v>185.60000000000002</v>
      </c>
      <c r="D52" s="109">
        <v>232</v>
      </c>
    </row>
    <row r="53" spans="1:5">
      <c r="A53" s="28" t="s">
        <v>74</v>
      </c>
      <c r="B53" s="29" t="s">
        <v>91</v>
      </c>
      <c r="C53" s="109">
        <f t="shared" si="1"/>
        <v>14.719999999999999</v>
      </c>
      <c r="D53" s="109">
        <v>18.399999999999999</v>
      </c>
    </row>
    <row r="54" spans="1:5" ht="30">
      <c r="A54" s="82" t="s">
        <v>616</v>
      </c>
      <c r="B54" s="80" t="s">
        <v>1134</v>
      </c>
      <c r="C54" s="89">
        <f t="shared" si="1"/>
        <v>100</v>
      </c>
      <c r="D54" s="85">
        <v>125</v>
      </c>
      <c r="E54" s="152"/>
    </row>
    <row r="55" spans="1:5">
      <c r="A55" s="254" t="s">
        <v>92</v>
      </c>
      <c r="B55" s="255"/>
      <c r="C55" s="46" t="s">
        <v>852</v>
      </c>
      <c r="D55" s="46" t="s">
        <v>77</v>
      </c>
    </row>
    <row r="56" spans="1:5">
      <c r="A56" s="28" t="s">
        <v>100</v>
      </c>
      <c r="B56" s="29" t="s">
        <v>101</v>
      </c>
      <c r="C56" s="108">
        <f>D56*0.8</f>
        <v>192.8</v>
      </c>
      <c r="D56" s="108">
        <v>241</v>
      </c>
    </row>
    <row r="57" spans="1:5">
      <c r="A57" s="28" t="s">
        <v>73</v>
      </c>
      <c r="B57" s="29" t="s">
        <v>218</v>
      </c>
      <c r="C57" s="108">
        <f t="shared" ref="C57:C68" si="2">D57*0.8</f>
        <v>42</v>
      </c>
      <c r="D57" s="108">
        <v>52.5</v>
      </c>
    </row>
    <row r="58" spans="1:5">
      <c r="A58" s="28" t="s">
        <v>72</v>
      </c>
      <c r="B58" s="29" t="s">
        <v>858</v>
      </c>
      <c r="C58" s="108">
        <f t="shared" si="2"/>
        <v>57.84</v>
      </c>
      <c r="D58" s="109">
        <v>72.3</v>
      </c>
    </row>
    <row r="59" spans="1:5" ht="30">
      <c r="A59" s="81" t="s">
        <v>1155</v>
      </c>
      <c r="B59" s="80" t="s">
        <v>1210</v>
      </c>
      <c r="C59" s="79">
        <f t="shared" si="2"/>
        <v>169.60000000000002</v>
      </c>
      <c r="D59" s="89">
        <v>212</v>
      </c>
    </row>
    <row r="60" spans="1:5">
      <c r="A60" s="28" t="s">
        <v>109</v>
      </c>
      <c r="B60" s="29" t="s">
        <v>1211</v>
      </c>
      <c r="C60" s="108">
        <f t="shared" si="2"/>
        <v>149.6</v>
      </c>
      <c r="D60" s="76">
        <v>187</v>
      </c>
    </row>
    <row r="61" spans="1:5">
      <c r="A61" s="107" t="s">
        <v>175</v>
      </c>
      <c r="B61" s="29" t="s">
        <v>864</v>
      </c>
      <c r="C61" s="108">
        <f t="shared" si="2"/>
        <v>75.28</v>
      </c>
      <c r="D61" s="42">
        <v>94.1</v>
      </c>
    </row>
    <row r="62" spans="1:5">
      <c r="A62" s="107" t="s">
        <v>68</v>
      </c>
      <c r="B62" s="29" t="s">
        <v>865</v>
      </c>
      <c r="C62" s="108">
        <f t="shared" si="2"/>
        <v>85.600000000000009</v>
      </c>
      <c r="D62" s="42">
        <v>107</v>
      </c>
    </row>
    <row r="63" spans="1:5">
      <c r="A63" s="161" t="s">
        <v>614</v>
      </c>
      <c r="B63" s="97" t="s">
        <v>866</v>
      </c>
      <c r="C63" s="108">
        <f t="shared" si="2"/>
        <v>181.44000000000003</v>
      </c>
      <c r="D63" s="42">
        <v>226.8</v>
      </c>
    </row>
    <row r="64" spans="1:5">
      <c r="A64" s="161" t="s">
        <v>615</v>
      </c>
      <c r="B64" s="97" t="s">
        <v>867</v>
      </c>
      <c r="C64" s="108">
        <f t="shared" si="2"/>
        <v>257.60000000000002</v>
      </c>
      <c r="D64" s="42">
        <v>322</v>
      </c>
    </row>
    <row r="65" spans="1:5">
      <c r="A65" s="28" t="s">
        <v>176</v>
      </c>
      <c r="B65" s="29" t="s">
        <v>178</v>
      </c>
      <c r="C65" s="108">
        <f t="shared" si="2"/>
        <v>55.920000000000009</v>
      </c>
      <c r="D65" s="42">
        <v>69.900000000000006</v>
      </c>
    </row>
    <row r="66" spans="1:5">
      <c r="A66" s="28" t="s">
        <v>177</v>
      </c>
      <c r="B66" s="29" t="s">
        <v>179</v>
      </c>
      <c r="C66" s="108">
        <f t="shared" si="2"/>
        <v>101.60000000000001</v>
      </c>
      <c r="D66" s="42">
        <v>127</v>
      </c>
    </row>
    <row r="67" spans="1:5" ht="30">
      <c r="A67" s="28" t="s">
        <v>206</v>
      </c>
      <c r="B67" s="29" t="s">
        <v>216</v>
      </c>
      <c r="C67" s="108">
        <f t="shared" si="2"/>
        <v>92</v>
      </c>
      <c r="D67" s="108">
        <v>115</v>
      </c>
    </row>
    <row r="68" spans="1:5" ht="45">
      <c r="A68" s="29" t="s">
        <v>207</v>
      </c>
      <c r="B68" s="29" t="s">
        <v>217</v>
      </c>
      <c r="C68" s="108">
        <f t="shared" si="2"/>
        <v>185.84000000000003</v>
      </c>
      <c r="D68" s="108">
        <v>232.3</v>
      </c>
    </row>
    <row r="69" spans="1:5">
      <c r="A69" s="254" t="s">
        <v>94</v>
      </c>
      <c r="B69" s="255"/>
      <c r="C69" s="46" t="s">
        <v>852</v>
      </c>
      <c r="D69" s="46" t="s">
        <v>77</v>
      </c>
    </row>
    <row r="70" spans="1:5">
      <c r="A70" s="28" t="s">
        <v>70</v>
      </c>
      <c r="B70" s="29" t="s">
        <v>213</v>
      </c>
      <c r="C70" s="109">
        <f>D70*0.8</f>
        <v>67.52000000000001</v>
      </c>
      <c r="D70" s="109">
        <v>84.4</v>
      </c>
    </row>
    <row r="71" spans="1:5" ht="30">
      <c r="A71" s="33" t="s">
        <v>147</v>
      </c>
      <c r="B71" s="26" t="s">
        <v>868</v>
      </c>
      <c r="C71" s="109">
        <f t="shared" ref="C71:C72" si="3">D71*0.8</f>
        <v>143.20000000000002</v>
      </c>
      <c r="D71" s="109">
        <v>179</v>
      </c>
      <c r="E71" s="152"/>
    </row>
    <row r="72" spans="1:5">
      <c r="A72" s="33" t="s">
        <v>226</v>
      </c>
      <c r="B72" s="26" t="s">
        <v>242</v>
      </c>
      <c r="C72" s="109">
        <f t="shared" si="3"/>
        <v>116</v>
      </c>
      <c r="D72" s="109">
        <v>145</v>
      </c>
      <c r="E72" s="152"/>
    </row>
    <row r="73" spans="1:5">
      <c r="A73" s="254" t="s">
        <v>843</v>
      </c>
      <c r="B73" s="255"/>
      <c r="C73" s="46" t="s">
        <v>852</v>
      </c>
      <c r="D73" s="46" t="s">
        <v>77</v>
      </c>
    </row>
    <row r="74" spans="1:5">
      <c r="A74" s="156" t="s">
        <v>497</v>
      </c>
      <c r="B74" s="18" t="s">
        <v>1067</v>
      </c>
      <c r="C74" s="115">
        <f>D74*0.8</f>
        <v>169.60000000000002</v>
      </c>
      <c r="D74" s="115">
        <v>212</v>
      </c>
    </row>
    <row r="75" spans="1:5">
      <c r="A75" s="156" t="s">
        <v>499</v>
      </c>
      <c r="B75" s="18" t="s">
        <v>1065</v>
      </c>
      <c r="C75" s="115">
        <f t="shared" ref="C75:C77" si="4">D75*0.8</f>
        <v>28.160000000000004</v>
      </c>
      <c r="D75" s="115">
        <v>35.200000000000003</v>
      </c>
    </row>
    <row r="76" spans="1:5">
      <c r="A76" s="156">
        <v>597539077901</v>
      </c>
      <c r="B76" s="18" t="s">
        <v>1066</v>
      </c>
      <c r="C76" s="115">
        <f t="shared" si="4"/>
        <v>22.880000000000003</v>
      </c>
      <c r="D76" s="159">
        <v>28.6</v>
      </c>
      <c r="E76" s="158"/>
    </row>
    <row r="77" spans="1:5">
      <c r="A77" s="84">
        <v>2990045094</v>
      </c>
      <c r="B77" s="18" t="s">
        <v>1056</v>
      </c>
      <c r="C77" s="115">
        <f t="shared" si="4"/>
        <v>476</v>
      </c>
      <c r="D77" s="17">
        <v>595</v>
      </c>
    </row>
    <row r="78" spans="1:5">
      <c r="A78" s="244" t="s">
        <v>2</v>
      </c>
      <c r="B78" s="245"/>
      <c r="C78" s="46" t="s">
        <v>852</v>
      </c>
      <c r="D78" s="46" t="s">
        <v>77</v>
      </c>
    </row>
    <row r="79" spans="1:5">
      <c r="A79" s="13">
        <v>8321050001</v>
      </c>
      <c r="B79" s="43" t="s">
        <v>227</v>
      </c>
      <c r="C79" s="142">
        <v>0</v>
      </c>
      <c r="D79" s="142">
        <v>0</v>
      </c>
    </row>
    <row r="80" spans="1:5">
      <c r="A80" s="13">
        <v>8321000002</v>
      </c>
      <c r="B80" s="43" t="s">
        <v>228</v>
      </c>
      <c r="C80" s="142">
        <v>0</v>
      </c>
      <c r="D80" s="142">
        <v>0</v>
      </c>
    </row>
    <row r="81" spans="1:4" s="1" customFormat="1">
      <c r="A81" s="244" t="s">
        <v>76</v>
      </c>
      <c r="B81" s="245"/>
      <c r="C81" s="46" t="s">
        <v>852</v>
      </c>
      <c r="D81" s="46" t="s">
        <v>77</v>
      </c>
    </row>
    <row r="82" spans="1:4">
      <c r="A82" s="13">
        <v>8322000001</v>
      </c>
      <c r="B82" s="43" t="s">
        <v>888</v>
      </c>
      <c r="C82" s="37">
        <v>0</v>
      </c>
      <c r="D82" s="37">
        <v>0</v>
      </c>
    </row>
    <row r="83" spans="1:4">
      <c r="A83" s="19">
        <v>8322000002</v>
      </c>
      <c r="B83" s="43" t="s">
        <v>236</v>
      </c>
      <c r="C83" s="37">
        <v>0</v>
      </c>
      <c r="D83" s="37">
        <v>0</v>
      </c>
    </row>
    <row r="84" spans="1:4">
      <c r="A84" s="19">
        <v>8322000005</v>
      </c>
      <c r="B84" s="43" t="s">
        <v>257</v>
      </c>
      <c r="C84" s="37">
        <v>0</v>
      </c>
      <c r="D84" s="37">
        <v>0</v>
      </c>
    </row>
    <row r="85" spans="1:4">
      <c r="A85" s="19">
        <v>8322000006</v>
      </c>
      <c r="B85" s="14" t="s">
        <v>891</v>
      </c>
      <c r="C85" s="100">
        <f>D85*0.8</f>
        <v>380</v>
      </c>
      <c r="D85" s="100">
        <v>475</v>
      </c>
    </row>
    <row r="86" spans="1:4">
      <c r="A86" s="19">
        <v>8322000104</v>
      </c>
      <c r="B86" s="14" t="s">
        <v>112</v>
      </c>
      <c r="C86" s="100">
        <f>D86*0.8</f>
        <v>80</v>
      </c>
      <c r="D86" s="100">
        <v>100</v>
      </c>
    </row>
    <row r="87" spans="1:4" s="1" customFormat="1">
      <c r="A87" s="244" t="s">
        <v>3</v>
      </c>
      <c r="B87" s="245"/>
      <c r="C87" s="46" t="s">
        <v>852</v>
      </c>
      <c r="D87" s="46" t="s">
        <v>77</v>
      </c>
    </row>
    <row r="88" spans="1:4" s="1" customFormat="1">
      <c r="A88" s="21"/>
      <c r="B88" s="22" t="s">
        <v>4</v>
      </c>
      <c r="C88" s="23"/>
      <c r="D88" s="23"/>
    </row>
    <row r="89" spans="1:4">
      <c r="A89" s="13">
        <v>8326000006</v>
      </c>
      <c r="B89" s="14" t="s">
        <v>5</v>
      </c>
      <c r="C89" s="37">
        <v>0</v>
      </c>
      <c r="D89" s="37">
        <v>0</v>
      </c>
    </row>
    <row r="90" spans="1:4" s="1" customFormat="1">
      <c r="A90" s="21"/>
      <c r="B90" s="252" t="s">
        <v>237</v>
      </c>
      <c r="C90" s="252"/>
      <c r="D90" s="253"/>
    </row>
    <row r="91" spans="1:4">
      <c r="A91" s="13">
        <v>8323000003</v>
      </c>
      <c r="B91" s="14" t="s">
        <v>6</v>
      </c>
      <c r="C91" s="37">
        <v>0</v>
      </c>
      <c r="D91" s="37">
        <v>0</v>
      </c>
    </row>
    <row r="92" spans="1:4">
      <c r="A92" s="13">
        <v>8323000002</v>
      </c>
      <c r="B92" s="14" t="s">
        <v>893</v>
      </c>
      <c r="C92" s="100">
        <f>D92*0.8</f>
        <v>144</v>
      </c>
      <c r="D92" s="100">
        <v>180</v>
      </c>
    </row>
    <row r="93" spans="1:4">
      <c r="A93" s="13">
        <v>8323000004</v>
      </c>
      <c r="B93" s="14" t="s">
        <v>894</v>
      </c>
      <c r="C93" s="100">
        <f>D93*0.8</f>
        <v>448</v>
      </c>
      <c r="D93" s="100">
        <v>560</v>
      </c>
    </row>
    <row r="94" spans="1:4">
      <c r="A94" s="13">
        <v>8323000005</v>
      </c>
      <c r="B94" s="14" t="s">
        <v>7</v>
      </c>
      <c r="C94" s="37">
        <v>0</v>
      </c>
      <c r="D94" s="37">
        <v>0</v>
      </c>
    </row>
    <row r="95" spans="1:4" s="1" customFormat="1">
      <c r="A95" s="21"/>
      <c r="B95" s="22" t="s">
        <v>8</v>
      </c>
      <c r="C95" s="23"/>
      <c r="D95" s="23"/>
    </row>
    <row r="96" spans="1:4">
      <c r="A96" s="13">
        <v>8326000002</v>
      </c>
      <c r="B96" s="14" t="s">
        <v>895</v>
      </c>
      <c r="C96" s="100">
        <f>D96*0.8</f>
        <v>48</v>
      </c>
      <c r="D96" s="100">
        <v>60</v>
      </c>
    </row>
    <row r="97" spans="1:5">
      <c r="A97" s="13">
        <v>8325000002</v>
      </c>
      <c r="B97" s="14" t="s">
        <v>896</v>
      </c>
      <c r="C97" s="100">
        <f t="shared" ref="C97:C106" si="5">D97*0.8</f>
        <v>132</v>
      </c>
      <c r="D97" s="100">
        <v>165</v>
      </c>
    </row>
    <row r="98" spans="1:5">
      <c r="A98" s="13">
        <v>8325000001</v>
      </c>
      <c r="B98" s="14" t="s">
        <v>905</v>
      </c>
      <c r="C98" s="100">
        <f t="shared" si="5"/>
        <v>188</v>
      </c>
      <c r="D98" s="100">
        <v>235</v>
      </c>
    </row>
    <row r="99" spans="1:5" s="1" customFormat="1">
      <c r="A99" s="13">
        <v>8326000027</v>
      </c>
      <c r="B99" s="75" t="s">
        <v>898</v>
      </c>
      <c r="C99" s="100">
        <f t="shared" si="5"/>
        <v>96</v>
      </c>
      <c r="D99" s="100">
        <v>120</v>
      </c>
    </row>
    <row r="100" spans="1:5">
      <c r="A100" s="13">
        <v>8324000002</v>
      </c>
      <c r="B100" s="14" t="s">
        <v>906</v>
      </c>
      <c r="C100" s="100">
        <f t="shared" si="5"/>
        <v>712</v>
      </c>
      <c r="D100" s="100">
        <v>890</v>
      </c>
    </row>
    <row r="101" spans="1:5">
      <c r="A101" s="13">
        <v>8326000001</v>
      </c>
      <c r="B101" s="14" t="s">
        <v>80</v>
      </c>
      <c r="C101" s="100">
        <f t="shared" si="5"/>
        <v>96</v>
      </c>
      <c r="D101" s="100">
        <v>120</v>
      </c>
    </row>
    <row r="102" spans="1:5">
      <c r="A102" s="13">
        <v>8324000003</v>
      </c>
      <c r="B102" s="14" t="s">
        <v>12</v>
      </c>
      <c r="C102" s="100">
        <f t="shared" si="5"/>
        <v>188</v>
      </c>
      <c r="D102" s="100">
        <v>235</v>
      </c>
    </row>
    <row r="103" spans="1:5">
      <c r="A103" s="13">
        <v>8325000003</v>
      </c>
      <c r="B103" s="14" t="s">
        <v>908</v>
      </c>
      <c r="C103" s="100">
        <f t="shared" si="5"/>
        <v>96</v>
      </c>
      <c r="D103" s="100">
        <v>120</v>
      </c>
    </row>
    <row r="104" spans="1:5" ht="45">
      <c r="A104" s="28" t="s">
        <v>219</v>
      </c>
      <c r="B104" s="29" t="s">
        <v>923</v>
      </c>
      <c r="C104" s="100">
        <f t="shared" si="5"/>
        <v>52.800000000000004</v>
      </c>
      <c r="D104" s="154">
        <v>66</v>
      </c>
      <c r="E104" s="152"/>
    </row>
    <row r="105" spans="1:5">
      <c r="A105" s="13">
        <v>8326000024</v>
      </c>
      <c r="B105" s="29" t="s">
        <v>231</v>
      </c>
      <c r="C105" s="100">
        <f t="shared" si="5"/>
        <v>80</v>
      </c>
      <c r="D105" s="109">
        <v>100</v>
      </c>
    </row>
    <row r="106" spans="1:5">
      <c r="A106" s="13">
        <v>8326000013</v>
      </c>
      <c r="B106" s="29" t="s">
        <v>924</v>
      </c>
      <c r="C106" s="100">
        <f t="shared" si="5"/>
        <v>144</v>
      </c>
      <c r="D106" s="109">
        <v>180</v>
      </c>
    </row>
    <row r="107" spans="1:5">
      <c r="A107" s="24"/>
      <c r="B107" s="15"/>
      <c r="C107" s="16"/>
      <c r="D107" s="16"/>
    </row>
    <row r="108" spans="1:5" ht="60">
      <c r="A108" s="13"/>
      <c r="B108" s="14" t="s">
        <v>229</v>
      </c>
      <c r="C108" s="20"/>
      <c r="D108" s="20"/>
    </row>
  </sheetData>
  <mergeCells count="10">
    <mergeCell ref="A78:B78"/>
    <mergeCell ref="A81:B81"/>
    <mergeCell ref="A87:B87"/>
    <mergeCell ref="B90:D90"/>
    <mergeCell ref="A1:D1"/>
    <mergeCell ref="A44:B44"/>
    <mergeCell ref="A49:B49"/>
    <mergeCell ref="A55:B55"/>
    <mergeCell ref="A69:B69"/>
    <mergeCell ref="A73:B73"/>
  </mergeCells>
  <printOptions horizontalCentered="1"/>
  <pageMargins left="0.7" right="0.7" top="0.75" bottom="0.75" header="0.3" footer="0.3"/>
  <pageSetup orientation="portrait" r:id="rId1"/>
  <headerFooter>
    <oddHeader>&amp;L&amp;9&amp;KFF0000CONFIDENTIAL Price List - Do Not Distribute</oddHeader>
    <oddFooter>&amp;LCopyright © 2025 EF Johnson Company&amp;C&amp;P of &amp;N&amp;RVM5000</oddFooter>
  </headerFooter>
  <rowBreaks count="2" manualBreakCount="2">
    <brk id="43" max="16383" man="1"/>
    <brk id="80" max="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72DA-C849-4646-88D5-3C1E33BCD2E3}">
  <sheetPr>
    <pageSetUpPr fitToPage="1"/>
  </sheetPr>
  <dimension ref="A1:N325"/>
  <sheetViews>
    <sheetView workbookViewId="0">
      <selection activeCell="B193" sqref="B193"/>
    </sheetView>
  </sheetViews>
  <sheetFormatPr defaultColWidth="8.7109375" defaultRowHeight="15"/>
  <cols>
    <col min="1" max="1" width="15" style="110" customWidth="1"/>
    <col min="2" max="2" width="51" style="116" customWidth="1"/>
    <col min="3" max="3" width="13.140625" style="117" customWidth="1"/>
    <col min="4" max="4" width="11.42578125" style="117" customWidth="1"/>
    <col min="5" max="6" width="9.140625" style="110" customWidth="1"/>
    <col min="7" max="7" width="15.5703125" style="110" customWidth="1"/>
    <col min="8" max="10" width="9.140625" style="110" customWidth="1"/>
    <col min="11" max="11" width="17.5703125" style="110" customWidth="1"/>
    <col min="12" max="12" width="9.140625" style="110" customWidth="1"/>
    <col min="13" max="13" width="21.5703125" style="110" customWidth="1"/>
    <col min="14" max="14" width="9.140625" style="110" customWidth="1"/>
    <col min="15" max="16384" width="8.7109375" style="110"/>
  </cols>
  <sheetData>
    <row r="1" spans="1:14" ht="21">
      <c r="A1" s="259" t="s">
        <v>280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>
      <c r="A2" s="257" t="s">
        <v>281</v>
      </c>
      <c r="B2" s="257"/>
      <c r="C2" s="49" t="s">
        <v>279</v>
      </c>
      <c r="D2" s="49" t="s">
        <v>282</v>
      </c>
      <c r="E2" s="49" t="s">
        <v>283</v>
      </c>
      <c r="F2" s="49" t="s">
        <v>284</v>
      </c>
      <c r="G2" s="49" t="s">
        <v>285</v>
      </c>
      <c r="H2" s="49" t="s">
        <v>286</v>
      </c>
      <c r="I2" s="49" t="s">
        <v>287</v>
      </c>
      <c r="J2" s="49" t="s">
        <v>288</v>
      </c>
      <c r="K2" s="49" t="s">
        <v>289</v>
      </c>
      <c r="L2" s="49" t="s">
        <v>871</v>
      </c>
      <c r="M2" s="49" t="s">
        <v>290</v>
      </c>
      <c r="N2" s="49" t="s">
        <v>1175</v>
      </c>
    </row>
    <row r="3" spans="1:14">
      <c r="A3" s="110" t="s">
        <v>874</v>
      </c>
      <c r="B3" s="116" t="s">
        <v>875</v>
      </c>
      <c r="C3" s="117">
        <f>D3*0.8</f>
        <v>126.64000000000001</v>
      </c>
      <c r="D3" s="117">
        <v>158.30000000000001</v>
      </c>
      <c r="E3" s="50" t="s">
        <v>291</v>
      </c>
      <c r="F3" s="50" t="s">
        <v>291</v>
      </c>
      <c r="L3" s="50" t="s">
        <v>291</v>
      </c>
    </row>
    <row r="4" spans="1:14">
      <c r="A4" s="110" t="s">
        <v>173</v>
      </c>
      <c r="B4" s="116" t="s">
        <v>296</v>
      </c>
      <c r="C4" s="117">
        <f t="shared" ref="C4:C6" si="0">D4*0.8</f>
        <v>148</v>
      </c>
      <c r="D4" s="117">
        <v>185</v>
      </c>
      <c r="E4" s="50" t="s">
        <v>291</v>
      </c>
      <c r="F4" s="50" t="s">
        <v>291</v>
      </c>
      <c r="L4" s="50" t="s">
        <v>291</v>
      </c>
    </row>
    <row r="5" spans="1:14">
      <c r="A5" s="110" t="s">
        <v>172</v>
      </c>
      <c r="B5" s="116" t="s">
        <v>297</v>
      </c>
      <c r="C5" s="117">
        <f t="shared" si="0"/>
        <v>139.20000000000002</v>
      </c>
      <c r="D5" s="117">
        <v>174</v>
      </c>
      <c r="E5" s="50" t="s">
        <v>291</v>
      </c>
      <c r="F5" s="50" t="s">
        <v>291</v>
      </c>
      <c r="L5" s="50" t="s">
        <v>291</v>
      </c>
    </row>
    <row r="6" spans="1:14">
      <c r="A6" s="110" t="s">
        <v>611</v>
      </c>
      <c r="B6" s="116" t="s">
        <v>873</v>
      </c>
      <c r="C6" s="117">
        <f t="shared" si="0"/>
        <v>107.2</v>
      </c>
      <c r="D6" s="117">
        <v>134</v>
      </c>
      <c r="E6" s="50" t="s">
        <v>291</v>
      </c>
      <c r="F6" s="50" t="s">
        <v>291</v>
      </c>
      <c r="L6" s="50" t="s">
        <v>291</v>
      </c>
    </row>
    <row r="7" spans="1:14">
      <c r="A7" s="257" t="s">
        <v>298</v>
      </c>
      <c r="B7" s="257"/>
      <c r="C7" s="49" t="s">
        <v>925</v>
      </c>
      <c r="D7" s="49" t="s">
        <v>282</v>
      </c>
      <c r="E7" s="49" t="s">
        <v>283</v>
      </c>
      <c r="F7" s="49" t="s">
        <v>284</v>
      </c>
      <c r="G7" s="49" t="s">
        <v>285</v>
      </c>
      <c r="H7" s="49" t="s">
        <v>286</v>
      </c>
      <c r="I7" s="49" t="s">
        <v>287</v>
      </c>
      <c r="J7" s="49" t="s">
        <v>288</v>
      </c>
      <c r="K7" s="49" t="s">
        <v>289</v>
      </c>
      <c r="L7" s="49" t="s">
        <v>871</v>
      </c>
      <c r="M7" s="49" t="s">
        <v>290</v>
      </c>
      <c r="N7" s="49" t="s">
        <v>1175</v>
      </c>
    </row>
    <row r="8" spans="1:14">
      <c r="A8" s="110" t="s">
        <v>55</v>
      </c>
      <c r="B8" s="116" t="s">
        <v>303</v>
      </c>
      <c r="C8" s="117">
        <f>D8*0.8</f>
        <v>396</v>
      </c>
      <c r="D8" s="117">
        <v>495</v>
      </c>
      <c r="E8" s="50" t="s">
        <v>291</v>
      </c>
      <c r="F8" s="50" t="s">
        <v>291</v>
      </c>
      <c r="L8" s="50" t="s">
        <v>291</v>
      </c>
    </row>
    <row r="9" spans="1:14">
      <c r="A9" s="110" t="s">
        <v>306</v>
      </c>
      <c r="B9" s="116" t="s">
        <v>307</v>
      </c>
      <c r="C9" s="117">
        <f t="shared" ref="C9:C10" si="1">D9*0.8</f>
        <v>436</v>
      </c>
      <c r="D9" s="117">
        <v>545</v>
      </c>
      <c r="E9" s="50" t="s">
        <v>291</v>
      </c>
      <c r="F9" s="50" t="s">
        <v>291</v>
      </c>
      <c r="L9" s="50" t="s">
        <v>291</v>
      </c>
    </row>
    <row r="10" spans="1:14">
      <c r="A10" s="110" t="s">
        <v>932</v>
      </c>
      <c r="B10" s="116" t="s">
        <v>933</v>
      </c>
      <c r="C10" s="117">
        <f t="shared" si="1"/>
        <v>392</v>
      </c>
      <c r="D10" s="117">
        <v>490</v>
      </c>
      <c r="E10" s="50" t="s">
        <v>291</v>
      </c>
      <c r="F10" s="50" t="s">
        <v>291</v>
      </c>
      <c r="H10" s="50" t="s">
        <v>291</v>
      </c>
      <c r="I10" s="50" t="s">
        <v>291</v>
      </c>
      <c r="J10" s="50" t="s">
        <v>291</v>
      </c>
      <c r="L10" s="50" t="s">
        <v>291</v>
      </c>
      <c r="N10" s="50" t="s">
        <v>291</v>
      </c>
    </row>
    <row r="11" spans="1:14">
      <c r="A11" s="257" t="s">
        <v>1077</v>
      </c>
      <c r="B11" s="257"/>
      <c r="C11" s="49" t="s">
        <v>925</v>
      </c>
      <c r="D11" s="49" t="s">
        <v>282</v>
      </c>
      <c r="E11" s="49" t="s">
        <v>283</v>
      </c>
      <c r="F11" s="49" t="s">
        <v>284</v>
      </c>
      <c r="G11" s="49" t="s">
        <v>285</v>
      </c>
      <c r="H11" s="49" t="s">
        <v>286</v>
      </c>
      <c r="I11" s="49" t="s">
        <v>287</v>
      </c>
      <c r="J11" s="49" t="s">
        <v>288</v>
      </c>
      <c r="K11" s="49" t="s">
        <v>289</v>
      </c>
      <c r="L11" s="49" t="s">
        <v>871</v>
      </c>
      <c r="M11" s="49" t="s">
        <v>290</v>
      </c>
      <c r="N11" s="49" t="s">
        <v>1175</v>
      </c>
    </row>
    <row r="12" spans="1:14" ht="30">
      <c r="A12" s="110" t="s">
        <v>299</v>
      </c>
      <c r="B12" s="116" t="s">
        <v>300</v>
      </c>
      <c r="C12" s="117">
        <f>D12*0.8</f>
        <v>304</v>
      </c>
      <c r="D12" s="117">
        <v>380</v>
      </c>
      <c r="G12" s="50" t="s">
        <v>291</v>
      </c>
    </row>
    <row r="13" spans="1:14" ht="30">
      <c r="A13" s="110" t="s">
        <v>301</v>
      </c>
      <c r="B13" s="116" t="s">
        <v>302</v>
      </c>
      <c r="C13" s="117">
        <f t="shared" ref="C13:C21" si="2">D13*0.8</f>
        <v>276</v>
      </c>
      <c r="D13" s="117">
        <v>345</v>
      </c>
      <c r="G13" s="50" t="s">
        <v>291</v>
      </c>
    </row>
    <row r="14" spans="1:14">
      <c r="A14" s="110" t="s">
        <v>926</v>
      </c>
      <c r="B14" s="116" t="s">
        <v>927</v>
      </c>
      <c r="C14" s="117">
        <f t="shared" si="2"/>
        <v>110.4</v>
      </c>
      <c r="D14" s="117">
        <v>138</v>
      </c>
      <c r="G14" s="50" t="s">
        <v>291</v>
      </c>
    </row>
    <row r="15" spans="1:14">
      <c r="A15" s="110" t="s">
        <v>1078</v>
      </c>
      <c r="B15" s="116" t="s">
        <v>1079</v>
      </c>
      <c r="C15" s="117">
        <f t="shared" si="2"/>
        <v>110.4</v>
      </c>
      <c r="D15" s="117">
        <v>138</v>
      </c>
      <c r="G15" s="50" t="s">
        <v>291</v>
      </c>
    </row>
    <row r="16" spans="1:14">
      <c r="A16" s="110" t="s">
        <v>1080</v>
      </c>
      <c r="B16" s="116" t="s">
        <v>1081</v>
      </c>
      <c r="C16" s="117">
        <f t="shared" si="2"/>
        <v>110.4</v>
      </c>
      <c r="D16" s="117">
        <v>138</v>
      </c>
      <c r="G16" s="50" t="s">
        <v>291</v>
      </c>
    </row>
    <row r="17" spans="1:14">
      <c r="A17" s="110" t="s">
        <v>292</v>
      </c>
      <c r="B17" s="116" t="s">
        <v>293</v>
      </c>
      <c r="C17" s="117">
        <f t="shared" si="2"/>
        <v>189.60000000000002</v>
      </c>
      <c r="D17" s="117">
        <v>237</v>
      </c>
      <c r="G17" s="50" t="s">
        <v>291</v>
      </c>
    </row>
    <row r="18" spans="1:14">
      <c r="A18" s="121" t="s">
        <v>294</v>
      </c>
      <c r="B18" s="122" t="s">
        <v>295</v>
      </c>
      <c r="C18" s="123">
        <v>216</v>
      </c>
      <c r="D18" s="123">
        <v>270</v>
      </c>
      <c r="G18" s="124" t="s">
        <v>291</v>
      </c>
    </row>
    <row r="19" spans="1:14">
      <c r="A19" s="110" t="s">
        <v>928</v>
      </c>
      <c r="B19" s="116" t="s">
        <v>929</v>
      </c>
      <c r="C19" s="117">
        <f t="shared" si="2"/>
        <v>264</v>
      </c>
      <c r="D19" s="117">
        <v>330</v>
      </c>
      <c r="G19" s="50" t="s">
        <v>291</v>
      </c>
    </row>
    <row r="20" spans="1:14">
      <c r="A20" s="110" t="s">
        <v>930</v>
      </c>
      <c r="B20" s="116" t="s">
        <v>931</v>
      </c>
      <c r="C20" s="117">
        <f t="shared" si="2"/>
        <v>86.4</v>
      </c>
      <c r="D20" s="117">
        <v>108</v>
      </c>
      <c r="G20" s="50" t="s">
        <v>291</v>
      </c>
    </row>
    <row r="21" spans="1:14">
      <c r="A21" s="110" t="s">
        <v>304</v>
      </c>
      <c r="B21" s="116" t="s">
        <v>305</v>
      </c>
      <c r="C21" s="117">
        <f t="shared" si="2"/>
        <v>436</v>
      </c>
      <c r="D21" s="117">
        <v>545</v>
      </c>
      <c r="G21" s="50" t="s">
        <v>291</v>
      </c>
    </row>
    <row r="22" spans="1:14">
      <c r="A22" s="257" t="s">
        <v>308</v>
      </c>
      <c r="B22" s="257"/>
      <c r="C22" s="49" t="s">
        <v>925</v>
      </c>
      <c r="D22" s="49" t="s">
        <v>282</v>
      </c>
      <c r="E22" s="49" t="s">
        <v>283</v>
      </c>
      <c r="F22" s="49" t="s">
        <v>284</v>
      </c>
      <c r="G22" s="49" t="s">
        <v>285</v>
      </c>
      <c r="H22" s="49" t="s">
        <v>286</v>
      </c>
      <c r="I22" s="49" t="s">
        <v>287</v>
      </c>
      <c r="J22" s="49" t="s">
        <v>288</v>
      </c>
      <c r="K22" s="49" t="s">
        <v>289</v>
      </c>
      <c r="L22" s="49" t="s">
        <v>871</v>
      </c>
      <c r="M22" s="49" t="s">
        <v>290</v>
      </c>
      <c r="N22" s="49" t="s">
        <v>1175</v>
      </c>
    </row>
    <row r="23" spans="1:14">
      <c r="A23" s="110" t="s">
        <v>936</v>
      </c>
      <c r="B23" s="116" t="s">
        <v>322</v>
      </c>
      <c r="C23" s="117">
        <f>D23*0.8</f>
        <v>74.8</v>
      </c>
      <c r="D23" s="117">
        <v>93.5</v>
      </c>
      <c r="G23" s="50" t="s">
        <v>291</v>
      </c>
    </row>
    <row r="24" spans="1:14">
      <c r="A24" s="110" t="s">
        <v>56</v>
      </c>
      <c r="B24" s="116" t="s">
        <v>934</v>
      </c>
      <c r="C24" s="117">
        <f t="shared" ref="C24:C25" si="3">D24*0.8</f>
        <v>54.160000000000004</v>
      </c>
      <c r="D24" s="117">
        <v>67.7</v>
      </c>
      <c r="E24" s="50" t="s">
        <v>291</v>
      </c>
      <c r="F24" s="50" t="s">
        <v>291</v>
      </c>
      <c r="L24" s="50" t="s">
        <v>291</v>
      </c>
    </row>
    <row r="25" spans="1:14">
      <c r="A25" s="110" t="s">
        <v>57</v>
      </c>
      <c r="B25" s="116" t="s">
        <v>309</v>
      </c>
      <c r="C25" s="117">
        <f t="shared" si="3"/>
        <v>59.6</v>
      </c>
      <c r="D25" s="117">
        <v>74.5</v>
      </c>
      <c r="E25" s="50" t="s">
        <v>291</v>
      </c>
      <c r="F25" s="50" t="s">
        <v>291</v>
      </c>
      <c r="L25" s="50" t="s">
        <v>291</v>
      </c>
    </row>
    <row r="26" spans="1:14">
      <c r="A26" s="257" t="s">
        <v>310</v>
      </c>
      <c r="B26" s="257"/>
      <c r="C26" s="49" t="s">
        <v>925</v>
      </c>
      <c r="D26" s="49" t="s">
        <v>282</v>
      </c>
      <c r="E26" s="49" t="s">
        <v>283</v>
      </c>
      <c r="F26" s="49" t="s">
        <v>284</v>
      </c>
      <c r="G26" s="49" t="s">
        <v>285</v>
      </c>
      <c r="H26" s="49" t="s">
        <v>286</v>
      </c>
      <c r="I26" s="49" t="s">
        <v>287</v>
      </c>
      <c r="J26" s="49" t="s">
        <v>288</v>
      </c>
      <c r="K26" s="49" t="s">
        <v>289</v>
      </c>
      <c r="L26" s="49" t="s">
        <v>871</v>
      </c>
      <c r="M26" s="49" t="s">
        <v>290</v>
      </c>
      <c r="N26" s="49" t="s">
        <v>1175</v>
      </c>
    </row>
    <row r="27" spans="1:14">
      <c r="A27" s="110" t="s">
        <v>935</v>
      </c>
      <c r="B27" s="116" t="s">
        <v>311</v>
      </c>
      <c r="C27" s="117">
        <f>D27*0.8</f>
        <v>133.6</v>
      </c>
      <c r="D27" s="117">
        <v>167</v>
      </c>
      <c r="G27" s="50" t="s">
        <v>291</v>
      </c>
    </row>
    <row r="28" spans="1:14">
      <c r="A28" s="110" t="s">
        <v>312</v>
      </c>
      <c r="B28" s="116" t="s">
        <v>313</v>
      </c>
      <c r="C28" s="117">
        <f t="shared" ref="C28:C34" si="4">D28*0.8</f>
        <v>172</v>
      </c>
      <c r="D28" s="117">
        <v>215</v>
      </c>
      <c r="G28" s="50" t="s">
        <v>291</v>
      </c>
    </row>
    <row r="29" spans="1:14">
      <c r="A29" s="110" t="s">
        <v>314</v>
      </c>
      <c r="B29" s="116" t="s">
        <v>315</v>
      </c>
      <c r="C29" s="117">
        <f t="shared" si="4"/>
        <v>431.20000000000005</v>
      </c>
      <c r="D29" s="117">
        <v>539</v>
      </c>
      <c r="E29" s="50" t="s">
        <v>291</v>
      </c>
      <c r="F29" s="50" t="s">
        <v>291</v>
      </c>
      <c r="L29" s="50" t="s">
        <v>291</v>
      </c>
    </row>
    <row r="30" spans="1:14">
      <c r="A30" s="110" t="s">
        <v>316</v>
      </c>
      <c r="B30" s="116" t="s">
        <v>317</v>
      </c>
      <c r="C30" s="117">
        <f t="shared" si="4"/>
        <v>431.20000000000005</v>
      </c>
      <c r="D30" s="117">
        <v>539</v>
      </c>
      <c r="E30" s="50" t="s">
        <v>291</v>
      </c>
      <c r="F30" s="50" t="s">
        <v>291</v>
      </c>
      <c r="L30" s="50" t="s">
        <v>291</v>
      </c>
    </row>
    <row r="31" spans="1:14">
      <c r="A31" s="110" t="s">
        <v>1176</v>
      </c>
      <c r="B31" s="116" t="s">
        <v>1177</v>
      </c>
      <c r="C31" s="117">
        <f t="shared" si="4"/>
        <v>144</v>
      </c>
      <c r="D31" s="117">
        <v>180</v>
      </c>
      <c r="E31" s="50" t="s">
        <v>291</v>
      </c>
      <c r="F31" s="50" t="s">
        <v>291</v>
      </c>
      <c r="H31" s="50" t="s">
        <v>291</v>
      </c>
      <c r="I31" s="50" t="s">
        <v>291</v>
      </c>
      <c r="J31" s="50" t="s">
        <v>291</v>
      </c>
      <c r="L31" s="50" t="s">
        <v>291</v>
      </c>
      <c r="N31" s="50" t="s">
        <v>291</v>
      </c>
    </row>
    <row r="32" spans="1:14">
      <c r="A32" s="110" t="s">
        <v>318</v>
      </c>
      <c r="B32" s="116" t="s">
        <v>319</v>
      </c>
      <c r="C32" s="117">
        <f t="shared" si="4"/>
        <v>9.68</v>
      </c>
      <c r="D32" s="117">
        <v>12.1</v>
      </c>
      <c r="E32" s="50" t="s">
        <v>291</v>
      </c>
      <c r="F32" s="50" t="s">
        <v>291</v>
      </c>
      <c r="L32" s="50" t="s">
        <v>291</v>
      </c>
    </row>
    <row r="33" spans="1:14">
      <c r="A33" s="110" t="s">
        <v>59</v>
      </c>
      <c r="B33" s="116" t="s">
        <v>320</v>
      </c>
      <c r="C33" s="117">
        <f t="shared" si="4"/>
        <v>162.24</v>
      </c>
      <c r="D33" s="117">
        <v>202.8</v>
      </c>
      <c r="E33" s="50" t="s">
        <v>291</v>
      </c>
      <c r="F33" s="50" t="s">
        <v>291</v>
      </c>
      <c r="L33" s="50" t="s">
        <v>291</v>
      </c>
    </row>
    <row r="34" spans="1:14" ht="30">
      <c r="A34" s="118" t="s">
        <v>61</v>
      </c>
      <c r="B34" s="119" t="s">
        <v>1212</v>
      </c>
      <c r="C34" s="120">
        <f t="shared" si="4"/>
        <v>321.60000000000002</v>
      </c>
      <c r="D34" s="120">
        <v>402</v>
      </c>
      <c r="E34" s="125" t="s">
        <v>291</v>
      </c>
      <c r="F34" s="125" t="s">
        <v>291</v>
      </c>
      <c r="L34" s="125" t="s">
        <v>291</v>
      </c>
    </row>
    <row r="35" spans="1:14">
      <c r="A35" s="257" t="s">
        <v>321</v>
      </c>
      <c r="B35" s="257"/>
      <c r="C35" s="49" t="s">
        <v>925</v>
      </c>
      <c r="D35" s="49" t="s">
        <v>282</v>
      </c>
      <c r="E35" s="49" t="s">
        <v>283</v>
      </c>
      <c r="F35" s="49" t="s">
        <v>284</v>
      </c>
      <c r="G35" s="49" t="s">
        <v>285</v>
      </c>
      <c r="H35" s="49" t="s">
        <v>286</v>
      </c>
      <c r="I35" s="49" t="s">
        <v>287</v>
      </c>
      <c r="J35" s="49" t="s">
        <v>288</v>
      </c>
      <c r="K35" s="49" t="s">
        <v>289</v>
      </c>
      <c r="L35" s="49" t="s">
        <v>871</v>
      </c>
      <c r="M35" s="49" t="s">
        <v>290</v>
      </c>
      <c r="N35" s="49" t="s">
        <v>1175</v>
      </c>
    </row>
    <row r="36" spans="1:14">
      <c r="A36" s="110" t="s">
        <v>323</v>
      </c>
      <c r="B36" s="116" t="s">
        <v>324</v>
      </c>
      <c r="C36" s="117">
        <f>D36*0.8</f>
        <v>396</v>
      </c>
      <c r="D36" s="117">
        <v>495</v>
      </c>
      <c r="E36" s="50" t="s">
        <v>291</v>
      </c>
      <c r="F36" s="50" t="s">
        <v>291</v>
      </c>
      <c r="H36" s="50" t="s">
        <v>291</v>
      </c>
      <c r="I36" s="50" t="s">
        <v>291</v>
      </c>
      <c r="J36" s="50" t="s">
        <v>291</v>
      </c>
      <c r="L36" s="50" t="s">
        <v>291</v>
      </c>
      <c r="N36" s="50" t="s">
        <v>291</v>
      </c>
    </row>
    <row r="37" spans="1:14">
      <c r="A37" s="110" t="s">
        <v>1059</v>
      </c>
      <c r="B37" s="116" t="s">
        <v>1082</v>
      </c>
      <c r="C37" s="117">
        <f t="shared" ref="C37:C39" si="5">D37*0.8</f>
        <v>124.80000000000001</v>
      </c>
      <c r="D37" s="117">
        <v>156</v>
      </c>
      <c r="E37" s="50" t="s">
        <v>291</v>
      </c>
      <c r="F37" s="50" t="s">
        <v>291</v>
      </c>
      <c r="L37" s="50" t="s">
        <v>291</v>
      </c>
    </row>
    <row r="38" spans="1:14">
      <c r="A38" s="110" t="s">
        <v>325</v>
      </c>
      <c r="B38" s="116" t="s">
        <v>326</v>
      </c>
      <c r="C38" s="117">
        <f t="shared" si="5"/>
        <v>434.24</v>
      </c>
      <c r="D38" s="117">
        <v>542.79999999999995</v>
      </c>
      <c r="E38" s="50" t="s">
        <v>291</v>
      </c>
      <c r="F38" s="50" t="s">
        <v>291</v>
      </c>
      <c r="L38" s="50" t="s">
        <v>291</v>
      </c>
    </row>
    <row r="39" spans="1:14">
      <c r="A39" s="110" t="s">
        <v>327</v>
      </c>
      <c r="B39" s="116" t="s">
        <v>328</v>
      </c>
      <c r="C39" s="117">
        <f t="shared" si="5"/>
        <v>380.24</v>
      </c>
      <c r="D39" s="117">
        <v>475.3</v>
      </c>
      <c r="E39" s="50" t="s">
        <v>291</v>
      </c>
      <c r="F39" s="50" t="s">
        <v>291</v>
      </c>
      <c r="L39" s="50" t="s">
        <v>291</v>
      </c>
    </row>
    <row r="40" spans="1:14">
      <c r="A40" s="257" t="s">
        <v>329</v>
      </c>
      <c r="B40" s="257"/>
      <c r="C40" s="49" t="s">
        <v>925</v>
      </c>
      <c r="D40" s="49" t="s">
        <v>282</v>
      </c>
      <c r="E40" s="49" t="s">
        <v>283</v>
      </c>
      <c r="F40" s="49" t="s">
        <v>284</v>
      </c>
      <c r="G40" s="49" t="s">
        <v>285</v>
      </c>
      <c r="H40" s="49" t="s">
        <v>286</v>
      </c>
      <c r="I40" s="49" t="s">
        <v>287</v>
      </c>
      <c r="J40" s="49" t="s">
        <v>288</v>
      </c>
      <c r="K40" s="49" t="s">
        <v>289</v>
      </c>
      <c r="L40" s="49" t="s">
        <v>871</v>
      </c>
      <c r="M40" s="49" t="s">
        <v>290</v>
      </c>
      <c r="N40" s="49" t="s">
        <v>1175</v>
      </c>
    </row>
    <row r="41" spans="1:14">
      <c r="A41" s="110" t="s">
        <v>330</v>
      </c>
      <c r="B41" s="116" t="s">
        <v>331</v>
      </c>
      <c r="C41" s="117">
        <f>D41*0.8</f>
        <v>133.6</v>
      </c>
      <c r="D41" s="117">
        <v>167</v>
      </c>
      <c r="M41" s="50" t="s">
        <v>291</v>
      </c>
    </row>
    <row r="42" spans="1:14">
      <c r="A42" s="110" t="s">
        <v>93</v>
      </c>
      <c r="B42" s="116" t="s">
        <v>332</v>
      </c>
      <c r="C42" s="117">
        <f t="shared" ref="C42:C46" si="6">D42*0.8</f>
        <v>139.20000000000002</v>
      </c>
      <c r="D42" s="117">
        <v>174</v>
      </c>
      <c r="I42" s="50" t="s">
        <v>291</v>
      </c>
      <c r="K42" s="50" t="s">
        <v>291</v>
      </c>
    </row>
    <row r="43" spans="1:14">
      <c r="A43" s="110" t="s">
        <v>333</v>
      </c>
      <c r="B43" s="116" t="s">
        <v>334</v>
      </c>
      <c r="C43" s="117">
        <f t="shared" si="6"/>
        <v>431.20000000000005</v>
      </c>
      <c r="D43" s="117">
        <v>539</v>
      </c>
      <c r="I43" s="50" t="s">
        <v>291</v>
      </c>
      <c r="K43" s="50" t="s">
        <v>291</v>
      </c>
    </row>
    <row r="44" spans="1:14">
      <c r="A44" s="110" t="s">
        <v>335</v>
      </c>
      <c r="B44" s="116" t="s">
        <v>336</v>
      </c>
      <c r="C44" s="117">
        <f t="shared" si="6"/>
        <v>431.20000000000005</v>
      </c>
      <c r="D44" s="117">
        <v>539</v>
      </c>
      <c r="K44" s="50" t="s">
        <v>291</v>
      </c>
    </row>
    <row r="45" spans="1:14">
      <c r="A45" s="110" t="s">
        <v>176</v>
      </c>
      <c r="B45" s="116" t="s">
        <v>337</v>
      </c>
      <c r="C45" s="117">
        <f t="shared" si="6"/>
        <v>55.920000000000009</v>
      </c>
      <c r="D45" s="117">
        <v>69.900000000000006</v>
      </c>
      <c r="H45" s="50" t="s">
        <v>291</v>
      </c>
      <c r="J45" s="50" t="s">
        <v>291</v>
      </c>
      <c r="N45" s="50" t="s">
        <v>291</v>
      </c>
    </row>
    <row r="46" spans="1:14">
      <c r="A46" s="110" t="s">
        <v>177</v>
      </c>
      <c r="B46" s="116" t="s">
        <v>338</v>
      </c>
      <c r="C46" s="117">
        <f t="shared" si="6"/>
        <v>101.60000000000001</v>
      </c>
      <c r="D46" s="117">
        <v>127</v>
      </c>
      <c r="H46" s="50" t="s">
        <v>291</v>
      </c>
      <c r="J46" s="50" t="s">
        <v>291</v>
      </c>
      <c r="N46" s="50" t="s">
        <v>291</v>
      </c>
    </row>
    <row r="47" spans="1:14">
      <c r="A47" s="257" t="s">
        <v>339</v>
      </c>
      <c r="B47" s="257"/>
      <c r="C47" s="49" t="s">
        <v>925</v>
      </c>
      <c r="D47" s="49" t="s">
        <v>282</v>
      </c>
      <c r="E47" s="49" t="s">
        <v>283</v>
      </c>
      <c r="F47" s="49" t="s">
        <v>284</v>
      </c>
      <c r="G47" s="49" t="s">
        <v>285</v>
      </c>
      <c r="H47" s="49" t="s">
        <v>286</v>
      </c>
      <c r="I47" s="49" t="s">
        <v>287</v>
      </c>
      <c r="J47" s="49" t="s">
        <v>288</v>
      </c>
      <c r="K47" s="49" t="s">
        <v>289</v>
      </c>
      <c r="L47" s="49" t="s">
        <v>871</v>
      </c>
      <c r="M47" s="49" t="s">
        <v>290</v>
      </c>
      <c r="N47" s="49" t="s">
        <v>1175</v>
      </c>
    </row>
    <row r="48" spans="1:14">
      <c r="A48" s="110" t="s">
        <v>340</v>
      </c>
      <c r="B48" s="116" t="s">
        <v>341</v>
      </c>
      <c r="C48" s="117">
        <f>D48*0.8</f>
        <v>462.40000000000003</v>
      </c>
      <c r="D48" s="117">
        <v>578</v>
      </c>
      <c r="M48" s="50" t="s">
        <v>291</v>
      </c>
    </row>
    <row r="49" spans="1:14">
      <c r="A49" s="110" t="s">
        <v>205</v>
      </c>
      <c r="B49" s="116" t="s">
        <v>342</v>
      </c>
      <c r="C49" s="117">
        <f t="shared" ref="C49:C51" si="7">D49*0.8</f>
        <v>462.40000000000003</v>
      </c>
      <c r="D49" s="117">
        <v>578</v>
      </c>
      <c r="I49" s="50" t="s">
        <v>291</v>
      </c>
      <c r="K49" s="50" t="s">
        <v>291</v>
      </c>
    </row>
    <row r="50" spans="1:14">
      <c r="A50" s="110" t="s">
        <v>207</v>
      </c>
      <c r="B50" s="116" t="s">
        <v>343</v>
      </c>
      <c r="C50" s="117">
        <f t="shared" si="7"/>
        <v>185.84000000000003</v>
      </c>
      <c r="D50" s="117">
        <v>232.3</v>
      </c>
      <c r="H50" s="50" t="s">
        <v>291</v>
      </c>
      <c r="J50" s="50" t="s">
        <v>291</v>
      </c>
      <c r="N50" s="50" t="s">
        <v>291</v>
      </c>
    </row>
    <row r="51" spans="1:14">
      <c r="A51" s="110" t="s">
        <v>206</v>
      </c>
      <c r="B51" s="116" t="s">
        <v>344</v>
      </c>
      <c r="C51" s="117">
        <f t="shared" si="7"/>
        <v>92</v>
      </c>
      <c r="D51" s="117">
        <v>115</v>
      </c>
      <c r="H51" s="50" t="s">
        <v>291</v>
      </c>
      <c r="J51" s="50" t="s">
        <v>291</v>
      </c>
      <c r="N51" s="50" t="s">
        <v>291</v>
      </c>
    </row>
    <row r="52" spans="1:14">
      <c r="A52" s="257" t="s">
        <v>345</v>
      </c>
      <c r="B52" s="257"/>
      <c r="C52" s="49" t="s">
        <v>925</v>
      </c>
      <c r="D52" s="49" t="s">
        <v>282</v>
      </c>
      <c r="E52" s="49" t="s">
        <v>283</v>
      </c>
      <c r="F52" s="49" t="s">
        <v>284</v>
      </c>
      <c r="G52" s="49" t="s">
        <v>285</v>
      </c>
      <c r="H52" s="49" t="s">
        <v>286</v>
      </c>
      <c r="I52" s="49" t="s">
        <v>287</v>
      </c>
      <c r="J52" s="49" t="s">
        <v>288</v>
      </c>
      <c r="K52" s="49" t="s">
        <v>289</v>
      </c>
      <c r="L52" s="49" t="s">
        <v>871</v>
      </c>
      <c r="M52" s="49" t="s">
        <v>290</v>
      </c>
      <c r="N52" s="49" t="s">
        <v>1175</v>
      </c>
    </row>
    <row r="53" spans="1:14">
      <c r="A53" s="110" t="s">
        <v>937</v>
      </c>
      <c r="B53" s="116" t="s">
        <v>346</v>
      </c>
      <c r="C53" s="117">
        <f>D53*0.8</f>
        <v>74.8</v>
      </c>
      <c r="D53" s="117">
        <v>93.5</v>
      </c>
      <c r="I53" s="50" t="s">
        <v>291</v>
      </c>
      <c r="K53" s="50" t="s">
        <v>291</v>
      </c>
    </row>
    <row r="54" spans="1:14">
      <c r="A54" s="110" t="s">
        <v>95</v>
      </c>
      <c r="B54" s="116" t="s">
        <v>347</v>
      </c>
      <c r="C54" s="117">
        <f t="shared" ref="C54:C58" si="8">D54*0.8</f>
        <v>74.8</v>
      </c>
      <c r="D54" s="117">
        <v>93.5</v>
      </c>
      <c r="I54" s="50" t="s">
        <v>291</v>
      </c>
      <c r="K54" s="50" t="s">
        <v>291</v>
      </c>
    </row>
    <row r="55" spans="1:14">
      <c r="A55" s="110" t="s">
        <v>70</v>
      </c>
      <c r="B55" s="116" t="s">
        <v>348</v>
      </c>
      <c r="C55" s="117">
        <f t="shared" si="8"/>
        <v>67.52000000000001</v>
      </c>
      <c r="D55" s="117">
        <v>84.4</v>
      </c>
      <c r="H55" s="50" t="s">
        <v>291</v>
      </c>
      <c r="I55" s="50" t="s">
        <v>291</v>
      </c>
      <c r="J55" s="50" t="s">
        <v>291</v>
      </c>
    </row>
    <row r="56" spans="1:14" ht="30">
      <c r="A56" s="110" t="s">
        <v>71</v>
      </c>
      <c r="B56" s="116" t="s">
        <v>349</v>
      </c>
      <c r="C56" s="117">
        <f t="shared" si="8"/>
        <v>39.360000000000007</v>
      </c>
      <c r="D56" s="117">
        <v>49.2</v>
      </c>
      <c r="H56" s="50" t="s">
        <v>291</v>
      </c>
      <c r="J56" s="50" t="s">
        <v>291</v>
      </c>
      <c r="N56" s="50" t="s">
        <v>291</v>
      </c>
    </row>
    <row r="57" spans="1:14">
      <c r="A57" s="110" t="s">
        <v>147</v>
      </c>
      <c r="B57" s="116" t="s">
        <v>350</v>
      </c>
      <c r="C57" s="117">
        <f t="shared" si="8"/>
        <v>143.20000000000002</v>
      </c>
      <c r="D57" s="117">
        <v>179</v>
      </c>
      <c r="H57" s="50" t="s">
        <v>291</v>
      </c>
      <c r="I57" s="50" t="s">
        <v>291</v>
      </c>
      <c r="J57" s="50" t="s">
        <v>291</v>
      </c>
      <c r="N57" s="50" t="s">
        <v>291</v>
      </c>
    </row>
    <row r="58" spans="1:14">
      <c r="A58" s="110" t="s">
        <v>226</v>
      </c>
      <c r="B58" s="116" t="s">
        <v>351</v>
      </c>
      <c r="C58" s="117">
        <f t="shared" si="8"/>
        <v>116</v>
      </c>
      <c r="D58" s="117">
        <v>145</v>
      </c>
      <c r="H58" s="50" t="s">
        <v>291</v>
      </c>
      <c r="I58" s="50" t="s">
        <v>291</v>
      </c>
      <c r="J58" s="50" t="s">
        <v>291</v>
      </c>
      <c r="N58" s="50" t="s">
        <v>291</v>
      </c>
    </row>
    <row r="59" spans="1:14">
      <c r="A59" s="257" t="s">
        <v>352</v>
      </c>
      <c r="B59" s="257"/>
      <c r="C59" s="49" t="s">
        <v>925</v>
      </c>
      <c r="D59" s="49" t="s">
        <v>282</v>
      </c>
      <c r="E59" s="49" t="s">
        <v>283</v>
      </c>
      <c r="F59" s="49" t="s">
        <v>284</v>
      </c>
      <c r="G59" s="49" t="s">
        <v>285</v>
      </c>
      <c r="H59" s="49" t="s">
        <v>286</v>
      </c>
      <c r="I59" s="49" t="s">
        <v>287</v>
      </c>
      <c r="J59" s="49" t="s">
        <v>288</v>
      </c>
      <c r="K59" s="49" t="s">
        <v>289</v>
      </c>
      <c r="L59" s="49" t="s">
        <v>871</v>
      </c>
      <c r="M59" s="49" t="s">
        <v>290</v>
      </c>
      <c r="N59" s="49" t="s">
        <v>1175</v>
      </c>
    </row>
    <row r="60" spans="1:14" ht="30">
      <c r="A60" s="110" t="s">
        <v>938</v>
      </c>
      <c r="B60" s="116" t="s">
        <v>353</v>
      </c>
      <c r="C60" s="117">
        <f>D60*0.8</f>
        <v>29.04</v>
      </c>
      <c r="D60" s="117">
        <v>36.299999999999997</v>
      </c>
      <c r="G60" s="50" t="s">
        <v>291</v>
      </c>
    </row>
    <row r="61" spans="1:14">
      <c r="A61" s="110" t="s">
        <v>939</v>
      </c>
      <c r="B61" s="116" t="s">
        <v>354</v>
      </c>
      <c r="C61" s="117">
        <f t="shared" ref="C61:C83" si="9">D61*0.8</f>
        <v>43.120000000000005</v>
      </c>
      <c r="D61" s="117">
        <v>53.9</v>
      </c>
      <c r="G61" s="50" t="s">
        <v>291</v>
      </c>
    </row>
    <row r="62" spans="1:14">
      <c r="A62" s="110" t="s">
        <v>940</v>
      </c>
      <c r="B62" s="116" t="s">
        <v>355</v>
      </c>
      <c r="C62" s="117">
        <f t="shared" si="9"/>
        <v>29.04</v>
      </c>
      <c r="D62" s="117">
        <v>36.299999999999997</v>
      </c>
      <c r="G62" s="50" t="s">
        <v>291</v>
      </c>
    </row>
    <row r="63" spans="1:14">
      <c r="A63" s="110" t="s">
        <v>941</v>
      </c>
      <c r="B63" s="116" t="s">
        <v>356</v>
      </c>
      <c r="C63" s="117">
        <f t="shared" si="9"/>
        <v>29.04</v>
      </c>
      <c r="D63" s="117">
        <v>36.299999999999997</v>
      </c>
      <c r="G63" s="50" t="s">
        <v>291</v>
      </c>
    </row>
    <row r="64" spans="1:14" ht="30">
      <c r="A64" s="110" t="s">
        <v>942</v>
      </c>
      <c r="B64" s="116" t="s">
        <v>357</v>
      </c>
      <c r="C64" s="117">
        <f t="shared" si="9"/>
        <v>29.04</v>
      </c>
      <c r="D64" s="117">
        <v>36.299999999999997</v>
      </c>
      <c r="G64" s="50" t="s">
        <v>291</v>
      </c>
    </row>
    <row r="65" spans="1:12" ht="30">
      <c r="A65" s="110" t="s">
        <v>943</v>
      </c>
      <c r="B65" s="116" t="s">
        <v>358</v>
      </c>
      <c r="C65" s="117">
        <f t="shared" si="9"/>
        <v>66</v>
      </c>
      <c r="D65" s="117">
        <v>82.5</v>
      </c>
      <c r="G65" s="50" t="s">
        <v>291</v>
      </c>
    </row>
    <row r="66" spans="1:12">
      <c r="A66" s="110" t="s">
        <v>26</v>
      </c>
      <c r="B66" s="116" t="s">
        <v>359</v>
      </c>
      <c r="C66" s="117">
        <f t="shared" si="9"/>
        <v>39.200000000000003</v>
      </c>
      <c r="D66" s="117">
        <v>49</v>
      </c>
      <c r="E66" s="50" t="s">
        <v>291</v>
      </c>
      <c r="F66" s="50" t="s">
        <v>291</v>
      </c>
      <c r="L66" s="50" t="s">
        <v>291</v>
      </c>
    </row>
    <row r="67" spans="1:12">
      <c r="A67" s="110" t="s">
        <v>28</v>
      </c>
      <c r="B67" s="116" t="s">
        <v>360</v>
      </c>
      <c r="C67" s="117">
        <f t="shared" si="9"/>
        <v>39.200000000000003</v>
      </c>
      <c r="D67" s="117">
        <v>49</v>
      </c>
      <c r="E67" s="50" t="s">
        <v>291</v>
      </c>
      <c r="F67" s="50" t="s">
        <v>291</v>
      </c>
      <c r="L67" s="50" t="s">
        <v>291</v>
      </c>
    </row>
    <row r="68" spans="1:12">
      <c r="A68" s="110" t="s">
        <v>30</v>
      </c>
      <c r="B68" s="116" t="s">
        <v>361</v>
      </c>
      <c r="C68" s="117">
        <f t="shared" si="9"/>
        <v>39.200000000000003</v>
      </c>
      <c r="D68" s="117">
        <v>49</v>
      </c>
      <c r="E68" s="50" t="s">
        <v>291</v>
      </c>
      <c r="F68" s="50" t="s">
        <v>291</v>
      </c>
      <c r="L68" s="50" t="s">
        <v>291</v>
      </c>
    </row>
    <row r="69" spans="1:12">
      <c r="A69" s="110" t="s">
        <v>32</v>
      </c>
      <c r="B69" s="116" t="s">
        <v>362</v>
      </c>
      <c r="C69" s="117">
        <f t="shared" si="9"/>
        <v>39.200000000000003</v>
      </c>
      <c r="D69" s="117">
        <v>49</v>
      </c>
      <c r="E69" s="50" t="s">
        <v>291</v>
      </c>
      <c r="F69" s="50" t="s">
        <v>291</v>
      </c>
      <c r="L69" s="50" t="s">
        <v>291</v>
      </c>
    </row>
    <row r="70" spans="1:12">
      <c r="A70" s="110" t="s">
        <v>34</v>
      </c>
      <c r="B70" s="116" t="s">
        <v>363</v>
      </c>
      <c r="C70" s="117">
        <f t="shared" si="9"/>
        <v>39.200000000000003</v>
      </c>
      <c r="D70" s="117">
        <v>49</v>
      </c>
      <c r="E70" s="50" t="s">
        <v>291</v>
      </c>
      <c r="F70" s="50" t="s">
        <v>291</v>
      </c>
      <c r="L70" s="50" t="s">
        <v>291</v>
      </c>
    </row>
    <row r="71" spans="1:12">
      <c r="A71" s="110" t="s">
        <v>36</v>
      </c>
      <c r="B71" s="116" t="s">
        <v>364</v>
      </c>
      <c r="C71" s="117">
        <f t="shared" si="9"/>
        <v>39.200000000000003</v>
      </c>
      <c r="D71" s="117">
        <v>49</v>
      </c>
      <c r="E71" s="50" t="s">
        <v>291</v>
      </c>
      <c r="F71" s="50" t="s">
        <v>291</v>
      </c>
      <c r="L71" s="50" t="s">
        <v>291</v>
      </c>
    </row>
    <row r="72" spans="1:12">
      <c r="A72" s="110" t="s">
        <v>38</v>
      </c>
      <c r="B72" s="116" t="s">
        <v>944</v>
      </c>
      <c r="C72" s="117">
        <f t="shared" si="9"/>
        <v>36.800000000000004</v>
      </c>
      <c r="D72" s="117">
        <v>46</v>
      </c>
      <c r="E72" s="50" t="s">
        <v>291</v>
      </c>
      <c r="F72" s="50" t="s">
        <v>291</v>
      </c>
      <c r="L72" s="50" t="s">
        <v>291</v>
      </c>
    </row>
    <row r="73" spans="1:12">
      <c r="A73" s="110" t="s">
        <v>14</v>
      </c>
      <c r="B73" s="116" t="s">
        <v>365</v>
      </c>
      <c r="C73" s="117">
        <f t="shared" si="9"/>
        <v>17.600000000000001</v>
      </c>
      <c r="D73" s="117">
        <v>22</v>
      </c>
      <c r="E73" s="50" t="s">
        <v>291</v>
      </c>
      <c r="F73" s="50" t="s">
        <v>291</v>
      </c>
      <c r="L73" s="50" t="s">
        <v>291</v>
      </c>
    </row>
    <row r="74" spans="1:12">
      <c r="A74" s="110" t="s">
        <v>16</v>
      </c>
      <c r="B74" s="116" t="s">
        <v>366</v>
      </c>
      <c r="C74" s="117">
        <f t="shared" si="9"/>
        <v>17.600000000000001</v>
      </c>
      <c r="D74" s="117">
        <v>22</v>
      </c>
      <c r="E74" s="50" t="s">
        <v>291</v>
      </c>
      <c r="F74" s="50" t="s">
        <v>291</v>
      </c>
      <c r="L74" s="50" t="s">
        <v>291</v>
      </c>
    </row>
    <row r="75" spans="1:12">
      <c r="A75" s="110" t="s">
        <v>18</v>
      </c>
      <c r="B75" s="116" t="s">
        <v>367</v>
      </c>
      <c r="C75" s="117">
        <f t="shared" si="9"/>
        <v>17.600000000000001</v>
      </c>
      <c r="D75" s="117">
        <v>22</v>
      </c>
      <c r="E75" s="50" t="s">
        <v>291</v>
      </c>
      <c r="F75" s="50" t="s">
        <v>291</v>
      </c>
      <c r="L75" s="50" t="s">
        <v>291</v>
      </c>
    </row>
    <row r="76" spans="1:12">
      <c r="A76" s="110" t="s">
        <v>20</v>
      </c>
      <c r="B76" s="116" t="s">
        <v>368</v>
      </c>
      <c r="C76" s="117">
        <f t="shared" si="9"/>
        <v>17.600000000000001</v>
      </c>
      <c r="D76" s="117">
        <v>22</v>
      </c>
      <c r="E76" s="50" t="s">
        <v>291</v>
      </c>
      <c r="F76" s="50" t="s">
        <v>291</v>
      </c>
    </row>
    <row r="77" spans="1:12">
      <c r="A77" s="110" t="s">
        <v>22</v>
      </c>
      <c r="B77" s="116" t="s">
        <v>369</v>
      </c>
      <c r="C77" s="117">
        <f t="shared" si="9"/>
        <v>17.600000000000001</v>
      </c>
      <c r="D77" s="117">
        <v>22</v>
      </c>
      <c r="E77" s="50" t="s">
        <v>291</v>
      </c>
      <c r="F77" s="50" t="s">
        <v>291</v>
      </c>
    </row>
    <row r="78" spans="1:12">
      <c r="A78" s="110" t="s">
        <v>24</v>
      </c>
      <c r="B78" s="116" t="s">
        <v>370</v>
      </c>
      <c r="C78" s="117">
        <f t="shared" si="9"/>
        <v>17.600000000000001</v>
      </c>
      <c r="D78" s="117">
        <v>22</v>
      </c>
      <c r="E78" s="50" t="s">
        <v>291</v>
      </c>
      <c r="F78" s="50" t="s">
        <v>291</v>
      </c>
      <c r="L78" s="50" t="s">
        <v>291</v>
      </c>
    </row>
    <row r="79" spans="1:12">
      <c r="A79" s="110" t="s">
        <v>224</v>
      </c>
      <c r="B79" s="116" t="s">
        <v>945</v>
      </c>
      <c r="C79" s="117">
        <f t="shared" si="9"/>
        <v>45.04</v>
      </c>
      <c r="D79" s="117">
        <v>56.3</v>
      </c>
      <c r="E79" s="50" t="s">
        <v>291</v>
      </c>
      <c r="F79" s="50" t="s">
        <v>291</v>
      </c>
      <c r="L79" s="50" t="s">
        <v>291</v>
      </c>
    </row>
    <row r="80" spans="1:12">
      <c r="A80" s="110" t="s">
        <v>234</v>
      </c>
      <c r="B80" s="116" t="s">
        <v>371</v>
      </c>
      <c r="C80" s="117">
        <f t="shared" si="9"/>
        <v>39.44</v>
      </c>
      <c r="D80" s="117">
        <v>49.3</v>
      </c>
      <c r="E80" s="50" t="s">
        <v>291</v>
      </c>
      <c r="F80" s="50" t="s">
        <v>291</v>
      </c>
      <c r="L80" s="50" t="s">
        <v>291</v>
      </c>
    </row>
    <row r="81" spans="1:14">
      <c r="A81" s="110" t="s">
        <v>63</v>
      </c>
      <c r="B81" s="116" t="s">
        <v>372</v>
      </c>
      <c r="C81" s="117">
        <f t="shared" si="9"/>
        <v>37.44</v>
      </c>
      <c r="D81" s="117">
        <v>46.8</v>
      </c>
      <c r="E81" s="50" t="s">
        <v>291</v>
      </c>
      <c r="F81" s="50" t="s">
        <v>291</v>
      </c>
      <c r="L81" s="50" t="s">
        <v>291</v>
      </c>
    </row>
    <row r="82" spans="1:14">
      <c r="A82" s="110" t="s">
        <v>65</v>
      </c>
      <c r="B82" s="116" t="s">
        <v>1083</v>
      </c>
      <c r="C82" s="117">
        <f t="shared" si="9"/>
        <v>26.880000000000003</v>
      </c>
      <c r="D82" s="117">
        <v>33.6</v>
      </c>
      <c r="E82" s="50" t="s">
        <v>291</v>
      </c>
      <c r="F82" s="50" t="s">
        <v>291</v>
      </c>
      <c r="L82" s="50" t="s">
        <v>291</v>
      </c>
    </row>
    <row r="83" spans="1:14">
      <c r="A83" s="110" t="s">
        <v>876</v>
      </c>
      <c r="B83" s="116" t="s">
        <v>877</v>
      </c>
      <c r="C83" s="117">
        <f t="shared" si="9"/>
        <v>92.800000000000011</v>
      </c>
      <c r="D83" s="117">
        <v>116</v>
      </c>
      <c r="L83" s="50" t="s">
        <v>291</v>
      </c>
    </row>
    <row r="84" spans="1:14">
      <c r="A84" s="257" t="s">
        <v>373</v>
      </c>
      <c r="B84" s="257"/>
      <c r="C84" s="49" t="s">
        <v>925</v>
      </c>
      <c r="D84" s="49" t="s">
        <v>282</v>
      </c>
      <c r="E84" s="49" t="s">
        <v>283</v>
      </c>
      <c r="F84" s="49" t="s">
        <v>284</v>
      </c>
      <c r="G84" s="49" t="s">
        <v>285</v>
      </c>
      <c r="H84" s="49" t="s">
        <v>286</v>
      </c>
      <c r="I84" s="49" t="s">
        <v>287</v>
      </c>
      <c r="J84" s="49" t="s">
        <v>288</v>
      </c>
      <c r="K84" s="49" t="s">
        <v>289</v>
      </c>
      <c r="L84" s="49" t="s">
        <v>871</v>
      </c>
      <c r="M84" s="49" t="s">
        <v>290</v>
      </c>
      <c r="N84" s="49" t="s">
        <v>1175</v>
      </c>
    </row>
    <row r="85" spans="1:14">
      <c r="A85" s="110" t="s">
        <v>946</v>
      </c>
      <c r="B85" s="116" t="s">
        <v>1213</v>
      </c>
      <c r="C85" s="117">
        <f>D85*0.8</f>
        <v>300.8</v>
      </c>
      <c r="D85" s="117">
        <v>376</v>
      </c>
      <c r="K85" s="50" t="s">
        <v>291</v>
      </c>
      <c r="M85" s="50" t="s">
        <v>291</v>
      </c>
      <c r="N85" s="50" t="s">
        <v>291</v>
      </c>
    </row>
    <row r="86" spans="1:14">
      <c r="A86" s="110" t="s">
        <v>1084</v>
      </c>
      <c r="B86" s="116" t="s">
        <v>1085</v>
      </c>
      <c r="C86" s="117">
        <f t="shared" ref="C86:C95" si="10">D86*0.8</f>
        <v>176</v>
      </c>
      <c r="D86" s="117">
        <v>220</v>
      </c>
      <c r="N86" s="50" t="s">
        <v>291</v>
      </c>
    </row>
    <row r="87" spans="1:14">
      <c r="A87" s="110" t="s">
        <v>1086</v>
      </c>
      <c r="B87" s="116" t="s">
        <v>1087</v>
      </c>
      <c r="C87" s="117">
        <f t="shared" si="10"/>
        <v>101.60000000000001</v>
      </c>
      <c r="D87" s="117">
        <v>127</v>
      </c>
      <c r="N87" s="50" t="s">
        <v>291</v>
      </c>
    </row>
    <row r="88" spans="1:14">
      <c r="A88" s="110" t="s">
        <v>1088</v>
      </c>
      <c r="B88" s="116" t="s">
        <v>1089</v>
      </c>
      <c r="C88" s="117">
        <f t="shared" si="10"/>
        <v>110.4</v>
      </c>
      <c r="D88" s="117">
        <v>138</v>
      </c>
      <c r="H88" s="50" t="s">
        <v>291</v>
      </c>
      <c r="I88" s="50" t="s">
        <v>291</v>
      </c>
      <c r="J88" s="50" t="s">
        <v>291</v>
      </c>
      <c r="N88" s="50" t="s">
        <v>291</v>
      </c>
    </row>
    <row r="89" spans="1:14" ht="30">
      <c r="A89" s="110" t="s">
        <v>1206</v>
      </c>
      <c r="B89" s="116" t="s">
        <v>1214</v>
      </c>
      <c r="C89" s="117">
        <f t="shared" si="10"/>
        <v>18.8</v>
      </c>
      <c r="D89" s="117">
        <v>23.5</v>
      </c>
      <c r="N89" s="50" t="s">
        <v>291</v>
      </c>
    </row>
    <row r="90" spans="1:14">
      <c r="A90" s="110" t="s">
        <v>374</v>
      </c>
      <c r="B90" s="116" t="s">
        <v>375</v>
      </c>
      <c r="C90" s="117">
        <f t="shared" si="10"/>
        <v>96</v>
      </c>
      <c r="D90" s="117">
        <v>120</v>
      </c>
      <c r="H90" s="50" t="s">
        <v>291</v>
      </c>
      <c r="I90" s="50" t="s">
        <v>291</v>
      </c>
      <c r="J90" s="50" t="s">
        <v>291</v>
      </c>
    </row>
    <row r="91" spans="1:14">
      <c r="A91" s="110" t="s">
        <v>376</v>
      </c>
      <c r="B91" s="116" t="s">
        <v>377</v>
      </c>
      <c r="C91" s="117">
        <f t="shared" si="10"/>
        <v>74.8</v>
      </c>
      <c r="D91" s="117">
        <v>93.5</v>
      </c>
      <c r="H91" s="50" t="s">
        <v>291</v>
      </c>
      <c r="I91" s="50" t="s">
        <v>291</v>
      </c>
      <c r="J91" s="50" t="s">
        <v>291</v>
      </c>
    </row>
    <row r="92" spans="1:14">
      <c r="A92" s="110" t="s">
        <v>378</v>
      </c>
      <c r="B92" s="116" t="s">
        <v>379</v>
      </c>
      <c r="C92" s="117">
        <f t="shared" si="10"/>
        <v>268.8</v>
      </c>
      <c r="D92" s="117">
        <v>336</v>
      </c>
      <c r="H92" s="50" t="s">
        <v>291</v>
      </c>
      <c r="I92" s="50" t="s">
        <v>291</v>
      </c>
      <c r="J92" s="50" t="s">
        <v>291</v>
      </c>
      <c r="K92" s="50" t="s">
        <v>291</v>
      </c>
      <c r="N92" s="50" t="s">
        <v>291</v>
      </c>
    </row>
    <row r="93" spans="1:14">
      <c r="A93" s="110" t="s">
        <v>380</v>
      </c>
      <c r="B93" s="116" t="s">
        <v>381</v>
      </c>
      <c r="C93" s="117">
        <f t="shared" si="10"/>
        <v>114.4</v>
      </c>
      <c r="D93" s="117">
        <v>143</v>
      </c>
      <c r="H93" s="50" t="s">
        <v>291</v>
      </c>
      <c r="I93" s="50" t="s">
        <v>291</v>
      </c>
      <c r="J93" s="50" t="s">
        <v>291</v>
      </c>
    </row>
    <row r="94" spans="1:14">
      <c r="A94" s="110" t="s">
        <v>219</v>
      </c>
      <c r="B94" s="116" t="s">
        <v>947</v>
      </c>
      <c r="C94" s="117">
        <f t="shared" si="10"/>
        <v>52.800000000000004</v>
      </c>
      <c r="D94" s="117">
        <v>66</v>
      </c>
      <c r="H94" s="50" t="s">
        <v>291</v>
      </c>
      <c r="I94" s="50" t="s">
        <v>291</v>
      </c>
      <c r="J94" s="50" t="s">
        <v>291</v>
      </c>
      <c r="N94" s="50" t="s">
        <v>291</v>
      </c>
    </row>
    <row r="95" spans="1:14" ht="30">
      <c r="A95" s="110" t="s">
        <v>948</v>
      </c>
      <c r="B95" s="116" t="s">
        <v>878</v>
      </c>
      <c r="C95" s="117">
        <f t="shared" si="10"/>
        <v>140.80000000000001</v>
      </c>
      <c r="D95" s="117">
        <v>176</v>
      </c>
      <c r="H95" s="50" t="s">
        <v>291</v>
      </c>
      <c r="I95" s="50" t="s">
        <v>291</v>
      </c>
      <c r="J95" s="50" t="s">
        <v>291</v>
      </c>
    </row>
    <row r="96" spans="1:14">
      <c r="A96" s="257" t="s">
        <v>949</v>
      </c>
      <c r="B96" s="257"/>
      <c r="C96" s="49" t="s">
        <v>925</v>
      </c>
      <c r="D96" s="49" t="s">
        <v>282</v>
      </c>
      <c r="E96" s="49" t="s">
        <v>283</v>
      </c>
      <c r="F96" s="49" t="s">
        <v>284</v>
      </c>
      <c r="G96" s="49" t="s">
        <v>285</v>
      </c>
      <c r="H96" s="49" t="s">
        <v>286</v>
      </c>
      <c r="I96" s="49" t="s">
        <v>287</v>
      </c>
      <c r="J96" s="49" t="s">
        <v>288</v>
      </c>
      <c r="K96" s="49" t="s">
        <v>289</v>
      </c>
      <c r="L96" s="49" t="s">
        <v>871</v>
      </c>
      <c r="M96" s="49" t="s">
        <v>290</v>
      </c>
      <c r="N96" s="49" t="s">
        <v>1175</v>
      </c>
    </row>
    <row r="97" spans="1:14" ht="30">
      <c r="A97" s="110" t="s">
        <v>1090</v>
      </c>
      <c r="B97" s="116" t="s">
        <v>950</v>
      </c>
      <c r="C97" s="117">
        <f>D97*0.8</f>
        <v>88</v>
      </c>
      <c r="D97" s="117">
        <v>110</v>
      </c>
      <c r="H97" s="50" t="s">
        <v>291</v>
      </c>
      <c r="I97" s="50" t="s">
        <v>291</v>
      </c>
      <c r="J97" s="50" t="s">
        <v>291</v>
      </c>
      <c r="K97" s="50" t="s">
        <v>291</v>
      </c>
      <c r="M97" s="50" t="s">
        <v>291</v>
      </c>
      <c r="N97" s="50" t="s">
        <v>291</v>
      </c>
    </row>
    <row r="98" spans="1:14" ht="30">
      <c r="A98" s="110" t="s">
        <v>384</v>
      </c>
      <c r="B98" s="116" t="s">
        <v>385</v>
      </c>
      <c r="C98" s="117">
        <f t="shared" ref="C98:C100" si="11">D98*0.8</f>
        <v>101.60000000000001</v>
      </c>
      <c r="D98" s="117">
        <v>127</v>
      </c>
      <c r="H98" s="50" t="s">
        <v>291</v>
      </c>
      <c r="I98" s="50" t="s">
        <v>291</v>
      </c>
      <c r="J98" s="50" t="s">
        <v>291</v>
      </c>
    </row>
    <row r="99" spans="1:14">
      <c r="A99" s="110" t="s">
        <v>386</v>
      </c>
      <c r="B99" s="116" t="s">
        <v>387</v>
      </c>
      <c r="C99" s="117">
        <f t="shared" si="11"/>
        <v>110.4</v>
      </c>
      <c r="D99" s="117">
        <v>138</v>
      </c>
      <c r="H99" s="50" t="s">
        <v>291</v>
      </c>
      <c r="I99" s="50" t="s">
        <v>291</v>
      </c>
      <c r="J99" s="50" t="s">
        <v>291</v>
      </c>
      <c r="K99" s="50" t="s">
        <v>291</v>
      </c>
      <c r="M99" s="50" t="s">
        <v>291</v>
      </c>
      <c r="N99" s="50" t="s">
        <v>291</v>
      </c>
    </row>
    <row r="100" spans="1:14">
      <c r="A100" s="110" t="s">
        <v>388</v>
      </c>
      <c r="B100" s="116" t="s">
        <v>951</v>
      </c>
      <c r="C100" s="117">
        <f t="shared" si="11"/>
        <v>30.8</v>
      </c>
      <c r="D100" s="117">
        <v>38.5</v>
      </c>
      <c r="H100" s="50" t="s">
        <v>291</v>
      </c>
      <c r="I100" s="50" t="s">
        <v>291</v>
      </c>
      <c r="J100" s="50" t="s">
        <v>291</v>
      </c>
    </row>
    <row r="101" spans="1:14">
      <c r="A101" s="257" t="s">
        <v>382</v>
      </c>
      <c r="B101" s="257"/>
      <c r="C101" s="49" t="s">
        <v>925</v>
      </c>
      <c r="D101" s="49" t="s">
        <v>282</v>
      </c>
      <c r="E101" s="49" t="s">
        <v>283</v>
      </c>
      <c r="F101" s="49" t="s">
        <v>284</v>
      </c>
      <c r="G101" s="49" t="s">
        <v>285</v>
      </c>
      <c r="H101" s="49" t="s">
        <v>286</v>
      </c>
      <c r="I101" s="49" t="s">
        <v>287</v>
      </c>
      <c r="J101" s="49" t="s">
        <v>288</v>
      </c>
      <c r="K101" s="49" t="s">
        <v>289</v>
      </c>
      <c r="L101" s="49" t="s">
        <v>871</v>
      </c>
      <c r="M101" s="49" t="s">
        <v>290</v>
      </c>
      <c r="N101" s="49" t="s">
        <v>1175</v>
      </c>
    </row>
    <row r="102" spans="1:14" ht="30">
      <c r="A102" s="110" t="s">
        <v>952</v>
      </c>
      <c r="B102" s="116" t="s">
        <v>953</v>
      </c>
      <c r="C102" s="117">
        <f>D102*0.8</f>
        <v>81.600000000000009</v>
      </c>
      <c r="D102" s="117">
        <v>102</v>
      </c>
      <c r="H102" s="50" t="s">
        <v>291</v>
      </c>
      <c r="I102" s="50" t="s">
        <v>291</v>
      </c>
      <c r="J102" s="50" t="s">
        <v>291</v>
      </c>
      <c r="K102" s="50" t="s">
        <v>291</v>
      </c>
      <c r="M102" s="50" t="s">
        <v>291</v>
      </c>
    </row>
    <row r="103" spans="1:14">
      <c r="A103" s="110" t="s">
        <v>954</v>
      </c>
      <c r="B103" s="116" t="s">
        <v>383</v>
      </c>
      <c r="C103" s="117">
        <f>D103*0.8</f>
        <v>99.2</v>
      </c>
      <c r="D103" s="117">
        <v>124</v>
      </c>
      <c r="H103" s="50" t="s">
        <v>291</v>
      </c>
      <c r="I103" s="50" t="s">
        <v>291</v>
      </c>
      <c r="J103" s="50" t="s">
        <v>291</v>
      </c>
      <c r="K103" s="50" t="s">
        <v>291</v>
      </c>
      <c r="M103" s="50" t="s">
        <v>291</v>
      </c>
    </row>
    <row r="104" spans="1:14">
      <c r="A104" s="257" t="s">
        <v>389</v>
      </c>
      <c r="B104" s="257"/>
      <c r="C104" s="49" t="s">
        <v>925</v>
      </c>
      <c r="D104" s="49" t="s">
        <v>282</v>
      </c>
      <c r="E104" s="49" t="s">
        <v>283</v>
      </c>
      <c r="F104" s="49" t="s">
        <v>284</v>
      </c>
      <c r="G104" s="49" t="s">
        <v>285</v>
      </c>
      <c r="H104" s="49" t="s">
        <v>286</v>
      </c>
      <c r="I104" s="49" t="s">
        <v>287</v>
      </c>
      <c r="J104" s="49" t="s">
        <v>288</v>
      </c>
      <c r="K104" s="49" t="s">
        <v>289</v>
      </c>
      <c r="L104" s="49" t="s">
        <v>871</v>
      </c>
      <c r="M104" s="49" t="s">
        <v>290</v>
      </c>
      <c r="N104" s="49" t="s">
        <v>1175</v>
      </c>
    </row>
    <row r="105" spans="1:14">
      <c r="A105" s="110" t="s">
        <v>390</v>
      </c>
      <c r="B105" s="116" t="s">
        <v>391</v>
      </c>
      <c r="C105" s="117">
        <f>D105*0.8</f>
        <v>143.20000000000002</v>
      </c>
      <c r="D105" s="117">
        <v>179</v>
      </c>
      <c r="H105" s="50" t="s">
        <v>291</v>
      </c>
      <c r="I105" s="50" t="s">
        <v>291</v>
      </c>
      <c r="J105" s="50" t="s">
        <v>291</v>
      </c>
      <c r="K105" s="50" t="s">
        <v>291</v>
      </c>
    </row>
    <row r="106" spans="1:14">
      <c r="A106" s="110" t="s">
        <v>392</v>
      </c>
      <c r="B106" s="116" t="s">
        <v>393</v>
      </c>
      <c r="C106" s="117">
        <f t="shared" ref="C106:C107" si="12">D106*0.8</f>
        <v>133.6</v>
      </c>
      <c r="D106" s="117">
        <v>167</v>
      </c>
      <c r="H106" s="50" t="s">
        <v>291</v>
      </c>
      <c r="I106" s="50" t="s">
        <v>291</v>
      </c>
      <c r="J106" s="50" t="s">
        <v>291</v>
      </c>
    </row>
    <row r="107" spans="1:14">
      <c r="A107" s="110" t="s">
        <v>955</v>
      </c>
      <c r="B107" s="116" t="s">
        <v>394</v>
      </c>
      <c r="C107" s="117">
        <f t="shared" si="12"/>
        <v>501.6</v>
      </c>
      <c r="D107" s="117">
        <v>627</v>
      </c>
      <c r="H107" s="50" t="s">
        <v>291</v>
      </c>
    </row>
    <row r="108" spans="1:14">
      <c r="A108" s="257" t="s">
        <v>395</v>
      </c>
      <c r="B108" s="257"/>
      <c r="C108" s="49" t="s">
        <v>925</v>
      </c>
      <c r="D108" s="49" t="s">
        <v>282</v>
      </c>
      <c r="E108" s="49" t="s">
        <v>283</v>
      </c>
      <c r="F108" s="49" t="s">
        <v>284</v>
      </c>
      <c r="G108" s="49" t="s">
        <v>285</v>
      </c>
      <c r="H108" s="49" t="s">
        <v>286</v>
      </c>
      <c r="I108" s="49" t="s">
        <v>287</v>
      </c>
      <c r="J108" s="49" t="s">
        <v>288</v>
      </c>
      <c r="K108" s="49" t="s">
        <v>289</v>
      </c>
      <c r="L108" s="49" t="s">
        <v>871</v>
      </c>
      <c r="M108" s="49" t="s">
        <v>290</v>
      </c>
      <c r="N108" s="49" t="s">
        <v>1175</v>
      </c>
    </row>
    <row r="109" spans="1:14">
      <c r="A109" s="110" t="s">
        <v>956</v>
      </c>
      <c r="B109" s="116" t="s">
        <v>396</v>
      </c>
      <c r="C109" s="117">
        <f>D109*0.8</f>
        <v>64</v>
      </c>
      <c r="D109" s="117">
        <v>80</v>
      </c>
      <c r="G109" s="50" t="s">
        <v>291</v>
      </c>
    </row>
    <row r="110" spans="1:14">
      <c r="A110" s="110" t="s">
        <v>957</v>
      </c>
      <c r="B110" s="116" t="s">
        <v>397</v>
      </c>
      <c r="C110" s="117">
        <f t="shared" ref="C110:C133" si="13">D110*0.8</f>
        <v>60.800000000000004</v>
      </c>
      <c r="D110" s="117">
        <v>76</v>
      </c>
      <c r="G110" s="50" t="s">
        <v>291</v>
      </c>
    </row>
    <row r="111" spans="1:14">
      <c r="A111" s="110" t="s">
        <v>958</v>
      </c>
      <c r="B111" s="116" t="s">
        <v>398</v>
      </c>
      <c r="C111" s="117">
        <f t="shared" si="13"/>
        <v>64</v>
      </c>
      <c r="D111" s="117">
        <v>80</v>
      </c>
      <c r="G111" s="50" t="s">
        <v>291</v>
      </c>
    </row>
    <row r="112" spans="1:14">
      <c r="A112" s="110" t="s">
        <v>959</v>
      </c>
      <c r="B112" s="116" t="s">
        <v>399</v>
      </c>
      <c r="C112" s="117">
        <f t="shared" si="13"/>
        <v>64</v>
      </c>
      <c r="D112" s="117">
        <v>80</v>
      </c>
      <c r="G112" s="50" t="s">
        <v>291</v>
      </c>
    </row>
    <row r="113" spans="1:12">
      <c r="A113" s="110" t="s">
        <v>960</v>
      </c>
      <c r="B113" s="116" t="s">
        <v>400</v>
      </c>
      <c r="C113" s="117">
        <f t="shared" si="13"/>
        <v>60.800000000000004</v>
      </c>
      <c r="D113" s="117">
        <v>76</v>
      </c>
      <c r="G113" s="50" t="s">
        <v>291</v>
      </c>
    </row>
    <row r="114" spans="1:12">
      <c r="A114" s="110" t="s">
        <v>961</v>
      </c>
      <c r="B114" s="116" t="s">
        <v>401</v>
      </c>
      <c r="C114" s="117">
        <f t="shared" si="13"/>
        <v>52</v>
      </c>
      <c r="D114" s="117">
        <v>65</v>
      </c>
      <c r="G114" s="50" t="s">
        <v>291</v>
      </c>
    </row>
    <row r="115" spans="1:12">
      <c r="A115" s="110" t="s">
        <v>53</v>
      </c>
      <c r="B115" s="116" t="s">
        <v>402</v>
      </c>
      <c r="C115" s="117">
        <f t="shared" si="13"/>
        <v>47.360000000000007</v>
      </c>
      <c r="D115" s="117">
        <v>59.2</v>
      </c>
      <c r="F115" s="50" t="s">
        <v>291</v>
      </c>
    </row>
    <row r="116" spans="1:12">
      <c r="A116" s="110" t="s">
        <v>67</v>
      </c>
      <c r="B116" s="116" t="s">
        <v>403</v>
      </c>
      <c r="C116" s="117">
        <f t="shared" si="13"/>
        <v>28.160000000000004</v>
      </c>
      <c r="D116" s="117">
        <v>35.200000000000003</v>
      </c>
      <c r="F116" s="50" t="s">
        <v>291</v>
      </c>
    </row>
    <row r="117" spans="1:12">
      <c r="A117" s="110" t="s">
        <v>404</v>
      </c>
      <c r="B117" s="116" t="s">
        <v>405</v>
      </c>
      <c r="C117" s="117">
        <f t="shared" si="13"/>
        <v>64</v>
      </c>
      <c r="D117" s="117">
        <v>80</v>
      </c>
      <c r="E117" s="50" t="s">
        <v>291</v>
      </c>
    </row>
    <row r="118" spans="1:12">
      <c r="A118" s="110" t="s">
        <v>406</v>
      </c>
      <c r="B118" s="116" t="s">
        <v>407</v>
      </c>
      <c r="C118" s="117">
        <f t="shared" si="13"/>
        <v>64</v>
      </c>
      <c r="D118" s="117">
        <v>80</v>
      </c>
      <c r="E118" s="50" t="s">
        <v>291</v>
      </c>
    </row>
    <row r="119" spans="1:12">
      <c r="A119" s="110" t="s">
        <v>408</v>
      </c>
      <c r="B119" s="116" t="s">
        <v>409</v>
      </c>
      <c r="C119" s="117">
        <f t="shared" si="13"/>
        <v>60.800000000000004</v>
      </c>
      <c r="D119" s="117">
        <v>76</v>
      </c>
      <c r="E119" s="50" t="s">
        <v>291</v>
      </c>
    </row>
    <row r="120" spans="1:12">
      <c r="A120" s="110" t="s">
        <v>831</v>
      </c>
      <c r="B120" s="116" t="s">
        <v>962</v>
      </c>
      <c r="C120" s="117">
        <f t="shared" si="13"/>
        <v>64</v>
      </c>
      <c r="D120" s="117">
        <v>80</v>
      </c>
      <c r="L120" s="50" t="s">
        <v>291</v>
      </c>
    </row>
    <row r="121" spans="1:12" ht="30">
      <c r="A121" s="110" t="s">
        <v>835</v>
      </c>
      <c r="B121" s="116" t="s">
        <v>963</v>
      </c>
      <c r="C121" s="117">
        <f t="shared" si="13"/>
        <v>64</v>
      </c>
      <c r="D121" s="117">
        <v>80</v>
      </c>
      <c r="L121" s="50" t="s">
        <v>291</v>
      </c>
    </row>
    <row r="122" spans="1:12" ht="30">
      <c r="A122" s="110" t="s">
        <v>839</v>
      </c>
      <c r="B122" s="116" t="s">
        <v>964</v>
      </c>
      <c r="C122" s="117">
        <f t="shared" si="13"/>
        <v>64</v>
      </c>
      <c r="D122" s="117">
        <v>80</v>
      </c>
      <c r="L122" s="50" t="s">
        <v>291</v>
      </c>
    </row>
    <row r="123" spans="1:12">
      <c r="A123" s="110" t="s">
        <v>879</v>
      </c>
      <c r="B123" s="116" t="s">
        <v>965</v>
      </c>
      <c r="C123" s="117">
        <f t="shared" si="13"/>
        <v>64</v>
      </c>
      <c r="D123" s="117">
        <v>80</v>
      </c>
      <c r="L123" s="50" t="s">
        <v>291</v>
      </c>
    </row>
    <row r="124" spans="1:12" ht="30">
      <c r="A124" s="110" t="s">
        <v>837</v>
      </c>
      <c r="B124" s="116" t="s">
        <v>966</v>
      </c>
      <c r="C124" s="117">
        <f t="shared" si="13"/>
        <v>70.400000000000006</v>
      </c>
      <c r="D124" s="117">
        <v>88</v>
      </c>
      <c r="L124" s="50" t="s">
        <v>291</v>
      </c>
    </row>
    <row r="125" spans="1:12" ht="30">
      <c r="A125" s="110" t="s">
        <v>841</v>
      </c>
      <c r="B125" s="116" t="s">
        <v>967</v>
      </c>
      <c r="C125" s="117">
        <f t="shared" si="13"/>
        <v>70.400000000000006</v>
      </c>
      <c r="D125" s="117">
        <v>88</v>
      </c>
      <c r="L125" s="50" t="s">
        <v>291</v>
      </c>
    </row>
    <row r="126" spans="1:12">
      <c r="A126" s="110" t="s">
        <v>968</v>
      </c>
      <c r="B126" s="116" t="s">
        <v>969</v>
      </c>
      <c r="C126" s="117">
        <f t="shared" si="13"/>
        <v>64</v>
      </c>
      <c r="D126" s="117">
        <v>80</v>
      </c>
      <c r="F126" s="50" t="s">
        <v>291</v>
      </c>
    </row>
    <row r="127" spans="1:12">
      <c r="A127" s="110" t="s">
        <v>970</v>
      </c>
      <c r="B127" s="116" t="s">
        <v>971</v>
      </c>
      <c r="C127" s="117">
        <f t="shared" si="13"/>
        <v>60.800000000000004</v>
      </c>
      <c r="D127" s="117">
        <v>76</v>
      </c>
      <c r="F127" s="50" t="s">
        <v>291</v>
      </c>
    </row>
    <row r="128" spans="1:12">
      <c r="A128" s="110" t="s">
        <v>410</v>
      </c>
      <c r="B128" s="116" t="s">
        <v>411</v>
      </c>
      <c r="C128" s="117">
        <f t="shared" si="13"/>
        <v>64</v>
      </c>
      <c r="D128" s="117">
        <v>80</v>
      </c>
      <c r="E128" s="50" t="s">
        <v>291</v>
      </c>
    </row>
    <row r="129" spans="1:14">
      <c r="A129" s="110" t="s">
        <v>183</v>
      </c>
      <c r="B129" s="116" t="s">
        <v>412</v>
      </c>
      <c r="C129" s="117">
        <f t="shared" si="13"/>
        <v>64</v>
      </c>
      <c r="D129" s="117">
        <v>80</v>
      </c>
      <c r="E129" s="50" t="s">
        <v>291</v>
      </c>
    </row>
    <row r="130" spans="1:14">
      <c r="A130" s="110" t="s">
        <v>413</v>
      </c>
      <c r="B130" s="116" t="s">
        <v>414</v>
      </c>
      <c r="C130" s="117">
        <f t="shared" si="13"/>
        <v>64</v>
      </c>
      <c r="D130" s="117">
        <v>80</v>
      </c>
      <c r="E130" s="50" t="s">
        <v>291</v>
      </c>
    </row>
    <row r="131" spans="1:14">
      <c r="A131" s="110" t="s">
        <v>186</v>
      </c>
      <c r="B131" s="116" t="s">
        <v>415</v>
      </c>
      <c r="C131" s="117">
        <f t="shared" si="13"/>
        <v>64</v>
      </c>
      <c r="D131" s="117">
        <v>80</v>
      </c>
      <c r="E131" s="50" t="s">
        <v>291</v>
      </c>
    </row>
    <row r="132" spans="1:14">
      <c r="A132" s="110" t="s">
        <v>416</v>
      </c>
      <c r="B132" s="116" t="s">
        <v>417</v>
      </c>
      <c r="C132" s="117">
        <f t="shared" si="13"/>
        <v>60.800000000000004</v>
      </c>
      <c r="D132" s="117">
        <v>76</v>
      </c>
      <c r="E132" s="50" t="s">
        <v>291</v>
      </c>
    </row>
    <row r="133" spans="1:14">
      <c r="A133" s="110" t="s">
        <v>184</v>
      </c>
      <c r="B133" s="116" t="s">
        <v>418</v>
      </c>
      <c r="C133" s="117">
        <f t="shared" si="13"/>
        <v>60.800000000000004</v>
      </c>
      <c r="D133" s="117">
        <v>76</v>
      </c>
      <c r="E133" s="50" t="s">
        <v>291</v>
      </c>
    </row>
    <row r="134" spans="1:14">
      <c r="A134" s="257" t="s">
        <v>972</v>
      </c>
      <c r="B134" s="257"/>
      <c r="C134" s="49" t="s">
        <v>925</v>
      </c>
      <c r="D134" s="49" t="s">
        <v>282</v>
      </c>
      <c r="E134" s="49" t="s">
        <v>283</v>
      </c>
      <c r="F134" s="49" t="s">
        <v>284</v>
      </c>
      <c r="G134" s="49" t="s">
        <v>285</v>
      </c>
      <c r="H134" s="49" t="s">
        <v>286</v>
      </c>
      <c r="I134" s="49" t="s">
        <v>287</v>
      </c>
      <c r="J134" s="49" t="s">
        <v>288</v>
      </c>
      <c r="K134" s="49" t="s">
        <v>289</v>
      </c>
      <c r="L134" s="49" t="s">
        <v>871</v>
      </c>
      <c r="M134" s="49" t="s">
        <v>290</v>
      </c>
      <c r="N134" s="49" t="s">
        <v>1175</v>
      </c>
    </row>
    <row r="135" spans="1:14">
      <c r="A135" s="110" t="s">
        <v>973</v>
      </c>
      <c r="B135" s="116" t="s">
        <v>419</v>
      </c>
      <c r="C135" s="117">
        <f>D135*0.8</f>
        <v>60.800000000000004</v>
      </c>
      <c r="D135" s="117">
        <v>76</v>
      </c>
      <c r="E135" s="50" t="s">
        <v>291</v>
      </c>
      <c r="G135" s="50" t="s">
        <v>291</v>
      </c>
      <c r="L135" s="50" t="s">
        <v>291</v>
      </c>
    </row>
    <row r="136" spans="1:14" ht="30">
      <c r="A136" s="110" t="s">
        <v>420</v>
      </c>
      <c r="B136" s="116" t="s">
        <v>421</v>
      </c>
      <c r="C136" s="117">
        <f t="shared" ref="C136:C148" si="14">D136*0.8</f>
        <v>10.4</v>
      </c>
      <c r="D136" s="117">
        <v>13</v>
      </c>
      <c r="G136" s="50" t="s">
        <v>291</v>
      </c>
    </row>
    <row r="137" spans="1:14">
      <c r="A137" s="110" t="s">
        <v>422</v>
      </c>
      <c r="B137" s="116" t="s">
        <v>423</v>
      </c>
      <c r="C137" s="117">
        <f t="shared" si="14"/>
        <v>52.800000000000004</v>
      </c>
      <c r="D137" s="117">
        <v>66</v>
      </c>
      <c r="G137" s="50" t="s">
        <v>291</v>
      </c>
    </row>
    <row r="138" spans="1:14">
      <c r="A138" s="110" t="s">
        <v>49</v>
      </c>
      <c r="B138" s="116" t="s">
        <v>424</v>
      </c>
      <c r="C138" s="117">
        <f t="shared" si="14"/>
        <v>28.160000000000004</v>
      </c>
      <c r="D138" s="117">
        <v>35.200000000000003</v>
      </c>
      <c r="F138" s="50" t="s">
        <v>291</v>
      </c>
    </row>
    <row r="139" spans="1:14">
      <c r="A139" s="110" t="s">
        <v>51</v>
      </c>
      <c r="B139" s="116" t="s">
        <v>425</v>
      </c>
      <c r="C139" s="117">
        <f t="shared" si="14"/>
        <v>39.44</v>
      </c>
      <c r="D139" s="117">
        <v>49.3</v>
      </c>
      <c r="F139" s="50" t="s">
        <v>291</v>
      </c>
    </row>
    <row r="140" spans="1:14">
      <c r="A140" s="110" t="s">
        <v>50</v>
      </c>
      <c r="B140" s="116" t="s">
        <v>426</v>
      </c>
      <c r="C140" s="117">
        <f t="shared" si="14"/>
        <v>23.6</v>
      </c>
      <c r="D140" s="117">
        <v>29.5</v>
      </c>
      <c r="F140" s="50" t="s">
        <v>291</v>
      </c>
    </row>
    <row r="141" spans="1:14">
      <c r="A141" s="110" t="s">
        <v>427</v>
      </c>
      <c r="B141" s="116" t="s">
        <v>428</v>
      </c>
      <c r="C141" s="117">
        <f t="shared" si="14"/>
        <v>10.4</v>
      </c>
      <c r="D141" s="117">
        <v>13</v>
      </c>
      <c r="E141" s="50" t="s">
        <v>291</v>
      </c>
    </row>
    <row r="142" spans="1:14">
      <c r="A142" s="110" t="s">
        <v>429</v>
      </c>
      <c r="B142" s="116" t="s">
        <v>430</v>
      </c>
      <c r="C142" s="117">
        <f t="shared" si="14"/>
        <v>10.4</v>
      </c>
      <c r="D142" s="117">
        <v>13</v>
      </c>
      <c r="E142" s="50" t="s">
        <v>291</v>
      </c>
      <c r="F142" s="50" t="s">
        <v>291</v>
      </c>
    </row>
    <row r="143" spans="1:14">
      <c r="A143" s="110" t="s">
        <v>185</v>
      </c>
      <c r="B143" s="116" t="s">
        <v>974</v>
      </c>
      <c r="C143" s="117">
        <f t="shared" si="14"/>
        <v>21.6</v>
      </c>
      <c r="D143" s="117">
        <v>27</v>
      </c>
      <c r="E143" s="50" t="s">
        <v>291</v>
      </c>
      <c r="L143" s="50" t="s">
        <v>291</v>
      </c>
    </row>
    <row r="144" spans="1:14">
      <c r="A144" s="110" t="s">
        <v>188</v>
      </c>
      <c r="B144" s="116" t="s">
        <v>975</v>
      </c>
      <c r="C144" s="117">
        <f t="shared" si="14"/>
        <v>21.6</v>
      </c>
      <c r="D144" s="117">
        <v>27</v>
      </c>
      <c r="E144" s="50" t="s">
        <v>291</v>
      </c>
      <c r="L144" s="50" t="s">
        <v>291</v>
      </c>
    </row>
    <row r="145" spans="1:14">
      <c r="A145" s="110" t="s">
        <v>187</v>
      </c>
      <c r="B145" s="116" t="s">
        <v>976</v>
      </c>
      <c r="C145" s="117">
        <f t="shared" si="14"/>
        <v>21.6</v>
      </c>
      <c r="D145" s="117">
        <v>27</v>
      </c>
      <c r="E145" s="50" t="s">
        <v>291</v>
      </c>
      <c r="L145" s="50" t="s">
        <v>291</v>
      </c>
    </row>
    <row r="146" spans="1:14">
      <c r="A146" s="110" t="s">
        <v>431</v>
      </c>
      <c r="B146" s="116" t="s">
        <v>977</v>
      </c>
      <c r="C146" s="117">
        <f t="shared" si="14"/>
        <v>21.6</v>
      </c>
      <c r="D146" s="117">
        <v>27</v>
      </c>
      <c r="E146" s="50" t="s">
        <v>291</v>
      </c>
      <c r="L146" s="50" t="s">
        <v>291</v>
      </c>
    </row>
    <row r="147" spans="1:14">
      <c r="A147" s="110" t="s">
        <v>432</v>
      </c>
      <c r="B147" s="116" t="s">
        <v>433</v>
      </c>
      <c r="C147" s="117">
        <f t="shared" si="14"/>
        <v>87.2</v>
      </c>
      <c r="D147" s="117">
        <v>109</v>
      </c>
      <c r="E147" s="50" t="s">
        <v>291</v>
      </c>
      <c r="F147" s="50" t="s">
        <v>291</v>
      </c>
      <c r="G147" s="50" t="s">
        <v>291</v>
      </c>
      <c r="L147" s="50" t="s">
        <v>291</v>
      </c>
    </row>
    <row r="148" spans="1:14">
      <c r="A148" s="110" t="s">
        <v>434</v>
      </c>
      <c r="B148" s="116" t="s">
        <v>435</v>
      </c>
      <c r="C148" s="117">
        <f t="shared" si="14"/>
        <v>10.4</v>
      </c>
      <c r="D148" s="117">
        <v>13</v>
      </c>
      <c r="G148" s="50" t="s">
        <v>291</v>
      </c>
    </row>
    <row r="149" spans="1:14">
      <c r="A149" s="257" t="s">
        <v>436</v>
      </c>
      <c r="B149" s="257"/>
      <c r="C149" s="49" t="s">
        <v>925</v>
      </c>
      <c r="D149" s="49" t="s">
        <v>282</v>
      </c>
      <c r="E149" s="49" t="s">
        <v>283</v>
      </c>
      <c r="F149" s="49" t="s">
        <v>284</v>
      </c>
      <c r="G149" s="49" t="s">
        <v>285</v>
      </c>
      <c r="H149" s="49" t="s">
        <v>286</v>
      </c>
      <c r="I149" s="49" t="s">
        <v>287</v>
      </c>
      <c r="J149" s="49" t="s">
        <v>288</v>
      </c>
      <c r="K149" s="49" t="s">
        <v>289</v>
      </c>
      <c r="L149" s="49" t="s">
        <v>871</v>
      </c>
      <c r="M149" s="49" t="s">
        <v>290</v>
      </c>
      <c r="N149" s="49" t="s">
        <v>1175</v>
      </c>
    </row>
    <row r="150" spans="1:14">
      <c r="A150" s="110" t="s">
        <v>437</v>
      </c>
      <c r="B150" s="116" t="s">
        <v>438</v>
      </c>
      <c r="C150" s="117">
        <f>D150*0.8</f>
        <v>17.600000000000001</v>
      </c>
      <c r="D150" s="117">
        <v>22</v>
      </c>
      <c r="E150" s="50" t="s">
        <v>291</v>
      </c>
      <c r="F150" s="50" t="s">
        <v>291</v>
      </c>
      <c r="G150" s="50" t="s">
        <v>291</v>
      </c>
      <c r="L150" s="50" t="s">
        <v>291</v>
      </c>
    </row>
    <row r="151" spans="1:14">
      <c r="A151" s="110" t="s">
        <v>439</v>
      </c>
      <c r="B151" s="116" t="s">
        <v>440</v>
      </c>
      <c r="C151" s="117">
        <f>D151*0.8</f>
        <v>64</v>
      </c>
      <c r="D151" s="117">
        <v>80</v>
      </c>
      <c r="E151" s="50" t="s">
        <v>291</v>
      </c>
      <c r="F151" s="50" t="s">
        <v>291</v>
      </c>
      <c r="G151" s="50" t="s">
        <v>291</v>
      </c>
      <c r="L151" s="50" t="s">
        <v>291</v>
      </c>
    </row>
    <row r="152" spans="1:14">
      <c r="A152" s="257" t="s">
        <v>441</v>
      </c>
      <c r="B152" s="257"/>
      <c r="C152" s="49" t="s">
        <v>925</v>
      </c>
      <c r="D152" s="49" t="s">
        <v>282</v>
      </c>
      <c r="E152" s="49" t="s">
        <v>283</v>
      </c>
      <c r="F152" s="49" t="s">
        <v>284</v>
      </c>
      <c r="G152" s="49" t="s">
        <v>285</v>
      </c>
      <c r="H152" s="49" t="s">
        <v>286</v>
      </c>
      <c r="I152" s="49" t="s">
        <v>287</v>
      </c>
      <c r="J152" s="49" t="s">
        <v>288</v>
      </c>
      <c r="K152" s="49" t="s">
        <v>289</v>
      </c>
      <c r="L152" s="49" t="s">
        <v>871</v>
      </c>
      <c r="M152" s="49" t="s">
        <v>290</v>
      </c>
      <c r="N152" s="49" t="s">
        <v>1175</v>
      </c>
    </row>
    <row r="153" spans="1:14">
      <c r="A153" s="110" t="s">
        <v>442</v>
      </c>
      <c r="B153" s="116" t="s">
        <v>443</v>
      </c>
      <c r="C153" s="117">
        <f>D153*0.8</f>
        <v>14.080000000000002</v>
      </c>
      <c r="D153" s="117">
        <v>17.600000000000001</v>
      </c>
      <c r="G153" s="50" t="s">
        <v>291</v>
      </c>
    </row>
    <row r="154" spans="1:14">
      <c r="A154" s="110" t="s">
        <v>47</v>
      </c>
      <c r="B154" s="116" t="s">
        <v>444</v>
      </c>
      <c r="C154" s="117">
        <f>D154*0.8</f>
        <v>15.680000000000001</v>
      </c>
      <c r="D154" s="117">
        <v>19.600000000000001</v>
      </c>
      <c r="E154" s="50" t="s">
        <v>291</v>
      </c>
      <c r="F154" s="50" t="s">
        <v>291</v>
      </c>
      <c r="L154" s="50" t="s">
        <v>291</v>
      </c>
    </row>
    <row r="155" spans="1:14">
      <c r="A155" s="257" t="s">
        <v>445</v>
      </c>
      <c r="B155" s="257"/>
      <c r="C155" s="49" t="s">
        <v>925</v>
      </c>
      <c r="D155" s="49" t="s">
        <v>282</v>
      </c>
      <c r="E155" s="49" t="s">
        <v>283</v>
      </c>
      <c r="F155" s="49" t="s">
        <v>284</v>
      </c>
      <c r="G155" s="49" t="s">
        <v>285</v>
      </c>
      <c r="H155" s="49" t="s">
        <v>286</v>
      </c>
      <c r="I155" s="49" t="s">
        <v>287</v>
      </c>
      <c r="J155" s="49" t="s">
        <v>288</v>
      </c>
      <c r="K155" s="49" t="s">
        <v>289</v>
      </c>
      <c r="L155" s="49" t="s">
        <v>871</v>
      </c>
      <c r="M155" s="49" t="s">
        <v>290</v>
      </c>
      <c r="N155" s="49" t="s">
        <v>1175</v>
      </c>
    </row>
    <row r="156" spans="1:14">
      <c r="A156" s="118" t="s">
        <v>824</v>
      </c>
      <c r="B156" s="119" t="s">
        <v>1215</v>
      </c>
      <c r="C156" s="120">
        <f>D156*0.8</f>
        <v>192.8</v>
      </c>
      <c r="D156" s="120">
        <v>241</v>
      </c>
      <c r="E156" s="125" t="s">
        <v>291</v>
      </c>
      <c r="F156" s="125" t="s">
        <v>291</v>
      </c>
      <c r="L156" s="125" t="s">
        <v>291</v>
      </c>
    </row>
    <row r="157" spans="1:14">
      <c r="A157" s="121" t="s">
        <v>978</v>
      </c>
      <c r="B157" s="122" t="s">
        <v>446</v>
      </c>
      <c r="C157" s="123">
        <v>148</v>
      </c>
      <c r="D157" s="123">
        <v>185</v>
      </c>
      <c r="G157" s="124" t="s">
        <v>291</v>
      </c>
    </row>
    <row r="158" spans="1:14">
      <c r="A158" s="121" t="s">
        <v>447</v>
      </c>
      <c r="B158" s="122" t="s">
        <v>448</v>
      </c>
      <c r="C158" s="123">
        <v>180</v>
      </c>
      <c r="D158" s="123">
        <v>225</v>
      </c>
      <c r="G158" s="124" t="s">
        <v>291</v>
      </c>
    </row>
    <row r="159" spans="1:14" ht="30">
      <c r="A159" s="121" t="s">
        <v>872</v>
      </c>
      <c r="B159" s="122" t="s">
        <v>979</v>
      </c>
      <c r="C159" s="123">
        <v>114.56</v>
      </c>
      <c r="D159" s="123">
        <v>143.19999999999999</v>
      </c>
      <c r="E159" s="124" t="s">
        <v>291</v>
      </c>
      <c r="F159" s="124" t="s">
        <v>291</v>
      </c>
      <c r="L159" s="124" t="s">
        <v>291</v>
      </c>
    </row>
    <row r="160" spans="1:14">
      <c r="A160" s="121" t="s">
        <v>1058</v>
      </c>
      <c r="B160" s="122" t="s">
        <v>1091</v>
      </c>
      <c r="C160" s="123">
        <v>175.4</v>
      </c>
      <c r="D160" s="123">
        <v>219.25</v>
      </c>
      <c r="E160" s="124" t="s">
        <v>291</v>
      </c>
      <c r="F160" s="124" t="s">
        <v>291</v>
      </c>
      <c r="G160" s="118"/>
      <c r="H160" s="118"/>
      <c r="I160" s="118"/>
      <c r="J160" s="118"/>
      <c r="K160" s="118"/>
      <c r="L160" s="124" t="s">
        <v>291</v>
      </c>
      <c r="M160" s="118"/>
      <c r="N160" s="118"/>
    </row>
    <row r="161" spans="1:14">
      <c r="A161" s="110" t="s">
        <v>40</v>
      </c>
      <c r="B161" s="116" t="s">
        <v>449</v>
      </c>
      <c r="C161" s="117">
        <f t="shared" ref="C161:C165" si="15">D161*0.8</f>
        <v>148.80000000000001</v>
      </c>
      <c r="D161" s="117">
        <v>186</v>
      </c>
      <c r="E161" s="50" t="s">
        <v>291</v>
      </c>
      <c r="F161" s="50" t="s">
        <v>291</v>
      </c>
      <c r="L161" s="50" t="s">
        <v>291</v>
      </c>
    </row>
    <row r="162" spans="1:14">
      <c r="A162" s="110" t="s">
        <v>42</v>
      </c>
      <c r="B162" s="116" t="s">
        <v>450</v>
      </c>
      <c r="C162" s="117">
        <f t="shared" si="15"/>
        <v>192.8</v>
      </c>
      <c r="D162" s="117">
        <v>241</v>
      </c>
      <c r="E162" s="50" t="s">
        <v>291</v>
      </c>
      <c r="F162" s="50" t="s">
        <v>291</v>
      </c>
      <c r="L162" s="50" t="s">
        <v>291</v>
      </c>
    </row>
    <row r="163" spans="1:14">
      <c r="A163" s="110" t="s">
        <v>180</v>
      </c>
      <c r="B163" s="116" t="s">
        <v>451</v>
      </c>
      <c r="C163" s="117">
        <f t="shared" si="15"/>
        <v>224</v>
      </c>
      <c r="D163" s="117">
        <v>280</v>
      </c>
      <c r="E163" s="50" t="s">
        <v>291</v>
      </c>
      <c r="F163" s="50" t="s">
        <v>291</v>
      </c>
      <c r="L163" s="50" t="s">
        <v>291</v>
      </c>
    </row>
    <row r="164" spans="1:14">
      <c r="A164" s="118" t="s">
        <v>1216</v>
      </c>
      <c r="B164" s="119" t="s">
        <v>1217</v>
      </c>
      <c r="C164" s="120">
        <f t="shared" si="15"/>
        <v>322.40000000000003</v>
      </c>
      <c r="D164" s="120">
        <v>403</v>
      </c>
      <c r="E164" s="125" t="s">
        <v>291</v>
      </c>
      <c r="F164" s="125" t="s">
        <v>291</v>
      </c>
      <c r="L164" s="125" t="s">
        <v>291</v>
      </c>
    </row>
    <row r="165" spans="1:14" ht="30">
      <c r="A165" s="118" t="s">
        <v>822</v>
      </c>
      <c r="B165" s="119" t="s">
        <v>1218</v>
      </c>
      <c r="C165" s="120">
        <f t="shared" si="15"/>
        <v>322.40000000000003</v>
      </c>
      <c r="D165" s="120">
        <v>403</v>
      </c>
      <c r="E165" s="125" t="s">
        <v>291</v>
      </c>
      <c r="F165" s="125" t="s">
        <v>291</v>
      </c>
      <c r="L165" s="125" t="s">
        <v>291</v>
      </c>
    </row>
    <row r="166" spans="1:14">
      <c r="A166" s="258" t="s">
        <v>452</v>
      </c>
      <c r="B166" s="258"/>
      <c r="C166" s="163" t="s">
        <v>925</v>
      </c>
      <c r="D166" s="163" t="s">
        <v>282</v>
      </c>
      <c r="E166" s="163" t="s">
        <v>283</v>
      </c>
      <c r="F166" s="163" t="s">
        <v>284</v>
      </c>
      <c r="G166" s="49" t="s">
        <v>285</v>
      </c>
      <c r="H166" s="49" t="s">
        <v>286</v>
      </c>
      <c r="I166" s="49" t="s">
        <v>287</v>
      </c>
      <c r="J166" s="49" t="s">
        <v>288</v>
      </c>
      <c r="K166" s="49" t="s">
        <v>289</v>
      </c>
      <c r="L166" s="49" t="s">
        <v>871</v>
      </c>
      <c r="M166" s="49" t="s">
        <v>290</v>
      </c>
      <c r="N166" s="49" t="s">
        <v>1175</v>
      </c>
    </row>
    <row r="167" spans="1:14">
      <c r="A167" s="110" t="s">
        <v>980</v>
      </c>
      <c r="B167" s="116" t="s">
        <v>453</v>
      </c>
      <c r="C167" s="117">
        <f>D167*0.8</f>
        <v>145.6</v>
      </c>
      <c r="D167" s="117">
        <v>182</v>
      </c>
      <c r="G167" s="50" t="s">
        <v>291</v>
      </c>
    </row>
    <row r="168" spans="1:14">
      <c r="A168" s="110" t="s">
        <v>981</v>
      </c>
      <c r="B168" s="116" t="s">
        <v>454</v>
      </c>
      <c r="C168" s="117">
        <f t="shared" ref="C168:C181" si="16">D168*0.8</f>
        <v>624.80000000000007</v>
      </c>
      <c r="D168" s="117">
        <v>781</v>
      </c>
      <c r="G168" s="50" t="s">
        <v>291</v>
      </c>
    </row>
    <row r="169" spans="1:14">
      <c r="A169" s="110" t="s">
        <v>455</v>
      </c>
      <c r="B169" s="116" t="s">
        <v>456</v>
      </c>
      <c r="C169" s="117">
        <f t="shared" si="16"/>
        <v>383.20000000000005</v>
      </c>
      <c r="D169" s="117">
        <v>479</v>
      </c>
      <c r="G169" s="50" t="s">
        <v>291</v>
      </c>
    </row>
    <row r="170" spans="1:14">
      <c r="A170" s="110" t="s">
        <v>1053</v>
      </c>
      <c r="B170" s="116" t="s">
        <v>1092</v>
      </c>
      <c r="C170" s="117">
        <f t="shared" si="16"/>
        <v>73.2</v>
      </c>
      <c r="D170" s="117">
        <v>91.5</v>
      </c>
      <c r="E170" s="50" t="s">
        <v>291</v>
      </c>
      <c r="F170" s="50" t="s">
        <v>291</v>
      </c>
      <c r="L170" s="50" t="s">
        <v>291</v>
      </c>
    </row>
    <row r="171" spans="1:14">
      <c r="A171" s="110" t="s">
        <v>828</v>
      </c>
      <c r="B171" s="116" t="s">
        <v>982</v>
      </c>
      <c r="C171" s="117">
        <f t="shared" si="16"/>
        <v>724.80000000000007</v>
      </c>
      <c r="D171" s="117">
        <v>906</v>
      </c>
      <c r="E171" s="50" t="s">
        <v>291</v>
      </c>
      <c r="F171" s="50" t="s">
        <v>291</v>
      </c>
      <c r="L171" s="50" t="s">
        <v>291</v>
      </c>
    </row>
    <row r="172" spans="1:14" ht="30">
      <c r="A172" s="110" t="s">
        <v>825</v>
      </c>
      <c r="B172" s="116" t="s">
        <v>983</v>
      </c>
      <c r="C172" s="117">
        <f t="shared" si="16"/>
        <v>85.600000000000009</v>
      </c>
      <c r="D172" s="117">
        <v>107</v>
      </c>
      <c r="E172" s="50" t="s">
        <v>291</v>
      </c>
      <c r="F172" s="50" t="s">
        <v>291</v>
      </c>
      <c r="L172" s="50" t="s">
        <v>291</v>
      </c>
    </row>
    <row r="173" spans="1:14" ht="30">
      <c r="A173" s="110" t="s">
        <v>826</v>
      </c>
      <c r="B173" s="116" t="s">
        <v>984</v>
      </c>
      <c r="C173" s="117">
        <f t="shared" si="16"/>
        <v>85.600000000000009</v>
      </c>
      <c r="D173" s="117">
        <v>107</v>
      </c>
      <c r="E173" s="50" t="s">
        <v>291</v>
      </c>
      <c r="F173" s="50" t="s">
        <v>291</v>
      </c>
      <c r="L173" s="50" t="s">
        <v>291</v>
      </c>
    </row>
    <row r="174" spans="1:14">
      <c r="A174" s="110" t="s">
        <v>885</v>
      </c>
      <c r="B174" s="116" t="s">
        <v>985</v>
      </c>
      <c r="C174" s="117">
        <f t="shared" si="16"/>
        <v>9.5200000000000014</v>
      </c>
      <c r="D174" s="117">
        <v>11.9</v>
      </c>
      <c r="E174" s="50" t="s">
        <v>291</v>
      </c>
      <c r="F174" s="50" t="s">
        <v>291</v>
      </c>
      <c r="L174" s="50" t="s">
        <v>291</v>
      </c>
    </row>
    <row r="175" spans="1:14">
      <c r="A175" s="110" t="s">
        <v>886</v>
      </c>
      <c r="B175" s="116" t="s">
        <v>986</v>
      </c>
      <c r="C175" s="117">
        <f t="shared" si="16"/>
        <v>9.5200000000000014</v>
      </c>
      <c r="D175" s="117">
        <v>11.9</v>
      </c>
      <c r="E175" s="50" t="s">
        <v>291</v>
      </c>
      <c r="F175" s="50" t="s">
        <v>291</v>
      </c>
      <c r="L175" s="50" t="s">
        <v>291</v>
      </c>
    </row>
    <row r="176" spans="1:14" ht="30">
      <c r="A176" s="110" t="s">
        <v>987</v>
      </c>
      <c r="B176" s="116" t="s">
        <v>988</v>
      </c>
      <c r="C176" s="117">
        <f t="shared" si="16"/>
        <v>9.5200000000000014</v>
      </c>
      <c r="D176" s="117">
        <v>11.9</v>
      </c>
    </row>
    <row r="177" spans="1:14">
      <c r="A177" s="110" t="s">
        <v>44</v>
      </c>
      <c r="B177" s="116" t="s">
        <v>457</v>
      </c>
      <c r="C177" s="117">
        <f t="shared" si="16"/>
        <v>100.80000000000001</v>
      </c>
      <c r="D177" s="117">
        <v>126</v>
      </c>
      <c r="E177" s="50" t="s">
        <v>291</v>
      </c>
      <c r="F177" s="50" t="s">
        <v>291</v>
      </c>
      <c r="L177" s="50" t="s">
        <v>291</v>
      </c>
    </row>
    <row r="178" spans="1:14">
      <c r="A178" s="110" t="s">
        <v>45</v>
      </c>
      <c r="B178" s="116" t="s">
        <v>458</v>
      </c>
      <c r="C178" s="117">
        <f t="shared" si="16"/>
        <v>169.60000000000002</v>
      </c>
      <c r="D178" s="117">
        <v>212</v>
      </c>
      <c r="E178" s="50" t="s">
        <v>291</v>
      </c>
      <c r="F178" s="50" t="s">
        <v>291</v>
      </c>
      <c r="L178" s="50" t="s">
        <v>291</v>
      </c>
    </row>
    <row r="179" spans="1:14">
      <c r="A179" s="110" t="s">
        <v>459</v>
      </c>
      <c r="B179" s="116" t="s">
        <v>460</v>
      </c>
      <c r="C179" s="117">
        <f t="shared" si="16"/>
        <v>7.0400000000000009</v>
      </c>
      <c r="D179" s="117">
        <v>8.8000000000000007</v>
      </c>
      <c r="E179" s="50" t="s">
        <v>291</v>
      </c>
      <c r="F179" s="50" t="s">
        <v>291</v>
      </c>
      <c r="L179" s="50" t="s">
        <v>291</v>
      </c>
    </row>
    <row r="180" spans="1:14">
      <c r="A180" s="110" t="s">
        <v>1055</v>
      </c>
      <c r="B180" s="116" t="s">
        <v>1093</v>
      </c>
      <c r="C180" s="117">
        <f t="shared" si="16"/>
        <v>322.40000000000003</v>
      </c>
      <c r="D180" s="117">
        <v>403</v>
      </c>
      <c r="E180" s="50" t="s">
        <v>291</v>
      </c>
      <c r="F180" s="50" t="s">
        <v>291</v>
      </c>
      <c r="L180" s="50" t="s">
        <v>291</v>
      </c>
    </row>
    <row r="181" spans="1:14">
      <c r="A181" s="110" t="s">
        <v>461</v>
      </c>
      <c r="B181" s="116" t="s">
        <v>462</v>
      </c>
      <c r="C181" s="117">
        <f t="shared" si="16"/>
        <v>22</v>
      </c>
      <c r="D181" s="117">
        <v>27.5</v>
      </c>
    </row>
    <row r="182" spans="1:14">
      <c r="A182" s="257" t="s">
        <v>463</v>
      </c>
      <c r="B182" s="257"/>
      <c r="C182" s="49" t="s">
        <v>925</v>
      </c>
      <c r="D182" s="49" t="s">
        <v>282</v>
      </c>
      <c r="E182" s="49" t="s">
        <v>283</v>
      </c>
      <c r="F182" s="49" t="s">
        <v>284</v>
      </c>
      <c r="G182" s="49" t="s">
        <v>285</v>
      </c>
      <c r="H182" s="49" t="s">
        <v>286</v>
      </c>
      <c r="I182" s="49" t="s">
        <v>287</v>
      </c>
      <c r="J182" s="49" t="s">
        <v>288</v>
      </c>
      <c r="K182" s="49" t="s">
        <v>289</v>
      </c>
      <c r="L182" s="49" t="s">
        <v>871</v>
      </c>
      <c r="M182" s="49" t="s">
        <v>290</v>
      </c>
      <c r="N182" s="49" t="s">
        <v>1175</v>
      </c>
    </row>
    <row r="183" spans="1:14">
      <c r="A183" s="110" t="s">
        <v>989</v>
      </c>
      <c r="B183" s="116" t="s">
        <v>990</v>
      </c>
      <c r="C183" s="117">
        <f>D183*0.8</f>
        <v>431.20000000000005</v>
      </c>
      <c r="D183" s="117">
        <v>539</v>
      </c>
    </row>
    <row r="184" spans="1:14" ht="30">
      <c r="A184" s="110" t="s">
        <v>991</v>
      </c>
      <c r="B184" s="116" t="s">
        <v>992</v>
      </c>
      <c r="C184" s="117">
        <f t="shared" ref="C184:C204" si="17">D184*0.8</f>
        <v>348</v>
      </c>
      <c r="D184" s="117">
        <v>435</v>
      </c>
      <c r="K184" s="50" t="s">
        <v>291</v>
      </c>
      <c r="M184" s="50" t="s">
        <v>291</v>
      </c>
    </row>
    <row r="185" spans="1:14">
      <c r="A185" s="110" t="s">
        <v>993</v>
      </c>
      <c r="B185" s="116" t="s">
        <v>464</v>
      </c>
      <c r="C185" s="117">
        <f t="shared" si="17"/>
        <v>37.839999999999996</v>
      </c>
      <c r="D185" s="117">
        <v>47.3</v>
      </c>
      <c r="K185" s="50" t="s">
        <v>291</v>
      </c>
    </row>
    <row r="186" spans="1:14">
      <c r="A186" s="110" t="s">
        <v>465</v>
      </c>
      <c r="B186" s="116" t="s">
        <v>994</v>
      </c>
      <c r="C186" s="117">
        <f t="shared" si="17"/>
        <v>13.52</v>
      </c>
      <c r="D186" s="117">
        <v>16.899999999999999</v>
      </c>
      <c r="H186" s="50" t="s">
        <v>291</v>
      </c>
      <c r="I186" s="50" t="s">
        <v>291</v>
      </c>
      <c r="J186" s="50" t="s">
        <v>291</v>
      </c>
      <c r="K186" s="50" t="s">
        <v>291</v>
      </c>
      <c r="M186" s="50" t="s">
        <v>291</v>
      </c>
    </row>
    <row r="187" spans="1:14">
      <c r="A187" s="110" t="s">
        <v>141</v>
      </c>
      <c r="B187" s="116" t="s">
        <v>466</v>
      </c>
      <c r="C187" s="117">
        <f t="shared" si="17"/>
        <v>158.4</v>
      </c>
      <c r="D187" s="117">
        <v>198</v>
      </c>
      <c r="H187" s="50" t="s">
        <v>291</v>
      </c>
    </row>
    <row r="188" spans="1:14">
      <c r="A188" s="110" t="s">
        <v>149</v>
      </c>
      <c r="B188" s="116" t="s">
        <v>467</v>
      </c>
      <c r="C188" s="117">
        <f t="shared" si="17"/>
        <v>378.40000000000003</v>
      </c>
      <c r="D188" s="117">
        <v>473</v>
      </c>
      <c r="H188" s="50" t="s">
        <v>291</v>
      </c>
    </row>
    <row r="189" spans="1:14">
      <c r="A189" s="110" t="s">
        <v>1219</v>
      </c>
      <c r="B189" s="116" t="s">
        <v>1220</v>
      </c>
      <c r="C189" s="117">
        <f t="shared" si="17"/>
        <v>58.960000000000008</v>
      </c>
      <c r="D189" s="117">
        <v>73.7</v>
      </c>
      <c r="N189" s="50" t="s">
        <v>291</v>
      </c>
    </row>
    <row r="190" spans="1:14">
      <c r="A190" s="110" t="s">
        <v>111</v>
      </c>
      <c r="B190" s="116" t="s">
        <v>1094</v>
      </c>
      <c r="C190" s="117">
        <f t="shared" si="17"/>
        <v>642.40000000000009</v>
      </c>
      <c r="D190" s="117">
        <v>803</v>
      </c>
      <c r="H190" s="50" t="s">
        <v>291</v>
      </c>
      <c r="I190" s="50" t="s">
        <v>291</v>
      </c>
      <c r="N190" s="50" t="s">
        <v>291</v>
      </c>
    </row>
    <row r="191" spans="1:14">
      <c r="A191" s="110" t="s">
        <v>240</v>
      </c>
      <c r="B191" s="116" t="s">
        <v>468</v>
      </c>
      <c r="C191" s="117">
        <f t="shared" si="17"/>
        <v>1064</v>
      </c>
      <c r="D191" s="117">
        <v>1330</v>
      </c>
      <c r="H191" s="50" t="s">
        <v>291</v>
      </c>
      <c r="I191" s="50" t="s">
        <v>291</v>
      </c>
      <c r="N191" s="50" t="s">
        <v>291</v>
      </c>
    </row>
    <row r="192" spans="1:14">
      <c r="A192" s="110" t="s">
        <v>615</v>
      </c>
      <c r="B192" s="116" t="s">
        <v>995</v>
      </c>
      <c r="C192" s="117">
        <f t="shared" si="17"/>
        <v>257.60000000000002</v>
      </c>
      <c r="D192" s="117">
        <v>322</v>
      </c>
      <c r="H192" s="50" t="s">
        <v>291</v>
      </c>
      <c r="I192" s="50" t="s">
        <v>291</v>
      </c>
      <c r="J192" s="50" t="s">
        <v>291</v>
      </c>
      <c r="N192" s="50" t="s">
        <v>291</v>
      </c>
    </row>
    <row r="193" spans="1:14">
      <c r="A193" s="110" t="s">
        <v>614</v>
      </c>
      <c r="B193" s="116" t="s">
        <v>996</v>
      </c>
      <c r="C193" s="117">
        <f t="shared" si="17"/>
        <v>181.44000000000003</v>
      </c>
      <c r="D193" s="117">
        <v>226.8</v>
      </c>
      <c r="H193" s="50" t="s">
        <v>291</v>
      </c>
      <c r="I193" s="50" t="s">
        <v>291</v>
      </c>
      <c r="J193" s="50" t="s">
        <v>291</v>
      </c>
      <c r="N193" s="50" t="s">
        <v>291</v>
      </c>
    </row>
    <row r="194" spans="1:14">
      <c r="A194" s="110" t="s">
        <v>175</v>
      </c>
      <c r="B194" s="116" t="s">
        <v>997</v>
      </c>
      <c r="C194" s="117">
        <f t="shared" si="17"/>
        <v>75.28</v>
      </c>
      <c r="D194" s="117">
        <v>94.1</v>
      </c>
      <c r="H194" s="50" t="s">
        <v>291</v>
      </c>
      <c r="J194" s="50" t="s">
        <v>291</v>
      </c>
      <c r="N194" s="50" t="s">
        <v>291</v>
      </c>
    </row>
    <row r="195" spans="1:14">
      <c r="A195" s="110" t="s">
        <v>243</v>
      </c>
      <c r="B195" s="116" t="s">
        <v>469</v>
      </c>
      <c r="C195" s="117">
        <f t="shared" si="17"/>
        <v>196</v>
      </c>
      <c r="D195" s="117">
        <v>245</v>
      </c>
      <c r="H195" s="50" t="s">
        <v>291</v>
      </c>
      <c r="I195" s="50" t="s">
        <v>291</v>
      </c>
      <c r="N195" s="50" t="s">
        <v>291</v>
      </c>
    </row>
    <row r="196" spans="1:14">
      <c r="A196" s="110" t="s">
        <v>616</v>
      </c>
      <c r="B196" s="116" t="s">
        <v>1095</v>
      </c>
      <c r="C196" s="117">
        <f t="shared" si="17"/>
        <v>100</v>
      </c>
      <c r="D196" s="117">
        <v>125</v>
      </c>
      <c r="H196" s="50" t="s">
        <v>291</v>
      </c>
      <c r="I196" s="50" t="s">
        <v>291</v>
      </c>
      <c r="J196" s="50" t="s">
        <v>291</v>
      </c>
      <c r="N196" s="50" t="s">
        <v>291</v>
      </c>
    </row>
    <row r="197" spans="1:14" ht="30">
      <c r="A197" s="110" t="s">
        <v>90</v>
      </c>
      <c r="B197" s="116" t="s">
        <v>998</v>
      </c>
      <c r="C197" s="117">
        <f t="shared" si="17"/>
        <v>65.679999999999993</v>
      </c>
      <c r="D197" s="117">
        <v>82.1</v>
      </c>
    </row>
    <row r="198" spans="1:14">
      <c r="A198" s="110" t="s">
        <v>75</v>
      </c>
      <c r="B198" s="116" t="s">
        <v>470</v>
      </c>
      <c r="C198" s="117">
        <f t="shared" si="17"/>
        <v>185.60000000000002</v>
      </c>
      <c r="D198" s="117">
        <v>232</v>
      </c>
      <c r="H198" s="50" t="s">
        <v>291</v>
      </c>
      <c r="I198" s="50" t="s">
        <v>291</v>
      </c>
      <c r="J198" s="50" t="s">
        <v>291</v>
      </c>
      <c r="N198" s="50" t="s">
        <v>291</v>
      </c>
    </row>
    <row r="199" spans="1:14">
      <c r="A199" s="118" t="s">
        <v>1155</v>
      </c>
      <c r="B199" s="119" t="s">
        <v>1221</v>
      </c>
      <c r="C199" s="120">
        <f t="shared" si="17"/>
        <v>169.60000000000002</v>
      </c>
      <c r="D199" s="120">
        <v>212</v>
      </c>
      <c r="J199" s="125" t="s">
        <v>291</v>
      </c>
      <c r="N199" s="125" t="s">
        <v>291</v>
      </c>
    </row>
    <row r="200" spans="1:14">
      <c r="A200" s="110" t="s">
        <v>613</v>
      </c>
      <c r="B200" s="116" t="s">
        <v>1096</v>
      </c>
      <c r="C200" s="117">
        <f t="shared" si="17"/>
        <v>53.52000000000001</v>
      </c>
      <c r="D200" s="117">
        <v>66.900000000000006</v>
      </c>
      <c r="N200" s="50" t="s">
        <v>291</v>
      </c>
    </row>
    <row r="201" spans="1:14">
      <c r="A201" s="110" t="s">
        <v>109</v>
      </c>
      <c r="B201" s="116" t="s">
        <v>471</v>
      </c>
      <c r="C201" s="117">
        <f t="shared" si="17"/>
        <v>149.6</v>
      </c>
      <c r="D201" s="117">
        <v>187</v>
      </c>
      <c r="H201" s="50" t="s">
        <v>291</v>
      </c>
      <c r="J201" s="50" t="s">
        <v>291</v>
      </c>
    </row>
    <row r="202" spans="1:14">
      <c r="A202" s="110" t="s">
        <v>472</v>
      </c>
      <c r="B202" s="116" t="s">
        <v>473</v>
      </c>
      <c r="C202" s="117">
        <f t="shared" si="17"/>
        <v>515.20000000000005</v>
      </c>
      <c r="D202" s="117">
        <v>644</v>
      </c>
      <c r="K202" s="50" t="s">
        <v>291</v>
      </c>
    </row>
    <row r="203" spans="1:14">
      <c r="A203" s="110" t="s">
        <v>474</v>
      </c>
      <c r="B203" s="116" t="s">
        <v>475</v>
      </c>
      <c r="C203" s="117">
        <f t="shared" si="17"/>
        <v>721.6</v>
      </c>
      <c r="D203" s="117">
        <v>902</v>
      </c>
    </row>
    <row r="204" spans="1:14">
      <c r="A204" s="110" t="s">
        <v>476</v>
      </c>
      <c r="B204" s="116" t="s">
        <v>477</v>
      </c>
      <c r="C204" s="117">
        <f t="shared" si="17"/>
        <v>96.800000000000011</v>
      </c>
      <c r="D204" s="117">
        <v>121</v>
      </c>
      <c r="H204" s="50" t="s">
        <v>291</v>
      </c>
      <c r="I204" s="50" t="s">
        <v>291</v>
      </c>
      <c r="J204" s="50" t="s">
        <v>291</v>
      </c>
      <c r="K204" s="50" t="s">
        <v>291</v>
      </c>
    </row>
    <row r="205" spans="1:14">
      <c r="A205" s="257" t="s">
        <v>478</v>
      </c>
      <c r="B205" s="257"/>
      <c r="C205" s="49" t="s">
        <v>925</v>
      </c>
      <c r="D205" s="49" t="s">
        <v>282</v>
      </c>
      <c r="E205" s="49" t="s">
        <v>283</v>
      </c>
      <c r="F205" s="49" t="s">
        <v>284</v>
      </c>
      <c r="G205" s="49" t="s">
        <v>285</v>
      </c>
      <c r="H205" s="49" t="s">
        <v>286</v>
      </c>
      <c r="I205" s="49" t="s">
        <v>287</v>
      </c>
      <c r="J205" s="49" t="s">
        <v>288</v>
      </c>
      <c r="K205" s="49" t="s">
        <v>289</v>
      </c>
      <c r="L205" s="49" t="s">
        <v>871</v>
      </c>
      <c r="M205" s="49" t="s">
        <v>290</v>
      </c>
      <c r="N205" s="49" t="s">
        <v>1175</v>
      </c>
    </row>
    <row r="206" spans="1:14">
      <c r="A206" s="110" t="s">
        <v>999</v>
      </c>
      <c r="B206" s="116" t="s">
        <v>1000</v>
      </c>
      <c r="C206" s="117">
        <f>D206*0.8</f>
        <v>3.5200000000000005</v>
      </c>
      <c r="D206" s="117">
        <v>4.4000000000000004</v>
      </c>
      <c r="E206" s="50" t="s">
        <v>291</v>
      </c>
    </row>
    <row r="207" spans="1:14">
      <c r="A207" s="110" t="s">
        <v>1001</v>
      </c>
      <c r="B207" s="116" t="s">
        <v>1002</v>
      </c>
      <c r="C207" s="117">
        <f t="shared" ref="C207:C208" si="18">D207*0.8</f>
        <v>7.0400000000000009</v>
      </c>
      <c r="D207" s="117">
        <v>8.8000000000000007</v>
      </c>
      <c r="E207" s="50" t="s">
        <v>291</v>
      </c>
    </row>
    <row r="208" spans="1:14">
      <c r="A208" s="110" t="s">
        <v>479</v>
      </c>
      <c r="B208" s="116" t="s">
        <v>480</v>
      </c>
      <c r="C208" s="117">
        <f t="shared" si="18"/>
        <v>295.2</v>
      </c>
      <c r="D208" s="117">
        <v>369</v>
      </c>
      <c r="E208" s="50" t="s">
        <v>291</v>
      </c>
      <c r="F208" s="50" t="s">
        <v>291</v>
      </c>
      <c r="L208" s="50" t="s">
        <v>291</v>
      </c>
    </row>
    <row r="209" spans="1:14">
      <c r="A209" s="257" t="s">
        <v>481</v>
      </c>
      <c r="B209" s="257"/>
      <c r="C209" s="49" t="s">
        <v>925</v>
      </c>
      <c r="D209" s="49" t="s">
        <v>282</v>
      </c>
      <c r="E209" s="49" t="s">
        <v>283</v>
      </c>
      <c r="F209" s="49" t="s">
        <v>284</v>
      </c>
      <c r="G209" s="49" t="s">
        <v>285</v>
      </c>
      <c r="H209" s="49" t="s">
        <v>286</v>
      </c>
      <c r="I209" s="49" t="s">
        <v>287</v>
      </c>
      <c r="J209" s="49" t="s">
        <v>288</v>
      </c>
      <c r="K209" s="49" t="s">
        <v>289</v>
      </c>
      <c r="L209" s="49" t="s">
        <v>871</v>
      </c>
      <c r="M209" s="49" t="s">
        <v>290</v>
      </c>
      <c r="N209" s="49" t="s">
        <v>1175</v>
      </c>
    </row>
    <row r="210" spans="1:14">
      <c r="A210" s="110" t="s">
        <v>482</v>
      </c>
      <c r="B210" s="116" t="s">
        <v>483</v>
      </c>
      <c r="C210" s="117">
        <f>D210*0.8</f>
        <v>332</v>
      </c>
      <c r="D210" s="117">
        <v>415</v>
      </c>
      <c r="E210" s="50" t="s">
        <v>291</v>
      </c>
      <c r="F210" s="50" t="s">
        <v>291</v>
      </c>
      <c r="G210" s="50" t="s">
        <v>291</v>
      </c>
      <c r="H210" s="50" t="s">
        <v>291</v>
      </c>
      <c r="I210" s="50" t="s">
        <v>291</v>
      </c>
      <c r="J210" s="50" t="s">
        <v>291</v>
      </c>
      <c r="K210" s="50" t="s">
        <v>291</v>
      </c>
      <c r="L210" s="50" t="s">
        <v>291</v>
      </c>
      <c r="M210" s="50" t="s">
        <v>291</v>
      </c>
      <c r="N210" s="50" t="s">
        <v>291</v>
      </c>
    </row>
    <row r="211" spans="1:14">
      <c r="A211" s="110" t="s">
        <v>484</v>
      </c>
      <c r="B211" s="116" t="s">
        <v>485</v>
      </c>
      <c r="C211" s="117">
        <v>595</v>
      </c>
      <c r="D211" s="117">
        <v>595</v>
      </c>
      <c r="E211" s="50" t="s">
        <v>291</v>
      </c>
      <c r="F211" s="50" t="s">
        <v>291</v>
      </c>
      <c r="G211" s="50" t="s">
        <v>291</v>
      </c>
      <c r="H211" s="50" t="s">
        <v>291</v>
      </c>
      <c r="I211" s="50" t="s">
        <v>291</v>
      </c>
      <c r="J211" s="50" t="s">
        <v>291</v>
      </c>
      <c r="K211" s="50" t="s">
        <v>291</v>
      </c>
      <c r="L211" s="50" t="s">
        <v>291</v>
      </c>
      <c r="M211" s="50" t="s">
        <v>291</v>
      </c>
      <c r="N211" s="50" t="s">
        <v>291</v>
      </c>
    </row>
    <row r="212" spans="1:14">
      <c r="A212" s="110" t="s">
        <v>486</v>
      </c>
      <c r="B212" s="116" t="s">
        <v>487</v>
      </c>
      <c r="C212" s="117">
        <v>475</v>
      </c>
      <c r="D212" s="117">
        <v>475</v>
      </c>
      <c r="E212" s="50" t="s">
        <v>291</v>
      </c>
      <c r="F212" s="50" t="s">
        <v>291</v>
      </c>
      <c r="G212" s="50" t="s">
        <v>291</v>
      </c>
      <c r="H212" s="50" t="s">
        <v>291</v>
      </c>
      <c r="I212" s="50" t="s">
        <v>291</v>
      </c>
      <c r="J212" s="50" t="s">
        <v>291</v>
      </c>
      <c r="K212" s="50" t="s">
        <v>291</v>
      </c>
      <c r="L212" s="50" t="s">
        <v>291</v>
      </c>
      <c r="M212" s="50" t="s">
        <v>291</v>
      </c>
      <c r="N212" s="50" t="s">
        <v>291</v>
      </c>
    </row>
    <row r="213" spans="1:14">
      <c r="A213" s="110" t="s">
        <v>488</v>
      </c>
      <c r="B213" s="116" t="s">
        <v>1097</v>
      </c>
      <c r="C213" s="117">
        <f>D213*0.8</f>
        <v>260</v>
      </c>
      <c r="D213" s="117">
        <v>325</v>
      </c>
      <c r="E213" s="50" t="s">
        <v>291</v>
      </c>
      <c r="F213" s="50" t="s">
        <v>291</v>
      </c>
      <c r="G213" s="50" t="s">
        <v>291</v>
      </c>
      <c r="H213" s="50" t="s">
        <v>291</v>
      </c>
      <c r="I213" s="50" t="s">
        <v>291</v>
      </c>
      <c r="J213" s="50" t="s">
        <v>291</v>
      </c>
      <c r="K213" s="50" t="s">
        <v>291</v>
      </c>
      <c r="L213" s="50" t="s">
        <v>291</v>
      </c>
      <c r="M213" s="50" t="s">
        <v>291</v>
      </c>
      <c r="N213" s="50" t="s">
        <v>291</v>
      </c>
    </row>
    <row r="214" spans="1:14">
      <c r="A214" s="110" t="s">
        <v>489</v>
      </c>
      <c r="B214" s="116" t="s">
        <v>1098</v>
      </c>
      <c r="C214" s="117">
        <f t="shared" ref="C214:C216" si="19">D214*0.8</f>
        <v>180.8</v>
      </c>
      <c r="D214" s="117">
        <v>226</v>
      </c>
      <c r="E214" s="50" t="s">
        <v>291</v>
      </c>
      <c r="F214" s="50" t="s">
        <v>291</v>
      </c>
      <c r="G214" s="50" t="s">
        <v>291</v>
      </c>
      <c r="H214" s="50" t="s">
        <v>291</v>
      </c>
      <c r="I214" s="50" t="s">
        <v>291</v>
      </c>
      <c r="J214" s="50" t="s">
        <v>291</v>
      </c>
      <c r="K214" s="50" t="s">
        <v>291</v>
      </c>
      <c r="L214" s="50" t="s">
        <v>291</v>
      </c>
      <c r="M214" s="50" t="s">
        <v>291</v>
      </c>
      <c r="N214" s="50" t="s">
        <v>291</v>
      </c>
    </row>
    <row r="215" spans="1:14">
      <c r="A215" s="110" t="s">
        <v>490</v>
      </c>
      <c r="B215" s="116" t="s">
        <v>491</v>
      </c>
      <c r="C215" s="117">
        <f t="shared" si="19"/>
        <v>476</v>
      </c>
      <c r="D215" s="117">
        <v>595</v>
      </c>
      <c r="E215" s="50" t="s">
        <v>291</v>
      </c>
      <c r="F215" s="50" t="s">
        <v>291</v>
      </c>
      <c r="G215" s="50" t="s">
        <v>291</v>
      </c>
      <c r="H215" s="50" t="s">
        <v>291</v>
      </c>
      <c r="I215" s="50" t="s">
        <v>291</v>
      </c>
      <c r="J215" s="50" t="s">
        <v>291</v>
      </c>
      <c r="K215" s="50" t="s">
        <v>291</v>
      </c>
      <c r="L215" s="50" t="s">
        <v>291</v>
      </c>
      <c r="M215" s="50" t="s">
        <v>291</v>
      </c>
      <c r="N215" s="50" t="s">
        <v>291</v>
      </c>
    </row>
    <row r="216" spans="1:14">
      <c r="A216" s="110" t="s">
        <v>492</v>
      </c>
      <c r="B216" s="116" t="s">
        <v>493</v>
      </c>
      <c r="C216" s="117">
        <f t="shared" si="19"/>
        <v>212</v>
      </c>
      <c r="D216" s="117">
        <v>265</v>
      </c>
      <c r="G216" s="50" t="s">
        <v>291</v>
      </c>
    </row>
    <row r="217" spans="1:14">
      <c r="A217" s="110" t="s">
        <v>1003</v>
      </c>
      <c r="B217" s="116" t="s">
        <v>1004</v>
      </c>
      <c r="C217" s="117">
        <v>0</v>
      </c>
      <c r="D217" s="117">
        <v>0</v>
      </c>
      <c r="H217" s="50" t="s">
        <v>291</v>
      </c>
    </row>
    <row r="218" spans="1:14">
      <c r="A218" s="110" t="s">
        <v>494</v>
      </c>
      <c r="B218" s="116" t="s">
        <v>1222</v>
      </c>
      <c r="C218" s="117">
        <f>D218*0.8</f>
        <v>7000</v>
      </c>
      <c r="D218" s="117">
        <v>8750</v>
      </c>
      <c r="E218" s="50" t="s">
        <v>291</v>
      </c>
      <c r="F218" s="50" t="s">
        <v>291</v>
      </c>
      <c r="G218" s="50" t="s">
        <v>291</v>
      </c>
      <c r="H218" s="50" t="s">
        <v>291</v>
      </c>
      <c r="I218" s="50" t="s">
        <v>291</v>
      </c>
      <c r="J218" s="50" t="s">
        <v>291</v>
      </c>
      <c r="K218" s="50" t="s">
        <v>291</v>
      </c>
      <c r="L218" s="50" t="s">
        <v>291</v>
      </c>
      <c r="M218" s="50" t="s">
        <v>291</v>
      </c>
      <c r="N218" s="50" t="s">
        <v>291</v>
      </c>
    </row>
    <row r="219" spans="1:14">
      <c r="A219" s="110" t="s">
        <v>844</v>
      </c>
      <c r="B219" s="116" t="s">
        <v>1005</v>
      </c>
      <c r="C219" s="117">
        <f t="shared" ref="C219:C224" si="20">D219*0.8</f>
        <v>169.60000000000002</v>
      </c>
      <c r="D219" s="117">
        <v>212</v>
      </c>
      <c r="E219" s="50" t="s">
        <v>291</v>
      </c>
      <c r="F219" s="50" t="s">
        <v>291</v>
      </c>
      <c r="L219" s="50" t="s">
        <v>291</v>
      </c>
    </row>
    <row r="220" spans="1:14">
      <c r="A220" s="110" t="s">
        <v>495</v>
      </c>
      <c r="B220" s="116" t="s">
        <v>496</v>
      </c>
      <c r="C220" s="117">
        <f t="shared" si="20"/>
        <v>169.60000000000002</v>
      </c>
      <c r="D220" s="117">
        <v>212</v>
      </c>
      <c r="E220" s="50" t="s">
        <v>291</v>
      </c>
      <c r="F220" s="50" t="s">
        <v>291</v>
      </c>
    </row>
    <row r="221" spans="1:14">
      <c r="A221" s="110" t="s">
        <v>497</v>
      </c>
      <c r="B221" s="116" t="s">
        <v>498</v>
      </c>
      <c r="C221" s="117">
        <f t="shared" si="20"/>
        <v>169.60000000000002</v>
      </c>
      <c r="D221" s="117">
        <v>212</v>
      </c>
      <c r="J221" s="50" t="s">
        <v>291</v>
      </c>
    </row>
    <row r="222" spans="1:14" ht="30">
      <c r="A222" s="110" t="s">
        <v>612</v>
      </c>
      <c r="B222" s="116" t="s">
        <v>1187</v>
      </c>
      <c r="C222" s="117">
        <f t="shared" si="20"/>
        <v>241.60000000000002</v>
      </c>
      <c r="D222" s="117">
        <v>302</v>
      </c>
      <c r="E222" s="50" t="s">
        <v>291</v>
      </c>
      <c r="F222" s="50" t="s">
        <v>291</v>
      </c>
      <c r="L222" s="50" t="s">
        <v>291</v>
      </c>
    </row>
    <row r="223" spans="1:14">
      <c r="A223" s="110" t="s">
        <v>499</v>
      </c>
      <c r="B223" s="116" t="s">
        <v>500</v>
      </c>
      <c r="C223" s="117">
        <f t="shared" si="20"/>
        <v>28.160000000000004</v>
      </c>
      <c r="D223" s="117">
        <v>35.200000000000003</v>
      </c>
      <c r="H223" s="50" t="s">
        <v>291</v>
      </c>
      <c r="I223" s="50" t="s">
        <v>291</v>
      </c>
      <c r="J223" s="50" t="s">
        <v>291</v>
      </c>
      <c r="K223" s="50" t="s">
        <v>291</v>
      </c>
      <c r="M223" s="50" t="s">
        <v>291</v>
      </c>
    </row>
    <row r="224" spans="1:14" ht="30">
      <c r="A224" s="110" t="s">
        <v>501</v>
      </c>
      <c r="B224" s="116" t="s">
        <v>1006</v>
      </c>
      <c r="C224" s="117">
        <f t="shared" si="20"/>
        <v>33.44</v>
      </c>
      <c r="D224" s="117">
        <v>41.8</v>
      </c>
      <c r="H224" s="50" t="s">
        <v>291</v>
      </c>
      <c r="I224" s="50" t="s">
        <v>291</v>
      </c>
      <c r="J224" s="50" t="s">
        <v>291</v>
      </c>
      <c r="K224" s="50" t="s">
        <v>291</v>
      </c>
    </row>
    <row r="225" spans="1:14">
      <c r="A225" s="257" t="s">
        <v>502</v>
      </c>
      <c r="B225" s="257"/>
      <c r="C225" s="49" t="s">
        <v>925</v>
      </c>
      <c r="D225" s="49" t="s">
        <v>282</v>
      </c>
      <c r="E225" s="49" t="s">
        <v>283</v>
      </c>
      <c r="F225" s="49" t="s">
        <v>284</v>
      </c>
      <c r="G225" s="49" t="s">
        <v>285</v>
      </c>
      <c r="H225" s="49" t="s">
        <v>286</v>
      </c>
      <c r="I225" s="49" t="s">
        <v>287</v>
      </c>
      <c r="J225" s="49" t="s">
        <v>288</v>
      </c>
      <c r="K225" s="49" t="s">
        <v>289</v>
      </c>
      <c r="L225" s="49" t="s">
        <v>871</v>
      </c>
      <c r="M225" s="49" t="s">
        <v>290</v>
      </c>
      <c r="N225" s="49" t="s">
        <v>1175</v>
      </c>
    </row>
    <row r="226" spans="1:14">
      <c r="A226" s="110" t="s">
        <v>503</v>
      </c>
      <c r="B226" s="116" t="s">
        <v>504</v>
      </c>
      <c r="C226" s="117">
        <f>D226*0.8</f>
        <v>383.20000000000005</v>
      </c>
      <c r="D226" s="117">
        <v>479</v>
      </c>
      <c r="G226" s="50" t="s">
        <v>291</v>
      </c>
    </row>
    <row r="227" spans="1:14">
      <c r="A227" s="110" t="s">
        <v>505</v>
      </c>
      <c r="B227" s="116" t="s">
        <v>506</v>
      </c>
      <c r="C227" s="117">
        <f t="shared" ref="C227:C237" si="21">D227*0.8</f>
        <v>383.20000000000005</v>
      </c>
      <c r="D227" s="117">
        <v>479</v>
      </c>
      <c r="I227" s="50" t="s">
        <v>291</v>
      </c>
      <c r="K227" s="50" t="s">
        <v>291</v>
      </c>
    </row>
    <row r="228" spans="1:14">
      <c r="A228" s="110" t="s">
        <v>880</v>
      </c>
      <c r="B228" s="116" t="s">
        <v>881</v>
      </c>
      <c r="C228" s="117">
        <f t="shared" si="21"/>
        <v>2304</v>
      </c>
      <c r="D228" s="117">
        <v>2880</v>
      </c>
      <c r="E228" s="50" t="s">
        <v>291</v>
      </c>
      <c r="F228" s="50" t="s">
        <v>291</v>
      </c>
      <c r="G228" s="50" t="s">
        <v>291</v>
      </c>
      <c r="H228" s="50" t="s">
        <v>291</v>
      </c>
      <c r="I228" s="50" t="s">
        <v>291</v>
      </c>
      <c r="J228" s="50" t="s">
        <v>291</v>
      </c>
      <c r="K228" s="50" t="s">
        <v>291</v>
      </c>
      <c r="L228" s="50" t="s">
        <v>291</v>
      </c>
      <c r="M228" s="50" t="s">
        <v>291</v>
      </c>
      <c r="N228" s="50" t="s">
        <v>291</v>
      </c>
    </row>
    <row r="229" spans="1:14">
      <c r="A229" s="110" t="s">
        <v>507</v>
      </c>
      <c r="B229" s="116" t="s">
        <v>508</v>
      </c>
      <c r="C229" s="117">
        <f t="shared" si="21"/>
        <v>286.40000000000003</v>
      </c>
      <c r="D229" s="117">
        <v>358</v>
      </c>
      <c r="I229" s="50" t="s">
        <v>291</v>
      </c>
      <c r="K229" s="50" t="s">
        <v>291</v>
      </c>
    </row>
    <row r="230" spans="1:14">
      <c r="A230" s="110" t="s">
        <v>509</v>
      </c>
      <c r="B230" s="116" t="s">
        <v>1099</v>
      </c>
      <c r="C230" s="117">
        <f t="shared" si="21"/>
        <v>299.2</v>
      </c>
      <c r="D230" s="117">
        <v>374</v>
      </c>
      <c r="H230" s="50" t="s">
        <v>291</v>
      </c>
      <c r="J230" s="50" t="s">
        <v>291</v>
      </c>
      <c r="N230" s="50" t="s">
        <v>291</v>
      </c>
    </row>
    <row r="231" spans="1:14">
      <c r="A231" s="110" t="s">
        <v>510</v>
      </c>
      <c r="B231" s="116" t="s">
        <v>1100</v>
      </c>
      <c r="C231" s="117">
        <f t="shared" si="21"/>
        <v>341.44000000000005</v>
      </c>
      <c r="D231" s="117">
        <v>426.8</v>
      </c>
      <c r="H231" s="50" t="s">
        <v>291</v>
      </c>
      <c r="I231" s="50" t="s">
        <v>291</v>
      </c>
      <c r="J231" s="50" t="s">
        <v>291</v>
      </c>
      <c r="N231" s="50" t="s">
        <v>291</v>
      </c>
    </row>
    <row r="232" spans="1:14">
      <c r="A232" s="110" t="s">
        <v>882</v>
      </c>
      <c r="B232" s="116" t="s">
        <v>883</v>
      </c>
      <c r="C232" s="117">
        <f t="shared" si="21"/>
        <v>570.4</v>
      </c>
      <c r="D232" s="117">
        <v>713</v>
      </c>
      <c r="E232" s="50" t="s">
        <v>291</v>
      </c>
      <c r="F232" s="50" t="s">
        <v>291</v>
      </c>
      <c r="L232" s="50" t="s">
        <v>291</v>
      </c>
    </row>
    <row r="233" spans="1:14">
      <c r="A233" s="110" t="s">
        <v>511</v>
      </c>
      <c r="B233" s="116" t="s">
        <v>512</v>
      </c>
      <c r="C233" s="117">
        <f t="shared" si="21"/>
        <v>299.2</v>
      </c>
      <c r="D233" s="117">
        <v>374</v>
      </c>
      <c r="E233" s="50" t="s">
        <v>291</v>
      </c>
      <c r="F233" s="50" t="s">
        <v>291</v>
      </c>
      <c r="L233" s="50" t="s">
        <v>291</v>
      </c>
    </row>
    <row r="234" spans="1:14">
      <c r="A234" s="110" t="s">
        <v>513</v>
      </c>
      <c r="B234" s="116" t="s">
        <v>514</v>
      </c>
      <c r="C234" s="117">
        <f t="shared" si="21"/>
        <v>341.44000000000005</v>
      </c>
      <c r="D234" s="117">
        <v>426.8</v>
      </c>
      <c r="E234" s="50" t="s">
        <v>291</v>
      </c>
      <c r="F234" s="50" t="s">
        <v>291</v>
      </c>
      <c r="L234" s="50" t="s">
        <v>291</v>
      </c>
    </row>
    <row r="235" spans="1:14">
      <c r="A235" s="110" t="s">
        <v>1007</v>
      </c>
      <c r="B235" s="116" t="s">
        <v>1008</v>
      </c>
      <c r="C235" s="117">
        <f t="shared" si="21"/>
        <v>617.6</v>
      </c>
      <c r="D235" s="117">
        <v>772</v>
      </c>
      <c r="H235" s="50" t="s">
        <v>291</v>
      </c>
      <c r="I235" s="50" t="s">
        <v>291</v>
      </c>
      <c r="J235" s="50" t="s">
        <v>291</v>
      </c>
      <c r="N235" s="50" t="s">
        <v>291</v>
      </c>
    </row>
    <row r="236" spans="1:14">
      <c r="A236" s="110" t="s">
        <v>220</v>
      </c>
      <c r="B236" s="116" t="s">
        <v>1009</v>
      </c>
      <c r="C236" s="117">
        <f t="shared" si="21"/>
        <v>912</v>
      </c>
      <c r="D236" s="117">
        <v>1140</v>
      </c>
      <c r="E236" s="50" t="s">
        <v>291</v>
      </c>
      <c r="F236" s="50" t="s">
        <v>291</v>
      </c>
      <c r="H236" s="50" t="s">
        <v>291</v>
      </c>
      <c r="I236" s="50" t="s">
        <v>291</v>
      </c>
      <c r="J236" s="50" t="s">
        <v>291</v>
      </c>
    </row>
    <row r="237" spans="1:14">
      <c r="A237" s="110" t="s">
        <v>515</v>
      </c>
      <c r="B237" s="116" t="s">
        <v>516</v>
      </c>
      <c r="C237" s="117">
        <f t="shared" si="21"/>
        <v>260</v>
      </c>
      <c r="D237" s="117">
        <v>325</v>
      </c>
      <c r="G237" s="50" t="s">
        <v>291</v>
      </c>
    </row>
    <row r="238" spans="1:14">
      <c r="A238" s="257" t="s">
        <v>517</v>
      </c>
      <c r="B238" s="257"/>
      <c r="C238" s="49" t="s">
        <v>925</v>
      </c>
      <c r="D238" s="49" t="s">
        <v>282</v>
      </c>
      <c r="E238" s="49" t="s">
        <v>283</v>
      </c>
      <c r="F238" s="49" t="s">
        <v>284</v>
      </c>
      <c r="G238" s="49" t="s">
        <v>285</v>
      </c>
      <c r="H238" s="49" t="s">
        <v>286</v>
      </c>
      <c r="I238" s="49" t="s">
        <v>287</v>
      </c>
      <c r="J238" s="49" t="s">
        <v>288</v>
      </c>
      <c r="K238" s="49" t="s">
        <v>289</v>
      </c>
      <c r="L238" s="49" t="s">
        <v>871</v>
      </c>
      <c r="M238" s="49" t="s">
        <v>290</v>
      </c>
      <c r="N238" s="49" t="s">
        <v>1175</v>
      </c>
    </row>
    <row r="239" spans="1:14" ht="30">
      <c r="A239" s="110" t="s">
        <v>1010</v>
      </c>
      <c r="B239" s="116" t="s">
        <v>1011</v>
      </c>
      <c r="C239" s="117">
        <v>400</v>
      </c>
      <c r="D239" s="117">
        <v>400</v>
      </c>
    </row>
    <row r="240" spans="1:14">
      <c r="A240" s="110" t="s">
        <v>1012</v>
      </c>
      <c r="B240" s="116" t="s">
        <v>518</v>
      </c>
      <c r="C240" s="117">
        <v>0</v>
      </c>
      <c r="D240" s="117">
        <v>0</v>
      </c>
      <c r="G240" s="50" t="s">
        <v>291</v>
      </c>
      <c r="K240" s="50" t="s">
        <v>291</v>
      </c>
      <c r="M240" s="50" t="s">
        <v>291</v>
      </c>
    </row>
    <row r="241" spans="1:14">
      <c r="A241" s="110" t="s">
        <v>519</v>
      </c>
      <c r="B241" s="116" t="s">
        <v>520</v>
      </c>
      <c r="C241" s="117">
        <v>0</v>
      </c>
      <c r="D241" s="117">
        <v>0</v>
      </c>
      <c r="E241" s="50" t="s">
        <v>291</v>
      </c>
      <c r="F241" s="50" t="s">
        <v>291</v>
      </c>
      <c r="G241" s="50" t="s">
        <v>291</v>
      </c>
      <c r="H241" s="50" t="s">
        <v>291</v>
      </c>
      <c r="I241" s="50" t="s">
        <v>291</v>
      </c>
      <c r="J241" s="50" t="s">
        <v>291</v>
      </c>
      <c r="K241" s="50" t="s">
        <v>291</v>
      </c>
      <c r="L241" s="50" t="s">
        <v>291</v>
      </c>
      <c r="M241" s="50" t="s">
        <v>291</v>
      </c>
      <c r="N241" s="50" t="s">
        <v>291</v>
      </c>
    </row>
    <row r="242" spans="1:14">
      <c r="A242" s="110" t="s">
        <v>521</v>
      </c>
      <c r="B242" s="116" t="s">
        <v>1013</v>
      </c>
      <c r="C242" s="117">
        <f>D242*0.8</f>
        <v>332</v>
      </c>
      <c r="D242" s="117">
        <v>415</v>
      </c>
      <c r="E242" s="50" t="s">
        <v>291</v>
      </c>
      <c r="F242" s="50" t="s">
        <v>291</v>
      </c>
      <c r="G242" s="50" t="s">
        <v>291</v>
      </c>
      <c r="H242" s="50" t="s">
        <v>291</v>
      </c>
      <c r="I242" s="50" t="s">
        <v>291</v>
      </c>
      <c r="J242" s="50" t="s">
        <v>291</v>
      </c>
      <c r="K242" s="50" t="s">
        <v>291</v>
      </c>
      <c r="L242" s="50" t="s">
        <v>291</v>
      </c>
      <c r="M242" s="50" t="s">
        <v>291</v>
      </c>
      <c r="N242" s="50" t="s">
        <v>291</v>
      </c>
    </row>
    <row r="243" spans="1:14">
      <c r="A243" s="110" t="s">
        <v>522</v>
      </c>
      <c r="B243" s="116" t="s">
        <v>523</v>
      </c>
      <c r="C243" s="117">
        <f t="shared" ref="C243:C248" si="22">D243*0.8</f>
        <v>116</v>
      </c>
      <c r="D243" s="117">
        <v>145</v>
      </c>
      <c r="E243" s="50" t="s">
        <v>291</v>
      </c>
      <c r="F243" s="50" t="s">
        <v>291</v>
      </c>
      <c r="G243" s="50" t="s">
        <v>291</v>
      </c>
      <c r="H243" s="50" t="s">
        <v>291</v>
      </c>
      <c r="I243" s="50" t="s">
        <v>291</v>
      </c>
      <c r="J243" s="50" t="s">
        <v>291</v>
      </c>
      <c r="K243" s="50" t="s">
        <v>291</v>
      </c>
      <c r="L243" s="50" t="s">
        <v>291</v>
      </c>
      <c r="M243" s="50" t="s">
        <v>291</v>
      </c>
      <c r="N243" s="50" t="s">
        <v>291</v>
      </c>
    </row>
    <row r="244" spans="1:14">
      <c r="A244" s="110" t="s">
        <v>524</v>
      </c>
      <c r="B244" s="116" t="s">
        <v>1014</v>
      </c>
      <c r="C244" s="117">
        <f t="shared" si="22"/>
        <v>380</v>
      </c>
      <c r="D244" s="117">
        <v>475</v>
      </c>
      <c r="E244" s="50" t="s">
        <v>291</v>
      </c>
      <c r="F244" s="50" t="s">
        <v>291</v>
      </c>
      <c r="G244" s="50" t="s">
        <v>291</v>
      </c>
      <c r="H244" s="50" t="s">
        <v>291</v>
      </c>
      <c r="I244" s="50" t="s">
        <v>291</v>
      </c>
      <c r="J244" s="50" t="s">
        <v>291</v>
      </c>
      <c r="K244" s="50" t="s">
        <v>291</v>
      </c>
      <c r="L244" s="50" t="s">
        <v>291</v>
      </c>
      <c r="M244" s="50" t="s">
        <v>291</v>
      </c>
      <c r="N244" s="50" t="s">
        <v>291</v>
      </c>
    </row>
    <row r="245" spans="1:14">
      <c r="A245" s="110" t="s">
        <v>1015</v>
      </c>
      <c r="B245" s="116" t="s">
        <v>1178</v>
      </c>
      <c r="C245" s="117">
        <f t="shared" si="22"/>
        <v>380</v>
      </c>
      <c r="D245" s="117">
        <v>475</v>
      </c>
      <c r="L245" s="50" t="s">
        <v>291</v>
      </c>
      <c r="N245" s="50" t="s">
        <v>291</v>
      </c>
    </row>
    <row r="246" spans="1:14">
      <c r="A246" s="110" t="s">
        <v>1179</v>
      </c>
      <c r="B246" s="116" t="s">
        <v>1180</v>
      </c>
      <c r="C246" s="117">
        <f t="shared" si="22"/>
        <v>380</v>
      </c>
      <c r="D246" s="117">
        <v>475</v>
      </c>
      <c r="L246" s="50" t="s">
        <v>291</v>
      </c>
      <c r="N246" s="50" t="s">
        <v>291</v>
      </c>
    </row>
    <row r="247" spans="1:14">
      <c r="A247" s="110" t="s">
        <v>525</v>
      </c>
      <c r="B247" s="116" t="s">
        <v>526</v>
      </c>
      <c r="C247" s="117">
        <f t="shared" si="22"/>
        <v>80</v>
      </c>
      <c r="D247" s="117">
        <v>100</v>
      </c>
      <c r="E247" s="50" t="s">
        <v>291</v>
      </c>
      <c r="F247" s="50" t="s">
        <v>291</v>
      </c>
      <c r="G247" s="50" t="s">
        <v>291</v>
      </c>
      <c r="H247" s="50" t="s">
        <v>291</v>
      </c>
      <c r="I247" s="50" t="s">
        <v>291</v>
      </c>
      <c r="J247" s="50" t="s">
        <v>291</v>
      </c>
      <c r="K247" s="50" t="s">
        <v>291</v>
      </c>
      <c r="L247" s="50" t="s">
        <v>291</v>
      </c>
      <c r="M247" s="50" t="s">
        <v>291</v>
      </c>
      <c r="N247" s="50" t="s">
        <v>291</v>
      </c>
    </row>
    <row r="248" spans="1:14">
      <c r="A248" s="110" t="s">
        <v>527</v>
      </c>
      <c r="B248" s="116" t="s">
        <v>1016</v>
      </c>
      <c r="C248" s="117">
        <f t="shared" si="22"/>
        <v>144</v>
      </c>
      <c r="D248" s="117">
        <v>180</v>
      </c>
      <c r="E248" s="50" t="s">
        <v>291</v>
      </c>
      <c r="F248" s="50" t="s">
        <v>291</v>
      </c>
      <c r="G248" s="50" t="s">
        <v>291</v>
      </c>
      <c r="H248" s="50" t="s">
        <v>291</v>
      </c>
      <c r="I248" s="50" t="s">
        <v>291</v>
      </c>
      <c r="J248" s="50" t="s">
        <v>291</v>
      </c>
      <c r="K248" s="50" t="s">
        <v>291</v>
      </c>
      <c r="L248" s="50" t="s">
        <v>291</v>
      </c>
      <c r="M248" s="50" t="s">
        <v>291</v>
      </c>
      <c r="N248" s="50" t="s">
        <v>291</v>
      </c>
    </row>
    <row r="249" spans="1:14">
      <c r="A249" s="110" t="s">
        <v>528</v>
      </c>
      <c r="B249" s="116" t="s">
        <v>1017</v>
      </c>
      <c r="C249" s="117">
        <v>0</v>
      </c>
      <c r="D249" s="117">
        <v>0</v>
      </c>
      <c r="E249" s="50" t="s">
        <v>291</v>
      </c>
      <c r="F249" s="50" t="s">
        <v>291</v>
      </c>
      <c r="G249" s="50" t="s">
        <v>291</v>
      </c>
      <c r="H249" s="50" t="s">
        <v>291</v>
      </c>
      <c r="I249" s="50" t="s">
        <v>291</v>
      </c>
      <c r="J249" s="50" t="s">
        <v>291</v>
      </c>
      <c r="K249" s="50" t="s">
        <v>291</v>
      </c>
      <c r="L249" s="50" t="s">
        <v>291</v>
      </c>
      <c r="M249" s="50" t="s">
        <v>291</v>
      </c>
      <c r="N249" s="50" t="s">
        <v>291</v>
      </c>
    </row>
    <row r="250" spans="1:14">
      <c r="A250" s="110" t="s">
        <v>529</v>
      </c>
      <c r="B250" s="116" t="s">
        <v>1018</v>
      </c>
      <c r="C250" s="117">
        <f>D250*0.8</f>
        <v>448</v>
      </c>
      <c r="D250" s="117">
        <v>560</v>
      </c>
      <c r="E250" s="50" t="s">
        <v>291</v>
      </c>
      <c r="F250" s="50" t="s">
        <v>291</v>
      </c>
      <c r="G250" s="50" t="s">
        <v>291</v>
      </c>
      <c r="H250" s="50" t="s">
        <v>291</v>
      </c>
      <c r="I250" s="50" t="s">
        <v>291</v>
      </c>
      <c r="J250" s="50" t="s">
        <v>291</v>
      </c>
      <c r="K250" s="50" t="s">
        <v>291</v>
      </c>
      <c r="L250" s="50" t="s">
        <v>291</v>
      </c>
      <c r="M250" s="50" t="s">
        <v>291</v>
      </c>
      <c r="N250" s="50" t="s">
        <v>291</v>
      </c>
    </row>
    <row r="251" spans="1:14">
      <c r="A251" s="110" t="s">
        <v>530</v>
      </c>
      <c r="B251" s="116" t="s">
        <v>531</v>
      </c>
      <c r="C251" s="117">
        <v>0</v>
      </c>
      <c r="D251" s="117">
        <v>0</v>
      </c>
      <c r="E251" s="50" t="s">
        <v>291</v>
      </c>
      <c r="F251" s="50" t="s">
        <v>291</v>
      </c>
      <c r="G251" s="50" t="s">
        <v>291</v>
      </c>
      <c r="H251" s="50" t="s">
        <v>291</v>
      </c>
      <c r="I251" s="50" t="s">
        <v>291</v>
      </c>
      <c r="J251" s="50" t="s">
        <v>291</v>
      </c>
      <c r="K251" s="50" t="s">
        <v>291</v>
      </c>
      <c r="L251" s="50" t="s">
        <v>291</v>
      </c>
      <c r="M251" s="50" t="s">
        <v>291</v>
      </c>
      <c r="N251" s="50" t="s">
        <v>291</v>
      </c>
    </row>
    <row r="252" spans="1:14">
      <c r="A252" s="110" t="s">
        <v>532</v>
      </c>
      <c r="B252" s="116" t="s">
        <v>533</v>
      </c>
      <c r="C252" s="117">
        <f>D252*0.8</f>
        <v>712</v>
      </c>
      <c r="D252" s="117">
        <v>890</v>
      </c>
      <c r="E252" s="50" t="s">
        <v>291</v>
      </c>
      <c r="F252" s="50" t="s">
        <v>291</v>
      </c>
      <c r="G252" s="50" t="s">
        <v>291</v>
      </c>
      <c r="H252" s="50" t="s">
        <v>291</v>
      </c>
      <c r="I252" s="50" t="s">
        <v>291</v>
      </c>
      <c r="J252" s="50" t="s">
        <v>291</v>
      </c>
      <c r="K252" s="50" t="s">
        <v>291</v>
      </c>
      <c r="L252" s="50" t="s">
        <v>291</v>
      </c>
      <c r="M252" s="50" t="s">
        <v>291</v>
      </c>
      <c r="N252" s="50" t="s">
        <v>291</v>
      </c>
    </row>
    <row r="253" spans="1:14">
      <c r="A253" s="110" t="s">
        <v>534</v>
      </c>
      <c r="B253" s="116" t="s">
        <v>535</v>
      </c>
      <c r="C253" s="117">
        <f t="shared" ref="C253:C265" si="23">D253*0.8</f>
        <v>188</v>
      </c>
      <c r="D253" s="117">
        <v>235</v>
      </c>
      <c r="E253" s="50" t="s">
        <v>291</v>
      </c>
      <c r="F253" s="50" t="s">
        <v>291</v>
      </c>
      <c r="G253" s="50" t="s">
        <v>291</v>
      </c>
      <c r="H253" s="50" t="s">
        <v>291</v>
      </c>
      <c r="I253" s="50" t="s">
        <v>291</v>
      </c>
      <c r="J253" s="50" t="s">
        <v>291</v>
      </c>
      <c r="K253" s="50" t="s">
        <v>291</v>
      </c>
      <c r="L253" s="50" t="s">
        <v>291</v>
      </c>
      <c r="M253" s="50" t="s">
        <v>291</v>
      </c>
      <c r="N253" s="50" t="s">
        <v>291</v>
      </c>
    </row>
    <row r="254" spans="1:14">
      <c r="A254" s="110" t="s">
        <v>536</v>
      </c>
      <c r="B254" s="116" t="s">
        <v>1181</v>
      </c>
      <c r="C254" s="117">
        <f t="shared" si="23"/>
        <v>188</v>
      </c>
      <c r="D254" s="117">
        <v>235</v>
      </c>
      <c r="H254" s="50" t="s">
        <v>291</v>
      </c>
      <c r="I254" s="50" t="s">
        <v>291</v>
      </c>
      <c r="J254" s="50" t="s">
        <v>291</v>
      </c>
      <c r="K254" s="50" t="s">
        <v>291</v>
      </c>
      <c r="L254" s="50" t="s">
        <v>291</v>
      </c>
      <c r="M254" s="50" t="s">
        <v>291</v>
      </c>
      <c r="N254" s="50" t="s">
        <v>291</v>
      </c>
    </row>
    <row r="255" spans="1:14">
      <c r="A255" s="110" t="s">
        <v>537</v>
      </c>
      <c r="B255" s="116" t="s">
        <v>538</v>
      </c>
      <c r="C255" s="117">
        <f t="shared" si="23"/>
        <v>44</v>
      </c>
      <c r="D255" s="117">
        <v>55</v>
      </c>
      <c r="E255" s="50" t="s">
        <v>291</v>
      </c>
      <c r="F255" s="50" t="s">
        <v>291</v>
      </c>
      <c r="G255" s="50" t="s">
        <v>291</v>
      </c>
      <c r="H255" s="50" t="s">
        <v>291</v>
      </c>
      <c r="I255" s="50" t="s">
        <v>291</v>
      </c>
      <c r="J255" s="50" t="s">
        <v>291</v>
      </c>
      <c r="K255" s="50" t="s">
        <v>291</v>
      </c>
      <c r="L255" s="50" t="s">
        <v>291</v>
      </c>
      <c r="M255" s="50" t="s">
        <v>291</v>
      </c>
      <c r="N255" s="50" t="s">
        <v>291</v>
      </c>
    </row>
    <row r="256" spans="1:14">
      <c r="A256" s="118" t="s">
        <v>1223</v>
      </c>
      <c r="B256" s="119" t="s">
        <v>1224</v>
      </c>
      <c r="C256" s="120">
        <f t="shared" si="23"/>
        <v>120</v>
      </c>
      <c r="D256" s="120">
        <v>150</v>
      </c>
      <c r="L256" s="125" t="s">
        <v>291</v>
      </c>
      <c r="N256" s="125" t="s">
        <v>291</v>
      </c>
    </row>
    <row r="257" spans="1:14">
      <c r="A257" s="110" t="s">
        <v>539</v>
      </c>
      <c r="B257" s="116" t="s">
        <v>540</v>
      </c>
      <c r="C257" s="117">
        <f t="shared" si="23"/>
        <v>188</v>
      </c>
      <c r="D257" s="117">
        <v>235</v>
      </c>
      <c r="E257" s="50" t="s">
        <v>291</v>
      </c>
      <c r="F257" s="50" t="s">
        <v>291</v>
      </c>
      <c r="G257" s="50" t="s">
        <v>291</v>
      </c>
      <c r="H257" s="50" t="s">
        <v>291</v>
      </c>
      <c r="I257" s="50" t="s">
        <v>291</v>
      </c>
      <c r="J257" s="50" t="s">
        <v>291</v>
      </c>
      <c r="K257" s="50" t="s">
        <v>291</v>
      </c>
      <c r="L257" s="50" t="s">
        <v>291</v>
      </c>
      <c r="M257" s="50" t="s">
        <v>291</v>
      </c>
      <c r="N257" s="50" t="s">
        <v>291</v>
      </c>
    </row>
    <row r="258" spans="1:14">
      <c r="A258" s="110" t="s">
        <v>541</v>
      </c>
      <c r="B258" s="116" t="s">
        <v>542</v>
      </c>
      <c r="C258" s="117">
        <f t="shared" si="23"/>
        <v>132</v>
      </c>
      <c r="D258" s="117">
        <v>165</v>
      </c>
      <c r="E258" s="50" t="s">
        <v>291</v>
      </c>
      <c r="F258" s="50" t="s">
        <v>291</v>
      </c>
      <c r="G258" s="50" t="s">
        <v>291</v>
      </c>
      <c r="H258" s="50" t="s">
        <v>291</v>
      </c>
      <c r="I258" s="50" t="s">
        <v>291</v>
      </c>
      <c r="J258" s="50" t="s">
        <v>291</v>
      </c>
      <c r="K258" s="50" t="s">
        <v>291</v>
      </c>
      <c r="L258" s="50" t="s">
        <v>291</v>
      </c>
      <c r="M258" s="50" t="s">
        <v>291</v>
      </c>
      <c r="N258" s="50" t="s">
        <v>291</v>
      </c>
    </row>
    <row r="259" spans="1:14">
      <c r="A259" s="110" t="s">
        <v>543</v>
      </c>
      <c r="B259" s="116" t="s">
        <v>1019</v>
      </c>
      <c r="C259" s="117">
        <f t="shared" si="23"/>
        <v>96</v>
      </c>
      <c r="D259" s="117">
        <v>120</v>
      </c>
      <c r="E259" s="50" t="s">
        <v>291</v>
      </c>
      <c r="F259" s="50" t="s">
        <v>291</v>
      </c>
      <c r="G259" s="50" t="s">
        <v>291</v>
      </c>
      <c r="H259" s="50" t="s">
        <v>291</v>
      </c>
      <c r="I259" s="50" t="s">
        <v>291</v>
      </c>
      <c r="J259" s="50" t="s">
        <v>291</v>
      </c>
      <c r="K259" s="50" t="s">
        <v>291</v>
      </c>
      <c r="L259" s="50" t="s">
        <v>291</v>
      </c>
      <c r="M259" s="50" t="s">
        <v>291</v>
      </c>
      <c r="N259" s="50" t="s">
        <v>291</v>
      </c>
    </row>
    <row r="260" spans="1:14">
      <c r="A260" s="110" t="s">
        <v>544</v>
      </c>
      <c r="B260" s="116" t="s">
        <v>1020</v>
      </c>
      <c r="C260" s="117">
        <f t="shared" si="23"/>
        <v>96</v>
      </c>
      <c r="D260" s="117">
        <v>120</v>
      </c>
      <c r="E260" s="50" t="s">
        <v>291</v>
      </c>
      <c r="F260" s="50" t="s">
        <v>291</v>
      </c>
      <c r="G260" s="50" t="s">
        <v>291</v>
      </c>
      <c r="H260" s="50" t="s">
        <v>291</v>
      </c>
      <c r="I260" s="50" t="s">
        <v>291</v>
      </c>
      <c r="J260" s="50" t="s">
        <v>291</v>
      </c>
      <c r="K260" s="50" t="s">
        <v>291</v>
      </c>
      <c r="L260" s="50" t="s">
        <v>291</v>
      </c>
      <c r="M260" s="50" t="s">
        <v>291</v>
      </c>
      <c r="N260" s="50" t="s">
        <v>291</v>
      </c>
    </row>
    <row r="261" spans="1:14">
      <c r="A261" s="110" t="s">
        <v>545</v>
      </c>
      <c r="B261" s="116" t="s">
        <v>1021</v>
      </c>
      <c r="C261" s="117">
        <f t="shared" si="23"/>
        <v>48</v>
      </c>
      <c r="D261" s="117">
        <v>60</v>
      </c>
      <c r="E261" s="50" t="s">
        <v>291</v>
      </c>
      <c r="F261" s="50" t="s">
        <v>291</v>
      </c>
      <c r="G261" s="50" t="s">
        <v>291</v>
      </c>
      <c r="H261" s="50" t="s">
        <v>291</v>
      </c>
      <c r="I261" s="50" t="s">
        <v>291</v>
      </c>
      <c r="J261" s="50" t="s">
        <v>291</v>
      </c>
      <c r="K261" s="50" t="s">
        <v>291</v>
      </c>
      <c r="L261" s="50" t="s">
        <v>291</v>
      </c>
      <c r="M261" s="50" t="s">
        <v>291</v>
      </c>
      <c r="N261" s="50" t="s">
        <v>291</v>
      </c>
    </row>
    <row r="262" spans="1:14">
      <c r="A262" s="110" t="s">
        <v>546</v>
      </c>
      <c r="B262" s="116" t="s">
        <v>547</v>
      </c>
      <c r="C262" s="117">
        <f t="shared" si="23"/>
        <v>240</v>
      </c>
      <c r="D262" s="117">
        <v>300</v>
      </c>
      <c r="E262" s="50" t="s">
        <v>291</v>
      </c>
      <c r="F262" s="50" t="s">
        <v>291</v>
      </c>
      <c r="G262" s="50" t="s">
        <v>291</v>
      </c>
      <c r="H262" s="50" t="s">
        <v>291</v>
      </c>
      <c r="I262" s="50" t="s">
        <v>291</v>
      </c>
      <c r="J262" s="50" t="s">
        <v>291</v>
      </c>
      <c r="K262" s="50" t="s">
        <v>291</v>
      </c>
      <c r="L262" s="50" t="s">
        <v>291</v>
      </c>
      <c r="M262" s="50" t="s">
        <v>291</v>
      </c>
      <c r="N262" s="50" t="s">
        <v>291</v>
      </c>
    </row>
    <row r="263" spans="1:14">
      <c r="A263" s="110" t="s">
        <v>548</v>
      </c>
      <c r="B263" s="116" t="s">
        <v>549</v>
      </c>
      <c r="C263" s="117">
        <f t="shared" si="23"/>
        <v>332</v>
      </c>
      <c r="D263" s="117">
        <v>415</v>
      </c>
      <c r="E263" s="50" t="s">
        <v>291</v>
      </c>
      <c r="F263" s="50" t="s">
        <v>291</v>
      </c>
      <c r="G263" s="50" t="s">
        <v>291</v>
      </c>
      <c r="H263" s="50" t="s">
        <v>291</v>
      </c>
      <c r="I263" s="50" t="s">
        <v>291</v>
      </c>
      <c r="J263" s="50" t="s">
        <v>291</v>
      </c>
      <c r="K263" s="50" t="s">
        <v>291</v>
      </c>
      <c r="L263" s="50" t="s">
        <v>291</v>
      </c>
      <c r="M263" s="50" t="s">
        <v>291</v>
      </c>
      <c r="N263" s="50" t="s">
        <v>291</v>
      </c>
    </row>
    <row r="264" spans="1:14">
      <c r="A264" s="110" t="s">
        <v>550</v>
      </c>
      <c r="B264" s="116" t="s">
        <v>551</v>
      </c>
      <c r="C264" s="117">
        <f t="shared" si="23"/>
        <v>284</v>
      </c>
      <c r="D264" s="117">
        <v>355</v>
      </c>
      <c r="E264" s="50" t="s">
        <v>291</v>
      </c>
      <c r="F264" s="50" t="s">
        <v>291</v>
      </c>
      <c r="G264" s="50" t="s">
        <v>291</v>
      </c>
      <c r="H264" s="50" t="s">
        <v>291</v>
      </c>
      <c r="I264" s="50" t="s">
        <v>291</v>
      </c>
      <c r="J264" s="50" t="s">
        <v>291</v>
      </c>
      <c r="K264" s="50" t="s">
        <v>291</v>
      </c>
      <c r="L264" s="50" t="s">
        <v>291</v>
      </c>
      <c r="M264" s="50" t="s">
        <v>291</v>
      </c>
      <c r="N264" s="50" t="s">
        <v>291</v>
      </c>
    </row>
    <row r="265" spans="1:14">
      <c r="A265" s="110" t="s">
        <v>552</v>
      </c>
      <c r="B265" s="116" t="s">
        <v>553</v>
      </c>
      <c r="C265" s="117">
        <f t="shared" si="23"/>
        <v>568</v>
      </c>
      <c r="D265" s="117">
        <v>710</v>
      </c>
      <c r="E265" s="50" t="s">
        <v>291</v>
      </c>
      <c r="H265" s="50" t="s">
        <v>291</v>
      </c>
      <c r="I265" s="50" t="s">
        <v>291</v>
      </c>
      <c r="L265" s="50" t="s">
        <v>291</v>
      </c>
      <c r="N265" s="50" t="s">
        <v>291</v>
      </c>
    </row>
    <row r="266" spans="1:14">
      <c r="A266" s="110" t="s">
        <v>1022</v>
      </c>
      <c r="B266" s="116" t="s">
        <v>1023</v>
      </c>
      <c r="C266" s="117">
        <v>0</v>
      </c>
      <c r="D266" s="117">
        <v>0</v>
      </c>
      <c r="H266" s="50" t="s">
        <v>291</v>
      </c>
    </row>
    <row r="267" spans="1:14">
      <c r="A267" s="110" t="s">
        <v>1024</v>
      </c>
      <c r="B267" s="116" t="s">
        <v>1025</v>
      </c>
      <c r="C267" s="117">
        <v>0</v>
      </c>
      <c r="D267" s="117">
        <v>0</v>
      </c>
      <c r="H267" s="50" t="s">
        <v>291</v>
      </c>
    </row>
    <row r="268" spans="1:14">
      <c r="A268" s="110" t="s">
        <v>1026</v>
      </c>
      <c r="B268" s="116" t="s">
        <v>554</v>
      </c>
      <c r="C268" s="117">
        <f>D268*0.8</f>
        <v>144</v>
      </c>
      <c r="D268" s="117">
        <v>180</v>
      </c>
      <c r="E268" s="50" t="s">
        <v>291</v>
      </c>
      <c r="F268" s="50" t="s">
        <v>291</v>
      </c>
      <c r="G268" s="50" t="s">
        <v>291</v>
      </c>
      <c r="H268" s="50" t="s">
        <v>291</v>
      </c>
      <c r="I268" s="50" t="s">
        <v>291</v>
      </c>
      <c r="J268" s="50" t="s">
        <v>291</v>
      </c>
      <c r="K268" s="50" t="s">
        <v>291</v>
      </c>
      <c r="L268" s="50" t="s">
        <v>291</v>
      </c>
      <c r="M268" s="50" t="s">
        <v>291</v>
      </c>
      <c r="N268" s="50" t="s">
        <v>291</v>
      </c>
    </row>
    <row r="269" spans="1:14">
      <c r="A269" s="110" t="s">
        <v>555</v>
      </c>
      <c r="B269" s="116" t="s">
        <v>556</v>
      </c>
      <c r="C269" s="117">
        <v>0</v>
      </c>
      <c r="D269" s="117">
        <v>0</v>
      </c>
      <c r="E269" s="50" t="s">
        <v>291</v>
      </c>
      <c r="F269" s="50" t="s">
        <v>291</v>
      </c>
      <c r="G269" s="50" t="s">
        <v>291</v>
      </c>
      <c r="H269" s="50" t="s">
        <v>291</v>
      </c>
      <c r="I269" s="50" t="s">
        <v>291</v>
      </c>
      <c r="J269" s="50" t="s">
        <v>291</v>
      </c>
      <c r="K269" s="50" t="s">
        <v>291</v>
      </c>
      <c r="L269" s="50" t="s">
        <v>291</v>
      </c>
      <c r="M269" s="50" t="s">
        <v>291</v>
      </c>
      <c r="N269" s="50" t="s">
        <v>291</v>
      </c>
    </row>
    <row r="270" spans="1:14">
      <c r="A270" s="110" t="s">
        <v>557</v>
      </c>
      <c r="B270" s="116" t="s">
        <v>558</v>
      </c>
      <c r="C270" s="117">
        <v>120</v>
      </c>
      <c r="D270" s="117">
        <v>120</v>
      </c>
      <c r="E270" s="50" t="s">
        <v>291</v>
      </c>
      <c r="F270" s="50" t="s">
        <v>291</v>
      </c>
      <c r="G270" s="50" t="s">
        <v>291</v>
      </c>
      <c r="H270" s="50" t="s">
        <v>291</v>
      </c>
      <c r="I270" s="50" t="s">
        <v>291</v>
      </c>
      <c r="J270" s="50" t="s">
        <v>291</v>
      </c>
      <c r="K270" s="50" t="s">
        <v>291</v>
      </c>
      <c r="L270" s="50" t="s">
        <v>291</v>
      </c>
      <c r="M270" s="50" t="s">
        <v>291</v>
      </c>
      <c r="N270" s="50" t="s">
        <v>291</v>
      </c>
    </row>
    <row r="271" spans="1:14">
      <c r="A271" s="110" t="s">
        <v>559</v>
      </c>
      <c r="B271" s="116" t="s">
        <v>560</v>
      </c>
      <c r="C271" s="117">
        <f>D271*0.8</f>
        <v>96</v>
      </c>
      <c r="D271" s="117">
        <v>120</v>
      </c>
      <c r="E271" s="50" t="s">
        <v>291</v>
      </c>
      <c r="F271" s="50" t="s">
        <v>291</v>
      </c>
      <c r="G271" s="50" t="s">
        <v>291</v>
      </c>
      <c r="H271" s="50" t="s">
        <v>291</v>
      </c>
      <c r="I271" s="50" t="s">
        <v>291</v>
      </c>
      <c r="J271" s="50" t="s">
        <v>291</v>
      </c>
      <c r="K271" s="50" t="s">
        <v>291</v>
      </c>
      <c r="L271" s="50" t="s">
        <v>291</v>
      </c>
      <c r="M271" s="50" t="s">
        <v>291</v>
      </c>
      <c r="N271" s="50" t="s">
        <v>291</v>
      </c>
    </row>
    <row r="272" spans="1:14">
      <c r="A272" s="110" t="s">
        <v>561</v>
      </c>
      <c r="B272" s="116" t="s">
        <v>562</v>
      </c>
      <c r="C272" s="117">
        <f t="shared" ref="C272:C278" si="24">D272*0.8</f>
        <v>96</v>
      </c>
      <c r="D272" s="117">
        <v>120</v>
      </c>
      <c r="E272" s="50" t="s">
        <v>291</v>
      </c>
      <c r="F272" s="50" t="s">
        <v>291</v>
      </c>
      <c r="G272" s="50" t="s">
        <v>291</v>
      </c>
      <c r="L272" s="50" t="s">
        <v>291</v>
      </c>
    </row>
    <row r="273" spans="1:14">
      <c r="A273" s="110" t="s">
        <v>563</v>
      </c>
      <c r="B273" s="116" t="s">
        <v>564</v>
      </c>
      <c r="C273" s="117">
        <f t="shared" si="24"/>
        <v>96</v>
      </c>
      <c r="D273" s="117">
        <v>120</v>
      </c>
      <c r="H273" s="50" t="s">
        <v>291</v>
      </c>
      <c r="I273" s="50" t="s">
        <v>291</v>
      </c>
      <c r="J273" s="50" t="s">
        <v>291</v>
      </c>
      <c r="K273" s="50" t="s">
        <v>291</v>
      </c>
      <c r="N273" s="50" t="s">
        <v>291</v>
      </c>
    </row>
    <row r="274" spans="1:14">
      <c r="A274" s="110" t="s">
        <v>565</v>
      </c>
      <c r="B274" s="116" t="s">
        <v>566</v>
      </c>
      <c r="C274" s="117">
        <f t="shared" si="24"/>
        <v>96</v>
      </c>
      <c r="D274" s="117">
        <v>120</v>
      </c>
      <c r="E274" s="50" t="s">
        <v>291</v>
      </c>
      <c r="F274" s="50" t="s">
        <v>291</v>
      </c>
      <c r="H274" s="50" t="s">
        <v>291</v>
      </c>
      <c r="I274" s="50" t="s">
        <v>291</v>
      </c>
      <c r="J274" s="50" t="s">
        <v>291</v>
      </c>
      <c r="L274" s="50" t="s">
        <v>291</v>
      </c>
      <c r="N274" s="50" t="s">
        <v>291</v>
      </c>
    </row>
    <row r="275" spans="1:14">
      <c r="A275" s="110" t="s">
        <v>567</v>
      </c>
      <c r="B275" s="116" t="s">
        <v>568</v>
      </c>
      <c r="C275" s="117">
        <f t="shared" si="24"/>
        <v>96</v>
      </c>
      <c r="D275" s="117">
        <v>120</v>
      </c>
      <c r="E275" s="50" t="s">
        <v>291</v>
      </c>
      <c r="F275" s="50" t="s">
        <v>291</v>
      </c>
      <c r="L275" s="50" t="s">
        <v>291</v>
      </c>
    </row>
    <row r="276" spans="1:14">
      <c r="A276" s="110" t="s">
        <v>569</v>
      </c>
      <c r="B276" s="116" t="s">
        <v>1027</v>
      </c>
      <c r="C276" s="117">
        <f t="shared" si="24"/>
        <v>96</v>
      </c>
      <c r="D276" s="117">
        <v>120</v>
      </c>
      <c r="E276" s="50" t="s">
        <v>291</v>
      </c>
      <c r="F276" s="50" t="s">
        <v>291</v>
      </c>
      <c r="G276" s="50" t="s">
        <v>291</v>
      </c>
      <c r="H276" s="50" t="s">
        <v>291</v>
      </c>
      <c r="I276" s="50" t="s">
        <v>291</v>
      </c>
      <c r="J276" s="50" t="s">
        <v>291</v>
      </c>
      <c r="K276" s="50" t="s">
        <v>291</v>
      </c>
      <c r="L276" s="50" t="s">
        <v>291</v>
      </c>
      <c r="M276" s="50" t="s">
        <v>291</v>
      </c>
      <c r="N276" s="50" t="s">
        <v>291</v>
      </c>
    </row>
    <row r="277" spans="1:14">
      <c r="A277" s="110" t="s">
        <v>570</v>
      </c>
      <c r="B277" s="116" t="s">
        <v>571</v>
      </c>
      <c r="C277" s="117">
        <f t="shared" si="24"/>
        <v>96</v>
      </c>
      <c r="D277" s="117">
        <v>120</v>
      </c>
      <c r="E277" s="50" t="s">
        <v>291</v>
      </c>
      <c r="F277" s="50" t="s">
        <v>291</v>
      </c>
      <c r="G277" s="50" t="s">
        <v>291</v>
      </c>
      <c r="H277" s="50" t="s">
        <v>291</v>
      </c>
      <c r="I277" s="50" t="s">
        <v>291</v>
      </c>
      <c r="J277" s="50" t="s">
        <v>291</v>
      </c>
      <c r="K277" s="50" t="s">
        <v>291</v>
      </c>
      <c r="L277" s="50" t="s">
        <v>291</v>
      </c>
      <c r="M277" s="50" t="s">
        <v>291</v>
      </c>
      <c r="N277" s="50" t="s">
        <v>291</v>
      </c>
    </row>
    <row r="278" spans="1:14">
      <c r="A278" s="110" t="s">
        <v>572</v>
      </c>
      <c r="B278" s="116" t="s">
        <v>573</v>
      </c>
      <c r="C278" s="117">
        <f t="shared" si="24"/>
        <v>88</v>
      </c>
      <c r="D278" s="117">
        <v>110</v>
      </c>
      <c r="E278" s="50" t="s">
        <v>291</v>
      </c>
      <c r="F278" s="50" t="s">
        <v>291</v>
      </c>
      <c r="H278" s="50" t="s">
        <v>291</v>
      </c>
      <c r="I278" s="50" t="s">
        <v>291</v>
      </c>
      <c r="J278" s="50" t="s">
        <v>291</v>
      </c>
      <c r="L278" s="50" t="s">
        <v>291</v>
      </c>
      <c r="N278" s="50" t="s">
        <v>291</v>
      </c>
    </row>
    <row r="279" spans="1:14">
      <c r="A279" s="110" t="s">
        <v>574</v>
      </c>
      <c r="B279" s="116" t="s">
        <v>575</v>
      </c>
      <c r="C279" s="117">
        <v>120</v>
      </c>
      <c r="D279" s="117">
        <v>120</v>
      </c>
      <c r="E279" s="50" t="s">
        <v>291</v>
      </c>
      <c r="F279" s="50" t="s">
        <v>291</v>
      </c>
      <c r="L279" s="50" t="s">
        <v>291</v>
      </c>
    </row>
    <row r="280" spans="1:14">
      <c r="A280" s="110" t="s">
        <v>576</v>
      </c>
      <c r="B280" s="116" t="s">
        <v>577</v>
      </c>
      <c r="C280" s="117">
        <v>235</v>
      </c>
      <c r="D280" s="117">
        <v>235</v>
      </c>
      <c r="E280" s="50" t="s">
        <v>291</v>
      </c>
      <c r="F280" s="50" t="s">
        <v>291</v>
      </c>
      <c r="L280" s="50" t="s">
        <v>291</v>
      </c>
    </row>
    <row r="281" spans="1:14">
      <c r="A281" s="110" t="s">
        <v>578</v>
      </c>
      <c r="B281" s="116" t="s">
        <v>579</v>
      </c>
      <c r="C281" s="117">
        <f>D281*0.8</f>
        <v>96</v>
      </c>
      <c r="D281" s="117">
        <v>120</v>
      </c>
      <c r="E281" s="50" t="s">
        <v>291</v>
      </c>
      <c r="F281" s="50" t="s">
        <v>291</v>
      </c>
      <c r="H281" s="50" t="s">
        <v>291</v>
      </c>
      <c r="I281" s="50" t="s">
        <v>291</v>
      </c>
      <c r="J281" s="50" t="s">
        <v>291</v>
      </c>
      <c r="L281" s="50" t="s">
        <v>291</v>
      </c>
      <c r="N281" s="50" t="s">
        <v>291</v>
      </c>
    </row>
    <row r="282" spans="1:14">
      <c r="A282" s="110" t="s">
        <v>580</v>
      </c>
      <c r="B282" s="116" t="s">
        <v>1028</v>
      </c>
      <c r="C282" s="117">
        <f t="shared" ref="C282:C283" si="25">D282*0.8</f>
        <v>188</v>
      </c>
      <c r="D282" s="117">
        <v>235</v>
      </c>
      <c r="E282" s="50" t="s">
        <v>291</v>
      </c>
      <c r="F282" s="50" t="s">
        <v>291</v>
      </c>
      <c r="H282" s="50" t="s">
        <v>291</v>
      </c>
      <c r="I282" s="50" t="s">
        <v>291</v>
      </c>
      <c r="J282" s="50" t="s">
        <v>291</v>
      </c>
      <c r="L282" s="50" t="s">
        <v>291</v>
      </c>
      <c r="N282" s="50" t="s">
        <v>291</v>
      </c>
    </row>
    <row r="283" spans="1:14">
      <c r="A283" s="110" t="s">
        <v>1029</v>
      </c>
      <c r="B283" s="116" t="s">
        <v>1030</v>
      </c>
      <c r="C283" s="117">
        <f t="shared" si="25"/>
        <v>260</v>
      </c>
      <c r="D283" s="117">
        <v>325</v>
      </c>
      <c r="H283" s="50" t="s">
        <v>291</v>
      </c>
    </row>
    <row r="284" spans="1:14">
      <c r="A284" s="110" t="s">
        <v>1031</v>
      </c>
      <c r="B284" s="116" t="s">
        <v>1032</v>
      </c>
      <c r="C284" s="117">
        <v>0</v>
      </c>
      <c r="D284" s="117">
        <v>0</v>
      </c>
      <c r="H284" s="50" t="s">
        <v>291</v>
      </c>
    </row>
    <row r="285" spans="1:14">
      <c r="A285" s="110" t="s">
        <v>1033</v>
      </c>
      <c r="B285" s="116" t="s">
        <v>1034</v>
      </c>
      <c r="C285" s="117">
        <v>0</v>
      </c>
      <c r="D285" s="117">
        <v>0</v>
      </c>
      <c r="H285" s="50" t="s">
        <v>291</v>
      </c>
    </row>
    <row r="286" spans="1:14">
      <c r="A286" s="110" t="s">
        <v>1035</v>
      </c>
      <c r="B286" s="116" t="s">
        <v>1036</v>
      </c>
      <c r="C286" s="117">
        <v>0</v>
      </c>
      <c r="D286" s="117">
        <v>0</v>
      </c>
      <c r="L286" s="50" t="s">
        <v>291</v>
      </c>
      <c r="N286" s="50" t="s">
        <v>291</v>
      </c>
    </row>
    <row r="287" spans="1:14">
      <c r="A287" s="110" t="s">
        <v>1037</v>
      </c>
      <c r="B287" s="116" t="s">
        <v>1038</v>
      </c>
      <c r="C287" s="117">
        <f>D287*0.8</f>
        <v>96</v>
      </c>
      <c r="D287" s="117">
        <v>120</v>
      </c>
      <c r="L287" s="50" t="s">
        <v>291</v>
      </c>
    </row>
    <row r="288" spans="1:14">
      <c r="A288" s="118" t="s">
        <v>1225</v>
      </c>
      <c r="B288" s="119" t="s">
        <v>1226</v>
      </c>
      <c r="C288" s="120">
        <f t="shared" ref="C288:C295" si="26">D288*0.8</f>
        <v>800</v>
      </c>
      <c r="D288" s="120">
        <v>1000</v>
      </c>
      <c r="E288" s="125" t="s">
        <v>291</v>
      </c>
      <c r="H288" s="125" t="s">
        <v>291</v>
      </c>
      <c r="I288" s="125" t="s">
        <v>291</v>
      </c>
      <c r="L288" s="125" t="s">
        <v>291</v>
      </c>
      <c r="N288" s="125" t="s">
        <v>291</v>
      </c>
    </row>
    <row r="289" spans="1:14">
      <c r="A289" s="118" t="s">
        <v>1227</v>
      </c>
      <c r="B289" s="119" t="s">
        <v>1228</v>
      </c>
      <c r="C289" s="120">
        <f t="shared" si="26"/>
        <v>120</v>
      </c>
      <c r="D289" s="120">
        <v>150</v>
      </c>
      <c r="E289" s="125" t="s">
        <v>291</v>
      </c>
      <c r="F289" s="125" t="s">
        <v>291</v>
      </c>
      <c r="L289" s="125" t="s">
        <v>291</v>
      </c>
    </row>
    <row r="290" spans="1:14">
      <c r="A290" s="118" t="s">
        <v>1130</v>
      </c>
      <c r="B290" s="119" t="s">
        <v>1182</v>
      </c>
      <c r="C290" s="120">
        <f t="shared" si="26"/>
        <v>572</v>
      </c>
      <c r="D290" s="120">
        <v>715</v>
      </c>
      <c r="N290" s="125" t="s">
        <v>291</v>
      </c>
    </row>
    <row r="291" spans="1:14">
      <c r="A291" s="118" t="s">
        <v>1128</v>
      </c>
      <c r="B291" s="119" t="s">
        <v>1129</v>
      </c>
      <c r="C291" s="120">
        <f t="shared" si="26"/>
        <v>572</v>
      </c>
      <c r="D291" s="120">
        <v>715</v>
      </c>
      <c r="N291" s="125" t="s">
        <v>291</v>
      </c>
    </row>
    <row r="292" spans="1:14">
      <c r="A292" s="118" t="s">
        <v>1126</v>
      </c>
      <c r="B292" s="119" t="s">
        <v>1127</v>
      </c>
      <c r="C292" s="120">
        <f t="shared" si="26"/>
        <v>572</v>
      </c>
      <c r="D292" s="120">
        <v>715</v>
      </c>
      <c r="N292" s="125" t="s">
        <v>291</v>
      </c>
    </row>
    <row r="293" spans="1:14">
      <c r="A293" s="110" t="s">
        <v>819</v>
      </c>
      <c r="B293" s="116" t="s">
        <v>820</v>
      </c>
      <c r="C293" s="117">
        <f t="shared" si="26"/>
        <v>572</v>
      </c>
      <c r="D293" s="117">
        <v>715</v>
      </c>
      <c r="L293" s="50" t="s">
        <v>291</v>
      </c>
    </row>
    <row r="294" spans="1:14">
      <c r="A294" s="110" t="s">
        <v>817</v>
      </c>
      <c r="B294" s="116" t="s">
        <v>818</v>
      </c>
      <c r="C294" s="117">
        <f t="shared" si="26"/>
        <v>572</v>
      </c>
      <c r="D294" s="117">
        <v>715</v>
      </c>
      <c r="L294" s="50" t="s">
        <v>291</v>
      </c>
    </row>
    <row r="295" spans="1:14">
      <c r="A295" s="110" t="s">
        <v>815</v>
      </c>
      <c r="B295" s="116" t="s">
        <v>816</v>
      </c>
      <c r="C295" s="117">
        <f t="shared" si="26"/>
        <v>572</v>
      </c>
      <c r="D295" s="117">
        <v>715</v>
      </c>
      <c r="L295" s="50" t="s">
        <v>291</v>
      </c>
    </row>
    <row r="296" spans="1:14">
      <c r="A296" s="257" t="s">
        <v>581</v>
      </c>
      <c r="B296" s="257"/>
      <c r="C296" s="49" t="s">
        <v>925</v>
      </c>
      <c r="D296" s="49" t="s">
        <v>282</v>
      </c>
      <c r="E296" s="49" t="s">
        <v>283</v>
      </c>
      <c r="F296" s="49" t="s">
        <v>284</v>
      </c>
      <c r="G296" s="49" t="s">
        <v>285</v>
      </c>
      <c r="H296" s="49" t="s">
        <v>286</v>
      </c>
      <c r="I296" s="49" t="s">
        <v>287</v>
      </c>
      <c r="J296" s="49" t="s">
        <v>288</v>
      </c>
      <c r="K296" s="49" t="s">
        <v>289</v>
      </c>
      <c r="L296" s="49" t="s">
        <v>871</v>
      </c>
      <c r="M296" s="49" t="s">
        <v>290</v>
      </c>
      <c r="N296" s="49" t="s">
        <v>1175</v>
      </c>
    </row>
    <row r="297" spans="1:14">
      <c r="A297" s="110" t="s">
        <v>1039</v>
      </c>
      <c r="B297" s="116" t="s">
        <v>582</v>
      </c>
      <c r="C297" s="117">
        <f>D297*0.8</f>
        <v>164</v>
      </c>
      <c r="D297" s="117">
        <v>205</v>
      </c>
      <c r="E297" s="50" t="s">
        <v>291</v>
      </c>
      <c r="F297" s="50" t="s">
        <v>291</v>
      </c>
      <c r="H297" s="50" t="s">
        <v>291</v>
      </c>
      <c r="I297" s="50" t="s">
        <v>291</v>
      </c>
      <c r="J297" s="50" t="s">
        <v>291</v>
      </c>
      <c r="L297" s="50" t="s">
        <v>291</v>
      </c>
      <c r="N297" s="50" t="s">
        <v>291</v>
      </c>
    </row>
    <row r="298" spans="1:14">
      <c r="A298" s="110" t="s">
        <v>583</v>
      </c>
      <c r="B298" s="116" t="s">
        <v>584</v>
      </c>
      <c r="C298" s="117">
        <f>D298*0.8</f>
        <v>96</v>
      </c>
      <c r="D298" s="117">
        <v>120</v>
      </c>
      <c r="E298" s="50" t="s">
        <v>291</v>
      </c>
      <c r="F298" s="50" t="s">
        <v>291</v>
      </c>
      <c r="H298" s="50" t="s">
        <v>291</v>
      </c>
      <c r="I298" s="50" t="s">
        <v>291</v>
      </c>
      <c r="J298" s="50" t="s">
        <v>291</v>
      </c>
      <c r="L298" s="50" t="s">
        <v>291</v>
      </c>
      <c r="N298" s="50" t="s">
        <v>291</v>
      </c>
    </row>
    <row r="299" spans="1:14">
      <c r="A299" s="257" t="s">
        <v>585</v>
      </c>
      <c r="B299" s="257"/>
      <c r="C299" s="49" t="s">
        <v>925</v>
      </c>
      <c r="D299" s="49" t="s">
        <v>282</v>
      </c>
      <c r="E299" s="49" t="s">
        <v>283</v>
      </c>
      <c r="F299" s="49" t="s">
        <v>284</v>
      </c>
      <c r="G299" s="49" t="s">
        <v>285</v>
      </c>
      <c r="H299" s="49" t="s">
        <v>286</v>
      </c>
      <c r="I299" s="49" t="s">
        <v>287</v>
      </c>
      <c r="J299" s="49" t="s">
        <v>288</v>
      </c>
      <c r="K299" s="49" t="s">
        <v>289</v>
      </c>
      <c r="L299" s="49" t="s">
        <v>871</v>
      </c>
      <c r="M299" s="49" t="s">
        <v>290</v>
      </c>
      <c r="N299" s="49" t="s">
        <v>1175</v>
      </c>
    </row>
    <row r="300" spans="1:14">
      <c r="A300" s="110" t="s">
        <v>586</v>
      </c>
      <c r="B300" s="116" t="s">
        <v>587</v>
      </c>
      <c r="C300" s="117">
        <v>4800</v>
      </c>
      <c r="D300" s="117">
        <v>4800</v>
      </c>
      <c r="E300" s="50" t="s">
        <v>291</v>
      </c>
      <c r="F300" s="50" t="s">
        <v>291</v>
      </c>
      <c r="G300" s="50" t="s">
        <v>291</v>
      </c>
      <c r="H300" s="50" t="s">
        <v>291</v>
      </c>
      <c r="I300" s="50" t="s">
        <v>291</v>
      </c>
      <c r="J300" s="50" t="s">
        <v>291</v>
      </c>
      <c r="K300" s="50" t="s">
        <v>291</v>
      </c>
      <c r="L300" s="50" t="s">
        <v>291</v>
      </c>
      <c r="M300" s="50" t="s">
        <v>291</v>
      </c>
      <c r="N300" s="50" t="s">
        <v>291</v>
      </c>
    </row>
    <row r="301" spans="1:14" ht="30">
      <c r="A301" s="110" t="s">
        <v>1101</v>
      </c>
      <c r="B301" s="116" t="s">
        <v>1102</v>
      </c>
      <c r="C301" s="117">
        <v>330</v>
      </c>
      <c r="D301" s="117">
        <v>330</v>
      </c>
    </row>
    <row r="302" spans="1:14">
      <c r="A302" s="110" t="s">
        <v>588</v>
      </c>
      <c r="B302" s="116" t="s">
        <v>589</v>
      </c>
      <c r="C302" s="117">
        <v>5060</v>
      </c>
      <c r="D302" s="117">
        <v>5060</v>
      </c>
      <c r="E302" s="50" t="s">
        <v>291</v>
      </c>
      <c r="F302" s="50" t="s">
        <v>291</v>
      </c>
      <c r="G302" s="50" t="s">
        <v>291</v>
      </c>
      <c r="H302" s="50" t="s">
        <v>291</v>
      </c>
      <c r="I302" s="50" t="s">
        <v>291</v>
      </c>
      <c r="J302" s="50" t="s">
        <v>291</v>
      </c>
      <c r="K302" s="50" t="s">
        <v>291</v>
      </c>
      <c r="L302" s="50" t="s">
        <v>291</v>
      </c>
      <c r="M302" s="50" t="s">
        <v>291</v>
      </c>
    </row>
    <row r="303" spans="1:14">
      <c r="A303" s="110" t="s">
        <v>590</v>
      </c>
      <c r="B303" s="116" t="s">
        <v>591</v>
      </c>
      <c r="C303" s="117">
        <v>7920</v>
      </c>
      <c r="D303" s="117">
        <v>7920</v>
      </c>
      <c r="E303" s="50" t="s">
        <v>291</v>
      </c>
      <c r="F303" s="50" t="s">
        <v>291</v>
      </c>
      <c r="G303" s="50" t="s">
        <v>291</v>
      </c>
      <c r="H303" s="50" t="s">
        <v>291</v>
      </c>
      <c r="I303" s="50" t="s">
        <v>291</v>
      </c>
      <c r="J303" s="50" t="s">
        <v>291</v>
      </c>
      <c r="K303" s="50" t="s">
        <v>291</v>
      </c>
      <c r="L303" s="50" t="s">
        <v>291</v>
      </c>
      <c r="M303" s="50" t="s">
        <v>291</v>
      </c>
    </row>
    <row r="304" spans="1:14">
      <c r="A304" s="110" t="s">
        <v>592</v>
      </c>
      <c r="B304" s="116" t="s">
        <v>593</v>
      </c>
      <c r="C304" s="117">
        <v>10780</v>
      </c>
      <c r="D304" s="117">
        <v>10780</v>
      </c>
      <c r="E304" s="50" t="s">
        <v>291</v>
      </c>
      <c r="F304" s="50" t="s">
        <v>291</v>
      </c>
      <c r="G304" s="50" t="s">
        <v>291</v>
      </c>
      <c r="H304" s="50" t="s">
        <v>291</v>
      </c>
      <c r="I304" s="50" t="s">
        <v>291</v>
      </c>
      <c r="J304" s="50" t="s">
        <v>291</v>
      </c>
      <c r="K304" s="50" t="s">
        <v>291</v>
      </c>
      <c r="L304" s="50" t="s">
        <v>291</v>
      </c>
      <c r="M304" s="50" t="s">
        <v>291</v>
      </c>
    </row>
    <row r="305" spans="1:14">
      <c r="A305" s="257" t="s">
        <v>1040</v>
      </c>
      <c r="B305" s="257"/>
      <c r="C305" s="49" t="s">
        <v>925</v>
      </c>
      <c r="D305" s="49" t="s">
        <v>282</v>
      </c>
      <c r="E305" s="49" t="s">
        <v>283</v>
      </c>
      <c r="F305" s="49" t="s">
        <v>284</v>
      </c>
      <c r="G305" s="49" t="s">
        <v>285</v>
      </c>
      <c r="H305" s="49" t="s">
        <v>286</v>
      </c>
      <c r="I305" s="49" t="s">
        <v>287</v>
      </c>
      <c r="J305" s="49" t="s">
        <v>288</v>
      </c>
      <c r="K305" s="49" t="s">
        <v>289</v>
      </c>
      <c r="L305" s="49" t="s">
        <v>871</v>
      </c>
      <c r="M305" s="49" t="s">
        <v>290</v>
      </c>
      <c r="N305" s="49" t="s">
        <v>1175</v>
      </c>
    </row>
    <row r="306" spans="1:14">
      <c r="A306" s="110" t="s">
        <v>594</v>
      </c>
      <c r="B306" s="116" t="s">
        <v>595</v>
      </c>
      <c r="C306" s="117">
        <f>D306*0.8</f>
        <v>96</v>
      </c>
      <c r="D306" s="117">
        <v>120</v>
      </c>
    </row>
    <row r="307" spans="1:14" ht="60">
      <c r="A307" s="110" t="s">
        <v>1103</v>
      </c>
      <c r="B307" s="116" t="s">
        <v>1104</v>
      </c>
      <c r="C307" s="117">
        <v>275</v>
      </c>
      <c r="D307" s="117">
        <v>275</v>
      </c>
    </row>
    <row r="308" spans="1:14">
      <c r="A308" s="110" t="s">
        <v>596</v>
      </c>
      <c r="B308" s="116" t="s">
        <v>597</v>
      </c>
      <c r="C308" s="117">
        <f>D308*0.8</f>
        <v>193.60000000000002</v>
      </c>
      <c r="D308" s="117">
        <v>242</v>
      </c>
    </row>
    <row r="309" spans="1:14">
      <c r="A309" s="110" t="s">
        <v>1041</v>
      </c>
      <c r="B309" s="116" t="s">
        <v>1042</v>
      </c>
      <c r="C309" s="117">
        <f t="shared" ref="C309:C311" si="27">D309*0.8</f>
        <v>309.60000000000002</v>
      </c>
      <c r="D309" s="117">
        <v>387</v>
      </c>
    </row>
    <row r="310" spans="1:14">
      <c r="A310" s="110" t="s">
        <v>598</v>
      </c>
      <c r="B310" s="116" t="s">
        <v>599</v>
      </c>
      <c r="C310" s="117">
        <f t="shared" si="27"/>
        <v>383.20000000000005</v>
      </c>
      <c r="D310" s="117">
        <v>479</v>
      </c>
    </row>
    <row r="311" spans="1:14">
      <c r="A311" s="110" t="s">
        <v>600</v>
      </c>
      <c r="B311" s="116" t="s">
        <v>601</v>
      </c>
      <c r="C311" s="117">
        <f t="shared" si="27"/>
        <v>616</v>
      </c>
      <c r="D311" s="117">
        <v>770</v>
      </c>
    </row>
    <row r="312" spans="1:14">
      <c r="A312" s="257" t="s">
        <v>602</v>
      </c>
      <c r="B312" s="257"/>
      <c r="C312" s="49" t="s">
        <v>925</v>
      </c>
      <c r="D312" s="49" t="s">
        <v>282</v>
      </c>
      <c r="E312" s="49" t="s">
        <v>283</v>
      </c>
      <c r="F312" s="49" t="s">
        <v>284</v>
      </c>
      <c r="G312" s="49" t="s">
        <v>285</v>
      </c>
      <c r="H312" s="49" t="s">
        <v>286</v>
      </c>
      <c r="I312" s="49" t="s">
        <v>287</v>
      </c>
      <c r="J312" s="49" t="s">
        <v>288</v>
      </c>
      <c r="K312" s="49" t="s">
        <v>289</v>
      </c>
      <c r="L312" s="49" t="s">
        <v>871</v>
      </c>
      <c r="M312" s="49" t="s">
        <v>290</v>
      </c>
      <c r="N312" s="49" t="s">
        <v>1175</v>
      </c>
    </row>
    <row r="313" spans="1:14">
      <c r="A313" s="110" t="s">
        <v>603</v>
      </c>
      <c r="B313" s="116" t="s">
        <v>604</v>
      </c>
      <c r="C313" s="117">
        <f>D313*0.8</f>
        <v>4.7200000000000006</v>
      </c>
      <c r="D313" s="117">
        <v>5.9</v>
      </c>
      <c r="F313" s="50" t="s">
        <v>291</v>
      </c>
    </row>
    <row r="314" spans="1:14">
      <c r="A314" s="110" t="s">
        <v>605</v>
      </c>
      <c r="B314" s="116" t="s">
        <v>1043</v>
      </c>
      <c r="C314" s="117">
        <f t="shared" ref="C314:C317" si="28">D314*0.8</f>
        <v>4.7200000000000006</v>
      </c>
      <c r="D314" s="117">
        <v>5.9</v>
      </c>
      <c r="E314" s="50" t="s">
        <v>291</v>
      </c>
      <c r="L314" s="50" t="s">
        <v>291</v>
      </c>
    </row>
    <row r="315" spans="1:14">
      <c r="A315" s="110" t="s">
        <v>606</v>
      </c>
      <c r="B315" s="116" t="s">
        <v>607</v>
      </c>
      <c r="C315" s="117">
        <f t="shared" si="28"/>
        <v>4.7200000000000006</v>
      </c>
      <c r="D315" s="117">
        <v>5.9</v>
      </c>
      <c r="E315" s="50" t="s">
        <v>291</v>
      </c>
      <c r="F315" s="50" t="s">
        <v>291</v>
      </c>
      <c r="L315" s="50" t="s">
        <v>291</v>
      </c>
    </row>
    <row r="316" spans="1:14">
      <c r="A316" s="110" t="s">
        <v>608</v>
      </c>
      <c r="B316" s="116" t="s">
        <v>1044</v>
      </c>
      <c r="C316" s="117">
        <f t="shared" si="28"/>
        <v>7.9200000000000008</v>
      </c>
      <c r="D316" s="117">
        <v>9.9</v>
      </c>
      <c r="E316" s="50" t="s">
        <v>291</v>
      </c>
      <c r="L316" s="50" t="s">
        <v>291</v>
      </c>
    </row>
    <row r="317" spans="1:14">
      <c r="A317" s="110" t="s">
        <v>609</v>
      </c>
      <c r="B317" s="116" t="s">
        <v>610</v>
      </c>
      <c r="C317" s="117">
        <f t="shared" si="28"/>
        <v>3.84</v>
      </c>
      <c r="D317" s="117">
        <v>4.8</v>
      </c>
      <c r="E317" s="50" t="s">
        <v>291</v>
      </c>
      <c r="F317" s="50" t="s">
        <v>291</v>
      </c>
    </row>
    <row r="318" spans="1:14">
      <c r="A318" s="257" t="s">
        <v>1105</v>
      </c>
      <c r="B318" s="257"/>
      <c r="C318" s="49" t="s">
        <v>925</v>
      </c>
      <c r="D318" s="49" t="s">
        <v>282</v>
      </c>
      <c r="E318" s="49" t="s">
        <v>283</v>
      </c>
      <c r="F318" s="49" t="s">
        <v>284</v>
      </c>
      <c r="G318" s="49" t="s">
        <v>285</v>
      </c>
      <c r="H318" s="49" t="s">
        <v>286</v>
      </c>
      <c r="I318" s="49" t="s">
        <v>287</v>
      </c>
      <c r="J318" s="49" t="s">
        <v>288</v>
      </c>
      <c r="K318" s="49" t="s">
        <v>289</v>
      </c>
      <c r="L318" s="49" t="s">
        <v>871</v>
      </c>
      <c r="M318" s="49" t="s">
        <v>290</v>
      </c>
      <c r="N318" s="49" t="s">
        <v>1175</v>
      </c>
    </row>
    <row r="319" spans="1:14" ht="30">
      <c r="A319" s="110" t="s">
        <v>1106</v>
      </c>
      <c r="B319" s="116" t="s">
        <v>1107</v>
      </c>
      <c r="C319" s="117">
        <f>D319*0.8</f>
        <v>956</v>
      </c>
      <c r="D319" s="117">
        <v>1195</v>
      </c>
      <c r="H319" s="50" t="s">
        <v>291</v>
      </c>
    </row>
    <row r="320" spans="1:14" ht="30">
      <c r="A320" s="110" t="s">
        <v>1108</v>
      </c>
      <c r="B320" s="116" t="s">
        <v>1109</v>
      </c>
      <c r="C320" s="117">
        <f>D320*0.8</f>
        <v>1068</v>
      </c>
      <c r="D320" s="117">
        <v>1335</v>
      </c>
    </row>
    <row r="321" spans="1:4" ht="30">
      <c r="A321" s="110" t="s">
        <v>1110</v>
      </c>
      <c r="B321" s="116" t="s">
        <v>1111</v>
      </c>
      <c r="C321" s="117">
        <v>1650</v>
      </c>
      <c r="D321" s="117">
        <v>1650</v>
      </c>
    </row>
    <row r="322" spans="1:4">
      <c r="A322" s="110" t="s">
        <v>1112</v>
      </c>
      <c r="B322" s="116" t="s">
        <v>1113</v>
      </c>
      <c r="C322" s="117">
        <v>60</v>
      </c>
      <c r="D322" s="117">
        <v>100</v>
      </c>
    </row>
    <row r="323" spans="1:4">
      <c r="A323" s="110" t="s">
        <v>1114</v>
      </c>
      <c r="B323" s="116" t="s">
        <v>1115</v>
      </c>
      <c r="C323" s="117">
        <v>435</v>
      </c>
      <c r="D323" s="117">
        <v>725</v>
      </c>
    </row>
    <row r="324" spans="1:4">
      <c r="A324" s="110" t="s">
        <v>1116</v>
      </c>
      <c r="B324" s="116" t="s">
        <v>1117</v>
      </c>
      <c r="C324" s="117">
        <v>1040</v>
      </c>
      <c r="D324" s="117">
        <v>1040</v>
      </c>
    </row>
    <row r="325" spans="1:4">
      <c r="A325" s="110" t="s">
        <v>1118</v>
      </c>
      <c r="B325" s="116" t="s">
        <v>1119</v>
      </c>
      <c r="C325" s="117">
        <v>340</v>
      </c>
      <c r="D325" s="117">
        <v>340</v>
      </c>
    </row>
  </sheetData>
  <mergeCells count="31">
    <mergeCell ref="A84:B84"/>
    <mergeCell ref="A1:N1"/>
    <mergeCell ref="A2:B2"/>
    <mergeCell ref="A7:B7"/>
    <mergeCell ref="A11:B11"/>
    <mergeCell ref="A22:B22"/>
    <mergeCell ref="A26:B26"/>
    <mergeCell ref="A35:B35"/>
    <mergeCell ref="A40:B40"/>
    <mergeCell ref="A47:B47"/>
    <mergeCell ref="A52:B52"/>
    <mergeCell ref="A59:B59"/>
    <mergeCell ref="A209:B209"/>
    <mergeCell ref="A96:B96"/>
    <mergeCell ref="A101:B101"/>
    <mergeCell ref="A104:B104"/>
    <mergeCell ref="A108:B108"/>
    <mergeCell ref="A134:B134"/>
    <mergeCell ref="A149:B149"/>
    <mergeCell ref="A152:B152"/>
    <mergeCell ref="A155:B155"/>
    <mergeCell ref="A166:B166"/>
    <mergeCell ref="A182:B182"/>
    <mergeCell ref="A205:B205"/>
    <mergeCell ref="A318:B318"/>
    <mergeCell ref="A225:B225"/>
    <mergeCell ref="A238:B238"/>
    <mergeCell ref="A296:B296"/>
    <mergeCell ref="A299:B299"/>
    <mergeCell ref="A305:B305"/>
    <mergeCell ref="A312:B312"/>
  </mergeCells>
  <pageMargins left="0.7" right="0.7" top="0.75" bottom="0.75" header="0.3" footer="0.3"/>
  <pageSetup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abde849-b242-4fc6-b654-783022474445">EW2R75RUSK4D-110-2438</_dlc_DocId>
    <_dlc_DocIdUrl xmlns="4abde849-b242-4fc6-b654-783022474445">
      <Url>http://efjportal/marketing/_layouts/DocIdRedir.aspx?ID=EW2R75RUSK4D-110-2438</Url>
      <Description>EW2R75RUSK4D-110-2438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8C741E6463948855755C41EBCF167" ma:contentTypeVersion="2" ma:contentTypeDescription="Create a new document." ma:contentTypeScope="" ma:versionID="25ae1498c140adf6384827e869e7b4a9">
  <xsd:schema xmlns:xsd="http://www.w3.org/2001/XMLSchema" xmlns:xs="http://www.w3.org/2001/XMLSchema" xmlns:p="http://schemas.microsoft.com/office/2006/metadata/properties" xmlns:ns2="4abde849-b242-4fc6-b654-783022474445" targetNamespace="http://schemas.microsoft.com/office/2006/metadata/properties" ma:root="true" ma:fieldsID="917cac24b9baac1f7a095dadf9aa5680" ns2:_="">
    <xsd:import namespace="4abde849-b242-4fc6-b654-78302247444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de849-b242-4fc6-b654-78302247444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1F23511-19A0-4CB9-9508-A2DDC004D8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090C84-6EB8-4E58-A953-8B54560D8429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4abde849-b242-4fc6-b654-783022474445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579F63-0B0C-436F-9414-7460BC8549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de849-b242-4fc6-b654-783022474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80DED0F-D23E-46E9-871E-1C1DF71DEAC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10</vt:i4>
      </vt:variant>
    </vt:vector>
  </HeadingPairs>
  <TitlesOfParts>
    <vt:vector size="27" baseType="lpstr">
      <vt:lpstr>Cover Page </vt:lpstr>
      <vt:lpstr>Table of Contents </vt:lpstr>
      <vt:lpstr>VP8000</vt:lpstr>
      <vt:lpstr>VP5000</vt:lpstr>
      <vt:lpstr>VM8000</vt:lpstr>
      <vt:lpstr>VM7000</vt:lpstr>
      <vt:lpstr>VM6000</vt:lpstr>
      <vt:lpstr>VM5000</vt:lpstr>
      <vt:lpstr>Viking Accessories</vt:lpstr>
      <vt:lpstr>EVRS</vt:lpstr>
      <vt:lpstr> ATLAS </vt:lpstr>
      <vt:lpstr>ATLAS 1200</vt:lpstr>
      <vt:lpstr>ATLAS 4500</vt:lpstr>
      <vt:lpstr>Kairos</vt:lpstr>
      <vt:lpstr>Addtl Services</vt:lpstr>
      <vt:lpstr>Addtl Warranty Options</vt:lpstr>
      <vt:lpstr>Discounting</vt:lpstr>
      <vt:lpstr>' ATLAS '!Print_Area</vt:lpstr>
      <vt:lpstr>EVRS!Print_Area</vt:lpstr>
      <vt:lpstr>Kairos!Print_Area</vt:lpstr>
      <vt:lpstr>'Viking Accessories'!Print_Area</vt:lpstr>
      <vt:lpstr>'VM5000'!Print_Area</vt:lpstr>
      <vt:lpstr>'VM6000'!Print_Area</vt:lpstr>
      <vt:lpstr>'VM7000'!Print_Area</vt:lpstr>
      <vt:lpstr>'VM8000'!Print_Area</vt:lpstr>
      <vt:lpstr>'VP5000'!Print_Area</vt:lpstr>
      <vt:lpstr>'VP8000'!Print_Area</vt:lpstr>
    </vt:vector>
  </TitlesOfParts>
  <Company>EFJI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Karen Politte-Corn</dc:creator>
  <cp:lastModifiedBy>Anna Totzke</cp:lastModifiedBy>
  <cp:lastPrinted>2021-10-30T01:53:19Z</cp:lastPrinted>
  <dcterms:created xsi:type="dcterms:W3CDTF">2015-08-27T22:53:18Z</dcterms:created>
  <dcterms:modified xsi:type="dcterms:W3CDTF">2025-08-18T20:31:15Z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0x010100CA98C741E6463948855755C41EBCF167</vt:lpwstr>
  </property>
  <property fmtid="{D5CDD505-2E9C-101B-9397-08002B2CF9AE}" pid="3" name="_dlc_DocIdItemGuid">
    <vt:lpwstr>6dfbbc05-4ec2-4082-b552-4ea50e3db845</vt:lpwstr>
  </property>
</Properties>
</file>