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filterPrivacy="1" codeName="ThisWorkbook" defaultThemeVersion="124226"/>
  <xr:revisionPtr revIDLastSave="2" documentId="8_{7AA80E04-B836-40AE-9152-7D0DD8FF66B5}" xr6:coauthVersionLast="47" xr6:coauthVersionMax="47" xr10:uidLastSave="{5B8E58B8-3B84-4E3D-8D69-82F044600851}"/>
  <bookViews>
    <workbookView xWindow="-110" yWindow="-110" windowWidth="19420" windowHeight="10420" tabRatio="813" firstSheet="1" activeTab="1" xr2:uid="{00000000-000D-0000-FFFF-FFFF00000000}"/>
  </bookViews>
  <sheets>
    <sheet name="ATLAS - Price Guide" sheetId="11" state="hidden" r:id="rId1"/>
    <sheet name="Updates ATLAS List" sheetId="16" r:id="rId2"/>
    <sheet name="ATLAS 1200 Prices" sheetId="29" r:id="rId3"/>
    <sheet name="ATLAS 4500 Prices" sheetId="28" r:id="rId4"/>
    <sheet name="Trainings" sheetId="30" r:id="rId5"/>
    <sheet name="Manuals" sheetId="26" r:id="rId6"/>
    <sheet name="Frequency " sheetId="27" r:id="rId7"/>
    <sheet name="SPECTRA COST INCREASE" sheetId="18" state="hidden" r:id="rId8"/>
    <sheet name="Sheet1" sheetId="19" state="hidden" r:id="rId9"/>
    <sheet name="Sheet2" sheetId="20" state="hidden" r:id="rId10"/>
    <sheet name="Product Pricing Strategy" sheetId="8" state="hidden" r:id="rId11"/>
  </sheets>
  <definedNames>
    <definedName name="_xlnm.Print_Area" localSheetId="0">'ATLAS - Price Guide'!$A$2:$C$37</definedName>
    <definedName name="_xlnm.Print_Area" localSheetId="1">'Updates ATLAS List'!$A$2:$C$41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5" i="18" l="1"/>
  <c r="G45" i="18"/>
  <c r="K45" i="18" s="1"/>
  <c r="K44" i="18"/>
  <c r="J44" i="18"/>
  <c r="G44" i="18"/>
  <c r="J43" i="18"/>
  <c r="G43" i="18"/>
  <c r="K43" i="18" s="1"/>
  <c r="G42" i="18"/>
  <c r="K41" i="18"/>
  <c r="J41" i="18"/>
  <c r="G41" i="18"/>
  <c r="K40" i="18"/>
  <c r="J40" i="18"/>
  <c r="G40" i="18"/>
  <c r="J39" i="18"/>
  <c r="G39" i="18"/>
  <c r="K39" i="18" s="1"/>
  <c r="K38" i="18"/>
  <c r="J38" i="18"/>
  <c r="G38" i="18"/>
  <c r="J37" i="18"/>
  <c r="G37" i="18"/>
  <c r="K37" i="18" s="1"/>
  <c r="J36" i="18"/>
  <c r="G36" i="18"/>
  <c r="K36" i="18" s="1"/>
  <c r="K35" i="18"/>
  <c r="J35" i="18"/>
  <c r="G35" i="18"/>
  <c r="J34" i="18"/>
  <c r="G34" i="18"/>
  <c r="K34" i="18" s="1"/>
  <c r="K31" i="18"/>
  <c r="J31" i="18"/>
  <c r="G31" i="18"/>
  <c r="K30" i="18"/>
  <c r="J30" i="18"/>
  <c r="G30" i="18"/>
  <c r="J29" i="18"/>
  <c r="G29" i="18"/>
  <c r="K29" i="18" s="1"/>
  <c r="K28" i="18"/>
  <c r="J28" i="18"/>
  <c r="G28" i="18"/>
  <c r="J27" i="18"/>
  <c r="G27" i="18"/>
  <c r="K27" i="18" s="1"/>
  <c r="J26" i="18"/>
  <c r="G26" i="18"/>
  <c r="K26" i="18" s="1"/>
  <c r="K25" i="18"/>
  <c r="J25" i="18"/>
  <c r="G25" i="18"/>
  <c r="J24" i="18"/>
  <c r="G24" i="18"/>
  <c r="K24" i="18" s="1"/>
  <c r="K23" i="18"/>
  <c r="J23" i="18"/>
  <c r="G23" i="18"/>
  <c r="K22" i="18"/>
  <c r="J22" i="18"/>
  <c r="G22" i="18"/>
  <c r="G21" i="18"/>
  <c r="J20" i="18"/>
  <c r="G20" i="18"/>
  <c r="K20" i="18" s="1"/>
  <c r="K19" i="18"/>
  <c r="J19" i="18"/>
  <c r="G19" i="18"/>
  <c r="G18" i="18"/>
  <c r="G17" i="18"/>
  <c r="J16" i="18"/>
  <c r="G16" i="18"/>
  <c r="K16" i="18" s="1"/>
  <c r="K15" i="18"/>
  <c r="J15" i="18"/>
  <c r="G15" i="18"/>
  <c r="J14" i="18"/>
  <c r="G14" i="18"/>
  <c r="K14" i="18" s="1"/>
  <c r="K13" i="18"/>
  <c r="J13" i="18"/>
  <c r="G13" i="18"/>
  <c r="K12" i="18"/>
  <c r="J12" i="18"/>
  <c r="G12" i="18"/>
  <c r="J11" i="18"/>
  <c r="G11" i="18"/>
  <c r="K11" i="18" s="1"/>
  <c r="K10" i="18"/>
  <c r="J10" i="18"/>
  <c r="G10" i="18"/>
  <c r="J9" i="18"/>
  <c r="G9" i="18"/>
  <c r="K9" i="18" s="1"/>
  <c r="J8" i="18"/>
  <c r="G8" i="18"/>
  <c r="K8" i="18" s="1"/>
  <c r="K7" i="18"/>
  <c r="J7" i="18"/>
  <c r="G7" i="18"/>
  <c r="J6" i="18"/>
  <c r="G6" i="18"/>
  <c r="K6" i="18" s="1"/>
  <c r="K5" i="18"/>
  <c r="J5" i="18"/>
  <c r="G5" i="18"/>
  <c r="K4" i="18"/>
  <c r="J4" i="18"/>
  <c r="G4" i="18"/>
  <c r="J3" i="18"/>
  <c r="G3" i="18"/>
  <c r="K3" i="18" s="1"/>
  <c r="C36" i="16"/>
  <c r="C24" i="16"/>
  <c r="C18" i="16"/>
  <c r="C11" i="16"/>
  <c r="C21" i="16"/>
  <c r="D5" i="11"/>
  <c r="D6" i="11"/>
  <c r="D7" i="11"/>
  <c r="D8" i="11"/>
  <c r="D9" i="11"/>
  <c r="D10" i="11"/>
  <c r="D4" i="11"/>
  <c r="D29" i="11" l="1"/>
  <c r="D37" i="11" l="1"/>
  <c r="D36" i="11"/>
  <c r="D35" i="11"/>
  <c r="D33" i="11"/>
  <c r="D32" i="11"/>
  <c r="D31" i="11"/>
  <c r="D30" i="11"/>
  <c r="D27" i="11"/>
  <c r="D26" i="11"/>
  <c r="D25" i="11"/>
  <c r="D24" i="11"/>
  <c r="D23" i="11"/>
  <c r="D22" i="11"/>
  <c r="D21" i="11"/>
  <c r="D20" i="11"/>
  <c r="D19" i="11"/>
  <c r="D18" i="11"/>
  <c r="D17" i="11"/>
  <c r="D15" i="11"/>
  <c r="D14" i="11"/>
  <c r="D13" i="11"/>
  <c r="D11" i="11" l="1"/>
  <c r="D16" i="11"/>
  <c r="D28" i="11"/>
  <c r="D3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7" authorId="0" shapeId="0" xr:uid="{E6B923D6-D1D9-4F9B-9E3F-8741DA7D517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L807  is total  repair cost for ATLAS4500 UHF &amp; 7/800MHz PA upgrades.</t>
        </r>
      </text>
    </comment>
    <comment ref="E17" authorId="0" shapeId="0" xr:uid="{59825248-0CFE-4B32-B112-4202055C6D1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RFPN, </t>
        </r>
      </text>
    </comment>
    <comment ref="B42" authorId="0" shapeId="0" xr:uid="{BECABFBE-D04B-4551-A601-741A63FE95E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noc hanges here. </t>
        </r>
      </text>
    </comment>
  </commentList>
</comments>
</file>

<file path=xl/sharedStrings.xml><?xml version="1.0" encoding="utf-8"?>
<sst xmlns="http://schemas.openxmlformats.org/spreadsheetml/2006/main" count="483" uniqueCount="385">
  <si>
    <t>PART NUMBER</t>
  </si>
  <si>
    <t>PART DESCRIPTION</t>
  </si>
  <si>
    <t>LIST PRICE</t>
  </si>
  <si>
    <t xml:space="preserve">DEALER PRICE </t>
  </si>
  <si>
    <t>MANAGEMENT</t>
  </si>
  <si>
    <t>335-6100-001</t>
  </si>
  <si>
    <t>ATLAS 6100 BASIC NETWORK MANAGEMENT SYSTEM</t>
  </si>
  <si>
    <t>Dealer Discount</t>
  </si>
  <si>
    <t>335-6200-001</t>
  </si>
  <si>
    <t>ATLAS 6200 ADVANCED NETWORK MANAGEMENT SYSTEM</t>
  </si>
  <si>
    <t>Percentage Increase</t>
  </si>
  <si>
    <t>335-6300-001</t>
  </si>
  <si>
    <t>ATLAS 6300 MANAGEMENT SYSTEM CLIENT</t>
  </si>
  <si>
    <t>335-6400-002</t>
  </si>
  <si>
    <t>ATLAS 6400 DATA GATEWAY</t>
  </si>
  <si>
    <t>335-6500-002</t>
  </si>
  <si>
    <t>ATLAS 6500 KEY MANAGEMENT FACILITY</t>
  </si>
  <si>
    <t>335-6600-001</t>
  </si>
  <si>
    <t>ATLAS 6600 ISSI GATEWAY</t>
  </si>
  <si>
    <t>335-6700-001</t>
  </si>
  <si>
    <t>ATLAS 6700 TELEPHONE INTERCONNECT GATEWAY</t>
  </si>
  <si>
    <t>CONTROLLERS</t>
  </si>
  <si>
    <t>335-8100-002</t>
  </si>
  <si>
    <t>ATLAS 8100 CONV SITE NETWORK I/F (CSNI) BASIC</t>
  </si>
  <si>
    <t>335-8100-101</t>
  </si>
  <si>
    <t>ATLAS 8100 CONV SITE NETWORK I/F (CSNI) ADVANCED</t>
  </si>
  <si>
    <t>335-8200-001</t>
  </si>
  <si>
    <t>ATLAS 8200 TRUNKING SITE NETWORK INTERFACE (TSNI)</t>
  </si>
  <si>
    <t>335-8200-101</t>
  </si>
  <si>
    <t>ATLAS 8200 TRUNKING SITE NETWORK I/F (TSNI) ADVANCED</t>
  </si>
  <si>
    <t>DISPATCH CONSOLE</t>
  </si>
  <si>
    <t>335-7000-002</t>
  </si>
  <si>
    <t>ATLAS 7000 STARGATE CONSOLE</t>
  </si>
  <si>
    <t>335-7102-001</t>
  </si>
  <si>
    <t>VIDEO CARD AND VIDEO CABLE KIT</t>
  </si>
  <si>
    <t>597-3950-105-01</t>
  </si>
  <si>
    <t>ABOB - HIB INTERFACE CABLE</t>
  </si>
  <si>
    <t>585-1156-402</t>
  </si>
  <si>
    <t>HEADSET MODULE OPERATOR CONNECTION INTERFACE</t>
  </si>
  <si>
    <t>585-1156-400</t>
  </si>
  <si>
    <t>HEADSET MODULE SUPERVISOR CONNECTION INTERFACE</t>
  </si>
  <si>
    <t>589-0012-025</t>
  </si>
  <si>
    <t>HEADSET MICROPHONE PTT AND AMPLIFIER CONTROLLER</t>
  </si>
  <si>
    <t>589-0012-035</t>
  </si>
  <si>
    <t>WIRELESS PTT ADAPTER</t>
  </si>
  <si>
    <t>589-0012-027</t>
  </si>
  <si>
    <t>HEADSET MICROPHONE ASSEMBLY, VOICE TUBE</t>
  </si>
  <si>
    <t>589-0012-028</t>
  </si>
  <si>
    <t>HEADSET MICROPHONE ASSEMBLY, NOISE CANCELLATION</t>
  </si>
  <si>
    <t>589-0015-065</t>
  </si>
  <si>
    <t>BOSE SPEAKER (ONE PAIR)</t>
  </si>
  <si>
    <t>585-3950-008</t>
  </si>
  <si>
    <t>8 INPUT/8 OUTPUT RELAY CONTROL</t>
  </si>
  <si>
    <t>GATEWAYS</t>
  </si>
  <si>
    <t>335-8410-001</t>
  </si>
  <si>
    <t>ATLAS 8410 ANALOG/LOGGING GATEWAY</t>
  </si>
  <si>
    <t>335-8300-001</t>
  </si>
  <si>
    <t>ATLAS 8300 MOBILE RADIO GATEWAY</t>
  </si>
  <si>
    <t>335-8300-101</t>
  </si>
  <si>
    <t>ATLAS 8300 MOBILE RADIO GATEWAY WITH P25 OPTION</t>
  </si>
  <si>
    <t>335-8410-101</t>
  </si>
  <si>
    <t>ATLAS 8410 ANALOG/LOGGING GATEWAY ADVANCED</t>
  </si>
  <si>
    <t>ATLAS 8300 MOBILE RADIO GATEWAY ADVANCED</t>
  </si>
  <si>
    <t>EVENTIDE LOGGER</t>
  </si>
  <si>
    <t>335-7500-001</t>
  </si>
  <si>
    <t>EFJ NEXLOG 740 BASE BUNDLE</t>
  </si>
  <si>
    <t>335-7511-002</t>
  </si>
  <si>
    <t>P25 BASE OPTION WITH 8 P25 TALKGROUP</t>
  </si>
  <si>
    <t>333-7512-001</t>
  </si>
  <si>
    <t>ADDITIONAL 8 CHANNELS OF P25</t>
  </si>
  <si>
    <t>UPDATED LIST PRICE</t>
  </si>
  <si>
    <t>ATLAS 8000 HARDWARE PLATFORM</t>
  </si>
  <si>
    <t xml:space="preserve"> ATLAS 8000 HARDWARE PLATFORM ADVANCED (NED) </t>
  </si>
  <si>
    <t>CABLE, ABOB-HIB INTERFACE</t>
  </si>
  <si>
    <t>HEADSET MICROPHONE ASSEMBLY,WIRED 510</t>
  </si>
  <si>
    <t>GALAXY SPEAKER (ONE)</t>
  </si>
  <si>
    <t>EFJ NEXLOG 740DX BASE BUNDLE</t>
  </si>
  <si>
    <t>DX SERIES 8 CHANNEL VOIP ADD-ON</t>
  </si>
  <si>
    <t>LICENSE</t>
  </si>
  <si>
    <t>332ANWC112</t>
  </si>
  <si>
    <t>ATLAS NW CONNECT CONV SIMULCAST</t>
  </si>
  <si>
    <t>332ANWC121</t>
  </si>
  <si>
    <t>ATLAS NW CONNECT P25 PHASE 1 TRUNK</t>
  </si>
  <si>
    <t>ATLAS 1200 Price Guide  |  May  2025</t>
  </si>
  <si>
    <t>List Price</t>
  </si>
  <si>
    <r>
      <t xml:space="preserve">ATLAS 1200 P25 STATION 100W VHF 148-174MHz
</t>
    </r>
    <r>
      <rPr>
        <sz val="11"/>
        <rFont val="Calibri"/>
        <family val="2"/>
        <scheme val="minor"/>
      </rPr>
      <t>Includes one standalone 100W, 12.5/25Khz, Analog/P25 multimode VHF station.</t>
    </r>
  </si>
  <si>
    <r>
      <rPr>
        <b/>
        <sz val="11"/>
        <rFont val="Calibri"/>
        <family val="2"/>
        <scheme val="minor"/>
      </rPr>
      <t>ATLAS 1200 P25 STATION 100W UHF 450-485MHz</t>
    </r>
    <r>
      <rPr>
        <sz val="11"/>
        <rFont val="Calibri"/>
        <family val="2"/>
        <scheme val="minor"/>
      </rPr>
      <t xml:space="preserve">
Includes one standalone 100W, 12.5/25Khz, Analog/P25 multimode UHF station.</t>
    </r>
  </si>
  <si>
    <r>
      <rPr>
        <b/>
        <sz val="11"/>
        <rFont val="Calibri"/>
        <family val="2"/>
        <scheme val="minor"/>
      </rPr>
      <t>ATLAS 1200 P25 STATION 100W 800 MHZ</t>
    </r>
    <r>
      <rPr>
        <sz val="11"/>
        <rFont val="Calibri"/>
        <family val="2"/>
        <scheme val="minor"/>
      </rPr>
      <t xml:space="preserve">
Includes one standalone 100W, 12.5/25Khz, Analog/P25 multimode 800 MHz station.</t>
    </r>
  </si>
  <si>
    <r>
      <rPr>
        <b/>
        <sz val="11"/>
        <rFont val="Calibri"/>
        <family val="2"/>
        <scheme val="minor"/>
      </rPr>
      <t>ATLAS 1200 P25 STATION 100W UHF (450-485MHz)  1PPM  STAB</t>
    </r>
    <r>
      <rPr>
        <sz val="11"/>
        <rFont val="Calibri"/>
        <family val="2"/>
        <scheme val="minor"/>
      </rPr>
      <t xml:space="preserve">
Includes one standalone 100W, 12.5/25Khz, Analog/P25 multimode UHF station with high stability.</t>
    </r>
  </si>
  <si>
    <r>
      <rPr>
        <b/>
        <sz val="11"/>
        <rFont val="Calibri"/>
        <family val="2"/>
        <scheme val="minor"/>
      </rPr>
      <t>ATLAS 1200 P25 BASE STATION DFSI LICENSE  KEY</t>
    </r>
    <r>
      <rPr>
        <sz val="11"/>
        <rFont val="Calibri"/>
        <family val="2"/>
        <scheme val="minor"/>
      </rPr>
      <t xml:space="preserve">
Includes one license key for P25 DFSI (Digital Fixed Station Interface).</t>
    </r>
  </si>
  <si>
    <r>
      <rPr>
        <b/>
        <sz val="11"/>
        <rFont val="Calibri"/>
        <family val="2"/>
        <scheme val="minor"/>
      </rPr>
      <t>ATLAS 1200 TOOLS PROGRAMMING KIT</t>
    </r>
    <r>
      <rPr>
        <sz val="11"/>
        <rFont val="Calibri"/>
        <family val="2"/>
        <scheme val="minor"/>
      </rPr>
      <t xml:space="preserve">
Includes programming software and cable.</t>
    </r>
  </si>
  <si>
    <r>
      <rPr>
        <b/>
        <sz val="11"/>
        <rFont val="Calibri"/>
        <family val="2"/>
        <scheme val="minor"/>
      </rPr>
      <t>ATLAS 1200 POWER SUPPLY KIT ATLAS 1-STATION VHF/UHF 120/240VAC</t>
    </r>
    <r>
      <rPr>
        <sz val="11"/>
        <rFont val="Calibri"/>
        <family val="2"/>
        <scheme val="minor"/>
      </rPr>
      <t xml:space="preserve">
Includes single power supply, rack mount kit and power cable.</t>
    </r>
  </si>
  <si>
    <r>
      <rPr>
        <b/>
        <sz val="11"/>
        <rFont val="Calibri"/>
        <family val="2"/>
        <scheme val="minor"/>
      </rPr>
      <t>ATLAS 1200 POWER SUPPLY KIT ATLAS 1-STATION 700/800 120/240VAC</t>
    </r>
    <r>
      <rPr>
        <sz val="11"/>
        <rFont val="Calibri"/>
        <family val="2"/>
        <scheme val="minor"/>
      </rPr>
      <t xml:space="preserve">
Includes single power supply, rack mount kit and power cable.</t>
    </r>
  </si>
  <si>
    <t>BASE STATION</t>
  </si>
  <si>
    <t>ATLAS 4500 VHF</t>
  </si>
  <si>
    <t>ATLAS 4500 AC VHF PHASE 1 CONVENTIONAL MULTICAST</t>
  </si>
  <si>
    <t>ATLAS 4500 AC VHF PHASE 1 CONVENTIONAL SIMULCAST</t>
  </si>
  <si>
    <t>ATLAS 4500 AC VHF PHASE 1 TRUNK MULTICAST</t>
  </si>
  <si>
    <t>ATLAS 4500 AC VHF PHASE 1 TRUNK SIMULCAST</t>
  </si>
  <si>
    <t>ATLAS 4500 AC VHF PHASE 2 TRUNK MULTICAST</t>
  </si>
  <si>
    <t>ATLAS 4500 AC VHF PHASE 2 TRUNK SIMULCAST</t>
  </si>
  <si>
    <t>ATLAS 4500 DC VHF PHASE 1 CONVENTIONAL MULTICAST</t>
  </si>
  <si>
    <t>ATLAS 4500 DC VHF PHASE 1 CONVENTIONAL SIMULCAST</t>
  </si>
  <si>
    <t>ATLAS 4500 DC VHF PHASE 1 TRUNK MULTICAST</t>
  </si>
  <si>
    <t>ATLAS 4500 DC VHF PHASE 1 TRUNK SIMULCAST</t>
  </si>
  <si>
    <t>ATLAS 4500 DC VHF PHASE 2 TRUNK MULTICAST</t>
  </si>
  <si>
    <t>ATLAS 4500 DC VHF PHASE 2 TRUNK SIMULCAST</t>
  </si>
  <si>
    <t>ATLAS 4500 UHF</t>
  </si>
  <si>
    <t>ATLAS 4500 AC UHF PHASE 1 CONVENTIONAL MULTICAST</t>
  </si>
  <si>
    <t>ATLAS 4500 AC UHF PHASE 1 CONVENTIONAL SIMULCAST</t>
  </si>
  <si>
    <t>ATLAS 4500 AC UHF PHASE 1 TRUNK MULTICAST</t>
  </si>
  <si>
    <t>ATLAS 4500 AC UHF PHASE 1 TRUNK SIMULCAST</t>
  </si>
  <si>
    <t>ATLAS 4500 AC UHF PHASE 2 TRUNK MULTICAST</t>
  </si>
  <si>
    <t>ATLAS 4500 AC UHF PHASE 2 TRUNK SIMULCAST</t>
  </si>
  <si>
    <t>ATLAS 4500 DC UHF PHASE 1 CONVENTIONAL MULTICAST</t>
  </si>
  <si>
    <t>ATLAS 4500 DC UHF PHASE 1 CONVENTIONAL SIMULCAST</t>
  </si>
  <si>
    <t>ATLAS 4500 DC UHF PHASE 1 TRUNK MULTICAST</t>
  </si>
  <si>
    <t>ATLAS 4500 DC UHF PHASE 1 TRUNK SIMULCAST</t>
  </si>
  <si>
    <t>ATLAS 4500 DC UHF PHASE 2 TRUNK MULTICAST</t>
  </si>
  <si>
    <t>ATLAS 4500 DC UHF PHASE 2 TRUNK SIMULCAST</t>
  </si>
  <si>
    <t>ATLAS 4500 7/800 MHz</t>
  </si>
  <si>
    <t>ATLAS 4500 AC 7/800 PHASE 1 CONVENTIONAL MULTICAST</t>
  </si>
  <si>
    <t>ATLAS 4500 AC 7/800 PHASE 1 CONVENTIONAL SIMULCAST</t>
  </si>
  <si>
    <t>ATLAS 4500 AC 7/800 PHASE 1 TRUNK MULTICAST</t>
  </si>
  <si>
    <t>ATLAS 4500 AC 7/800 PHASE 1 TRUNK SIMULCAST</t>
  </si>
  <si>
    <t>ATLAS 4500 AC 7/800 PHASE 2 TRUNK MULTICAST</t>
  </si>
  <si>
    <t>ATLAS 4500 AC 7/800 PHASE 2 TRUNK SIMULCAST</t>
  </si>
  <si>
    <t>ATLAS 4500 DC 7/800 PHASE 1 CONVENTIONAL MULTICAST</t>
  </si>
  <si>
    <t>ATLAS 4500 DC 7/800 PHASE 1 CONVENTIONAL SIMULCAST</t>
  </si>
  <si>
    <t>ATLAS 4500 DC 7/800 PHASE 1 TRUNK MULTICAST</t>
  </si>
  <si>
    <t>ATLAS 4500 DC 7/800 PHASE 1 TRUNK SIMULCAST</t>
  </si>
  <si>
    <t>ATLAS 4500 DC 7/800 PHASE 2 TRUNK MULTICAST</t>
  </si>
  <si>
    <t>ATLAS 4500 DC 7/800 PHASE 2 TRUNK SIMULCAST</t>
  </si>
  <si>
    <t>ONSITE USER TRAINING AND CONSULTATION - 1 DAY</t>
  </si>
  <si>
    <t>ONSITE TRAINING 1 DAY (UP TO 10 STUDENTS)</t>
  </si>
  <si>
    <t>ONSITE TRAINING 2 DAYS (UP TO 10 STUDENTS)</t>
  </si>
  <si>
    <t>ONSITE TRAINING 3 DAYS (UP TO 10 STUDENTS)</t>
  </si>
  <si>
    <t>ONSITE TRAINING 4 DAYS (UP TO 10 STUDENTS)</t>
  </si>
  <si>
    <t>ONSITE TRAINING 5 DAYS (UP TO 10 STUDENTS)</t>
  </si>
  <si>
    <t>ONSITE TRAINING 6 DAYS (UP TO 10 STUDENTS)</t>
  </si>
  <si>
    <t>ONSITE TRAINING 7 DAYS (UP TO 10 STUDENTS)</t>
  </si>
  <si>
    <t>ONSITE TRAINING 8 DAYS (UP TO 10 STUDENTS)</t>
  </si>
  <si>
    <t>ONSITE TRAINING 9 DAYS (UP TO 10 STUDENTS)</t>
  </si>
  <si>
    <t>ONSITE TRAINING 10 DAYS (UP TO 10 STUDENTS)</t>
  </si>
  <si>
    <t>EFJ TRAINING CENTER 1 DAY (5 STUDENTS PACKAGE)</t>
  </si>
  <si>
    <t>EFJ TRAINING CENTER 1 DAY (1 TO 4 STUDENTS)</t>
  </si>
  <si>
    <t>EFJ TRAINING CENTER 1 DAY (5 TO 9 STUDENTS)</t>
  </si>
  <si>
    <t>STAGING</t>
  </si>
  <si>
    <t>SUPPORT (Provides one hour of Support Services, Application, Network, System Engineering)</t>
  </si>
  <si>
    <t>ATLAS MANUAL CD</t>
  </si>
  <si>
    <t>ATLAS 4000 MULTIMODE STATION TECHNICAL MANUAL</t>
  </si>
  <si>
    <t xml:space="preserve">ATLAS 7000 STARGATE TECHNICAL MANUAL </t>
  </si>
  <si>
    <t xml:space="preserve">ATLAS 7000 STARGATE OPERATING MANUAL </t>
  </si>
  <si>
    <t>ATLAS 8000 GATEWAY PLATFORM TECHNICAL MAN (REV 02)</t>
  </si>
  <si>
    <t>ATLAS 8400 4-CH ANALOG INTERFACE TECHNICAL MANUAL</t>
  </si>
  <si>
    <t>ATLAS 6100/6200 NMS TECHNICAL MANUAL</t>
  </si>
  <si>
    <t>ATLAS 6400 DATA ROUTER/GATEWAY MANUAL</t>
  </si>
  <si>
    <t>ATLAS 6500 KMF TECHNICAL MANUAL(R/B REV 2)</t>
  </si>
  <si>
    <t>JEM2 OPERATOR MANUAL (REV 2)(R/B -10003)</t>
  </si>
  <si>
    <t>SMA OPERATING MANUAL (REV 5)(R/B -94506)</t>
  </si>
  <si>
    <t>REFERENCE GENERATOR SECURESYNC 1x10MHz &amp; 1x 1PPS</t>
  </si>
  <si>
    <t>SECURE SYNC OPTION CARD 3x10MHz</t>
  </si>
  <si>
    <t>REF GENERATOR SECURESYNC OPTION MODULE 4X1PPS TTL</t>
  </si>
  <si>
    <t>GPS ANTENNA SECURE SYNC KIT</t>
  </si>
  <si>
    <t>GPS ANTENNA SURGE SUPPRESSOR</t>
  </si>
  <si>
    <t>REFERENCE GENERATOR SECURE SYNC OPTION CARD ALARM</t>
  </si>
  <si>
    <t>ATLAS4500 PRODUCTS</t>
  </si>
  <si>
    <t>SPECTRA P/N</t>
  </si>
  <si>
    <t>ITEM</t>
  </si>
  <si>
    <t>CONFIGURATION</t>
  </si>
  <si>
    <t>PRODUCT DESCRIPTION</t>
  </si>
  <si>
    <t>EFJ PART NUMBER</t>
  </si>
  <si>
    <t xml:space="preserve"> SPECTRA PRICE[AUD]</t>
  </si>
  <si>
    <t>EFJ NEW COST(USD)</t>
  </si>
  <si>
    <t>OLD COST(USD)</t>
  </si>
  <si>
    <t>LIST PRICE(USD)</t>
  </si>
  <si>
    <t>OLD MARGIN</t>
  </si>
  <si>
    <t>NEW MARGIN</t>
  </si>
  <si>
    <t>MXDR_006</t>
  </si>
  <si>
    <t xml:space="preserve">ATLAS 4500 AC VHF </t>
  </si>
  <si>
    <t xml:space="preserve">MXDR1V105B0A </t>
  </si>
  <si>
    <t>DIGITAL RADIO BASE STATION VHF, P25 Phase I, 
AC, N-Type RX in, EXT REF BNC, 1PPS BNC</t>
  </si>
  <si>
    <t>MXDR_007</t>
  </si>
  <si>
    <t xml:space="preserve">ATLAS 4500 DC VHF </t>
  </si>
  <si>
    <t xml:space="preserve">MXDR1V105B0B </t>
  </si>
  <si>
    <t>DIGITAL RADIO BASE STATION VHF, P25 Phase I, 
DC, N-Type RX in, EXT REF BNC, 1PPS BNC</t>
  </si>
  <si>
    <t>MXDR_012</t>
  </si>
  <si>
    <t>ATLAS 4500 AC VHF  + SP2</t>
  </si>
  <si>
    <t xml:space="preserve">MXDR1V105C0A </t>
  </si>
  <si>
    <t>DIGITAL RADIO BASE STATION VHF, P25 Phase I &amp; II, 
AC, N-Type RX in, EXT REF BNC, 1PPS BNC</t>
  </si>
  <si>
    <t>MXDR_013</t>
  </si>
  <si>
    <t>ATLAS 4500 DC VHF  + SP2</t>
  </si>
  <si>
    <t xml:space="preserve">MXDR1V105C0B </t>
  </si>
  <si>
    <t>DIGITAL RADIO BASE STATION VHF, P25 Phase I &amp; II, 
DC, N-Type RX in, EXT REF BNC, 1PPS BNC</t>
  </si>
  <si>
    <t>MXDR_005</t>
  </si>
  <si>
    <t xml:space="preserve">ATLAS 4500 AC UHF </t>
  </si>
  <si>
    <t>MXDR4V405B0A</t>
  </si>
  <si>
    <t>DIGITAL RADIO BASE STATION UHF, P25 Phase I, 
AC, N-Type RX in, EXT REF BNC, 1PPS BNC</t>
  </si>
  <si>
    <t>MXDR_008</t>
  </si>
  <si>
    <t xml:space="preserve">ATLAS 4500 DC UHF </t>
  </si>
  <si>
    <t xml:space="preserve">MXDR4V405B0B </t>
  </si>
  <si>
    <t>DIGITAL RADIO BASE STATION UHF, P25 Phase I, 
DC, N-Type RX in, EXT REF BNC, 1PPS BNC</t>
  </si>
  <si>
    <t>MXDR_003</t>
  </si>
  <si>
    <t>ATLAS 4500 AC UHF + SP2</t>
  </si>
  <si>
    <t>MXDR4V405C0A</t>
  </si>
  <si>
    <t>DIGITAL RADIO BASE STATION UHF, P25 Phase I &amp; II, 
AC, N-Type RX in, EXT REF BNC, 1PPS BNC</t>
  </si>
  <si>
    <t>MXDR_014</t>
  </si>
  <si>
    <t>ATLAS 4500 DC UHF  + SP2</t>
  </si>
  <si>
    <t xml:space="preserve">MXDR4V405C0B </t>
  </si>
  <si>
    <t>DIGITAL RADIO BASE STATION UHF, P25 Phase I &amp; II, 
DC, N-Type RX in, EXT REF BNC, 1PPS BNC</t>
  </si>
  <si>
    <t xml:space="preserve">MXDR_004 </t>
  </si>
  <si>
    <t>ATLAS 4500 AC 7/800</t>
  </si>
  <si>
    <t>MXDR7V805B0A </t>
  </si>
  <si>
    <t>DIGITAL RADIO BASE STATION 7/800MHz, P25 Phase I, 
AC, N-Type RX in, EXT REF BNC, 1PPS BNC</t>
  </si>
  <si>
    <t>MXDR_009</t>
  </si>
  <si>
    <t>ATLAS 4500 DC 7/800</t>
  </si>
  <si>
    <t>MXDR7V805B0B </t>
  </si>
  <si>
    <t>DIGITAL RADIO BASE STATION 7/800MHz, P25 Phase I, 
DC, N-Type RX in, EXT REF BNC, 1PPS BNC</t>
  </si>
  <si>
    <t>MXDR_002</t>
  </si>
  <si>
    <t>ATLAS 4500 AC 7/800  + SP2</t>
  </si>
  <si>
    <t>MXDR7V805C0A</t>
  </si>
  <si>
    <t>DIGITAL RADIO BASE STATION 7/800MHz, P25 Phase I &amp; II, AC, N-Type RX in, EXT REF BNC, 1PPS BNC</t>
  </si>
  <si>
    <t>MXDR_011</t>
  </si>
  <si>
    <t>ATLAS 4500 DC 7/800  + SP2</t>
  </si>
  <si>
    <t>MXDR7V805C0B </t>
  </si>
  <si>
    <t>DIGITAL RADIO BASE STATION 7/800MHz, P25 Phase I &amp; II, 
DC, N-Type RX in, EXT REF BNC, 1PPS BNC</t>
  </si>
  <si>
    <t>SP2</t>
  </si>
  <si>
    <t xml:space="preserve">ATLAS 4500 HW PHASE 2 LICENSE KEY </t>
  </si>
  <si>
    <t>Information supplied, but not programmed in</t>
  </si>
  <si>
    <t>DRPA-1-V</t>
  </si>
  <si>
    <t xml:space="preserve">MXDR PA VHF 135-175MHz BAND 100W   </t>
  </si>
  <si>
    <t>3354500DRPA1V</t>
  </si>
  <si>
    <t>L807</t>
  </si>
  <si>
    <t>UPGRADE/REWORK MXDR PA UHF &amp; &amp;/800MHz</t>
  </si>
  <si>
    <t>\REPAIR</t>
  </si>
  <si>
    <t>DRRX-1-Z</t>
  </si>
  <si>
    <t xml:space="preserve">RECEIVER MXDR VHF 135-175MHz      </t>
  </si>
  <si>
    <t>3354500DRRX1Z</t>
  </si>
  <si>
    <t>DRRX-4-Z</t>
  </si>
  <si>
    <t xml:space="preserve">RECEIVER MXDR 380-520MHz </t>
  </si>
  <si>
    <t>3354500DRRX4Z</t>
  </si>
  <si>
    <t>DRRX-8-Z</t>
  </si>
  <si>
    <t>RECEIVER MXDR 7/800MHz</t>
  </si>
  <si>
    <t>3354500DRRX8Z</t>
  </si>
  <si>
    <t>DRTX-1-Z</t>
  </si>
  <si>
    <t xml:space="preserve">EXCITER MXDR VHF 135-175MHz   </t>
  </si>
  <si>
    <t>3354500DRTX1Z</t>
  </si>
  <si>
    <t xml:space="preserve">DRTX-1-Z+SP2  </t>
  </si>
  <si>
    <t xml:space="preserve">EXCITER MXDR VHF 135-175MHz   PHASE 2 </t>
  </si>
  <si>
    <t>3354500DRTX1Z2</t>
  </si>
  <si>
    <t>DRTX-4-Z</t>
  </si>
  <si>
    <t xml:space="preserve">EXCITER MXDR 380-520MHz  </t>
  </si>
  <si>
    <t>3354500DRTX4Z</t>
  </si>
  <si>
    <t>DRTX-4-Z+SP2</t>
  </si>
  <si>
    <t>EXCITER MXDR 380-520MHz  PHASE 2</t>
  </si>
  <si>
    <t>3354500DRTX4Z2</t>
  </si>
  <si>
    <t>DRTX-7-Z</t>
  </si>
  <si>
    <t xml:space="preserve">EXCITER MXDR 7/800MHz </t>
  </si>
  <si>
    <t>3354500DRTX7Z</t>
  </si>
  <si>
    <t>DRTX-7-Z+SP2</t>
  </si>
  <si>
    <t>EXCITER MXDR 7/800MHz  PHASE 2</t>
  </si>
  <si>
    <t>3354500DRTX7Z2</t>
  </si>
  <si>
    <t>L682</t>
  </si>
  <si>
    <t>CONTROLLER MXDR PCB ASSY</t>
  </si>
  <si>
    <t>3354500L682</t>
  </si>
  <si>
    <t>L713</t>
  </si>
  <si>
    <t>PSU  DC/DC MXDR MODULE ASSY</t>
  </si>
  <si>
    <t>3354500L713</t>
  </si>
  <si>
    <t>L686</t>
  </si>
  <si>
    <t xml:space="preserve">PSU  AC/DC MXDR MODULE ASSY        </t>
  </si>
  <si>
    <t>3354500L686</t>
  </si>
  <si>
    <t>L716</t>
  </si>
  <si>
    <t xml:space="preserve">FAN BOX ASSEMBLY MXDR    </t>
  </si>
  <si>
    <t>3354500DRL716</t>
  </si>
  <si>
    <t>L757</t>
  </si>
  <si>
    <t xml:space="preserve">MXDR HARDWARE SCREWS SET  </t>
  </si>
  <si>
    <t>3354500DRL757</t>
  </si>
  <si>
    <t>ATLAS1200 PRODUCTS</t>
  </si>
  <si>
    <t>PRICING [AUD]</t>
  </si>
  <si>
    <t>PRICING(USD)</t>
  </si>
  <si>
    <t>MX800_0570</t>
  </si>
  <si>
    <r>
      <t xml:space="preserve">ATLAS 1200 P25 STATION </t>
    </r>
    <r>
      <rPr>
        <b/>
        <sz val="14"/>
        <rFont val="Cambria"/>
        <family val="2"/>
        <scheme val="major"/>
      </rPr>
      <t>50W</t>
    </r>
    <r>
      <rPr>
        <sz val="14"/>
        <rFont val="Cambria"/>
        <family val="2"/>
        <scheme val="major"/>
      </rPr>
      <t xml:space="preserve"> VHF (148-174MHz)</t>
    </r>
  </si>
  <si>
    <t>MX800D3D3HPSZ5CD</t>
  </si>
  <si>
    <t>APCO25 RADIO BASE/REPEATER 50W VHF 148-174MHz 2.5ppm
OPTIONS T03 T13 T15 T32 T82 T89 T103 S81</t>
  </si>
  <si>
    <t>MX800_0567</t>
  </si>
  <si>
    <r>
      <t xml:space="preserve">ATLAS 1200 P25 STATION </t>
    </r>
    <r>
      <rPr>
        <b/>
        <sz val="14"/>
        <rFont val="Cambria"/>
        <family val="2"/>
        <scheme val="major"/>
      </rPr>
      <t xml:space="preserve">100W </t>
    </r>
    <r>
      <rPr>
        <sz val="14"/>
        <rFont val="Cambria"/>
        <family val="2"/>
        <scheme val="major"/>
      </rPr>
      <t>VHF (148-174MHz)</t>
    </r>
  </si>
  <si>
    <t>MX800D3D3VPSZ5CD</t>
  </si>
  <si>
    <t>APCO25 RADIO BASE/REPEATER 100W VHF 148-174MHz 2.5ppm
OPTIONS T03 T13 T15 T32 T82 T89 T103 S81</t>
  </si>
  <si>
    <t>MX800_0568</t>
  </si>
  <si>
    <r>
      <t xml:space="preserve">ATLAS 1200 P25 STATION </t>
    </r>
    <r>
      <rPr>
        <b/>
        <sz val="14"/>
        <rFont val="Cambria"/>
        <family val="2"/>
        <scheme val="major"/>
      </rPr>
      <t xml:space="preserve">100W </t>
    </r>
    <r>
      <rPr>
        <sz val="14"/>
        <rFont val="Cambria"/>
        <family val="2"/>
        <scheme val="major"/>
      </rPr>
      <t>UHF (450-485MHz)</t>
    </r>
  </si>
  <si>
    <t>MX800P2P2VPSZ2CD</t>
  </si>
  <si>
    <t>APCO25 RADIO BASE/REPEATER 100W UHF 450-485MHz 1ppm
OPTIONS T03 T13 T15 T32 T82 T89 T103 S81</t>
  </si>
  <si>
    <t>MX800_0573</t>
  </si>
  <si>
    <r>
      <t xml:space="preserve">ATLAS 1200 P25 STATION </t>
    </r>
    <r>
      <rPr>
        <b/>
        <sz val="14"/>
        <rFont val="Cambria"/>
        <family val="2"/>
        <scheme val="major"/>
      </rPr>
      <t xml:space="preserve">100W </t>
    </r>
    <r>
      <rPr>
        <sz val="14"/>
        <rFont val="Cambria"/>
        <family val="2"/>
        <scheme val="major"/>
      </rPr>
      <t>800MHz</t>
    </r>
  </si>
  <si>
    <t>MX800TRVPSZ1CD</t>
  </si>
  <si>
    <t>APCO25 RADIO BASE/REPEATER 100W 800MHz 1.0ppm
TX 850-870MHz, RX 805-825MHz, 13.8V/28V supply required.
OPTIONS T03 T13 T15 T32 T82 T89 S81</t>
  </si>
  <si>
    <t>MX800_0566</t>
  </si>
  <si>
    <r>
      <t xml:space="preserve">ATLAS 1200 P25 STATION </t>
    </r>
    <r>
      <rPr>
        <b/>
        <sz val="14"/>
        <rFont val="Cambria"/>
        <family val="2"/>
        <scheme val="major"/>
      </rPr>
      <t>50W</t>
    </r>
    <r>
      <rPr>
        <sz val="14"/>
        <rFont val="Cambria"/>
        <family val="2"/>
        <scheme val="major"/>
      </rPr>
      <t xml:space="preserve"> VHF (148-174MHz)
Hi Stability</t>
    </r>
  </si>
  <si>
    <t>MX800D3D3HPSZ0CD</t>
  </si>
  <si>
    <t>APCO25 RADIO BASE/REPEATER 50W VHF 148-174MHz
OPTIONS T03 T13 T15 T32 T37 T82 T89 T103 S81
EXT TX Freq reference or on board 0.5ppm</t>
  </si>
  <si>
    <t>MX800_0571</t>
  </si>
  <si>
    <r>
      <t xml:space="preserve">ATLAS 1200 P25 STATION </t>
    </r>
    <r>
      <rPr>
        <b/>
        <sz val="14"/>
        <rFont val="Cambria"/>
        <family val="2"/>
        <scheme val="major"/>
      </rPr>
      <t>100W</t>
    </r>
    <r>
      <rPr>
        <sz val="14"/>
        <rFont val="Cambria"/>
        <family val="2"/>
        <scheme val="major"/>
      </rPr>
      <t xml:space="preserve"> VHF (148-174MHz)
Hi Stability</t>
    </r>
  </si>
  <si>
    <t>MX800D3D3VPSZ0CD</t>
  </si>
  <si>
    <t>MX800_0572</t>
  </si>
  <si>
    <r>
      <t xml:space="preserve">ATLAS 1200 P25 STATION </t>
    </r>
    <r>
      <rPr>
        <b/>
        <sz val="14"/>
        <rFont val="Cambria"/>
        <family val="2"/>
        <scheme val="major"/>
      </rPr>
      <t xml:space="preserve">100W </t>
    </r>
    <r>
      <rPr>
        <sz val="14"/>
        <rFont val="Cambria"/>
        <family val="2"/>
        <scheme val="major"/>
      </rPr>
      <t>UHF (450-485MHz)
Hi Stability</t>
    </r>
  </si>
  <si>
    <t>MX800P2P2VPSZ0CD</t>
  </si>
  <si>
    <t>APCO25 RADIO BASE/REPEATER 100W UHF 450-485MHz 
OPTIONS T03 T13 T15 T32 T37 T82 T89 T103 S81
EXT TX Freq reference or on board 0.5ppm</t>
  </si>
  <si>
    <t>T76</t>
  </si>
  <si>
    <t>ADVANCED ETHERNET INTERFACE FOR T82</t>
  </si>
  <si>
    <t>T77</t>
  </si>
  <si>
    <t>ETHERNET &amp; P25 LINKER INTERFACE    SOFTWARE</t>
  </si>
  <si>
    <t>3361200???</t>
  </si>
  <si>
    <t>T06</t>
  </si>
  <si>
    <t>OPTION T06 MX800 SIMPLEX COAX RELAY</t>
  </si>
  <si>
    <t>3361200T06</t>
  </si>
  <si>
    <t>S82</t>
  </si>
  <si>
    <t xml:space="preserve">P25 BASE STATION DFSI LICENCE KEY  </t>
  </si>
  <si>
    <t>U96</t>
  </si>
  <si>
    <t>ATLAS TOOLS Programming kit</t>
  </si>
  <si>
    <t>ATLAS TOOLS Programming kit for ATLAS1200</t>
  </si>
  <si>
    <t>PROJECT INTEGRATION</t>
  </si>
  <si>
    <t>PREFERRED VENDOR</t>
  </si>
  <si>
    <t>ALTERNATE VENDOR</t>
  </si>
  <si>
    <t>PRICING STRATEGY</t>
  </si>
  <si>
    <t>DEALER DISCOUNT STRATEGY</t>
  </si>
  <si>
    <t>WARRANTY COST STRATEGY
(YEAR 1- 5)</t>
  </si>
  <si>
    <t>WARRANTY PRICE STRATEGY
(YEAR 1-5)</t>
  </si>
  <si>
    <t>ATLAS - EFJ</t>
  </si>
  <si>
    <t>CONTROLLERS (ATLAS 8000)</t>
  </si>
  <si>
    <t>Humanatics</t>
  </si>
  <si>
    <t>N/A</t>
  </si>
  <si>
    <t>1. Five Conventional Controller for price of two trunk controller
2. Spare price reasonably low</t>
  </si>
  <si>
    <t xml:space="preserve">up to 30% discount </t>
  </si>
  <si>
    <t>1. Expect 2% failure rate</t>
  </si>
  <si>
    <t>NMS/KMF (ATLAS 6xxx)</t>
  </si>
  <si>
    <t>Dell</t>
  </si>
  <si>
    <t>1. Priced significantly lower than competition. Promote as simplified license product compare to competition.</t>
  </si>
  <si>
    <t>STARGATE (ATLAS 7xxx)</t>
  </si>
  <si>
    <t>GATEWAYS(ATLAS 8000)</t>
  </si>
  <si>
    <t>1. Lower price on Gateways, comparable to current NIU based gateway</t>
  </si>
  <si>
    <t>ATLAS - OEM</t>
  </si>
  <si>
    <t>REPEATERS (ATLAS 4100/4200)</t>
  </si>
  <si>
    <t>Simoco</t>
  </si>
  <si>
    <t>1. Priced 10% higher than competition
2. Promoted as value added product as Voter/Simulcast Manager us embedded.</t>
  </si>
  <si>
    <t xml:space="preserve">up to 30-35% discount </t>
  </si>
  <si>
    <t>1. Year 1 = $0
2. Year 2 = $148
3. Year 3 - $148
4. Year 4-6 - waiting for simoco</t>
  </si>
  <si>
    <t>1. Year 1 = $0</t>
  </si>
  <si>
    <t>REMOTE RECEIVERS (ATLAS 4300)</t>
  </si>
  <si>
    <t>1. Price is driven by low cost requirement of the market
2. not enough margin</t>
  </si>
  <si>
    <t>TBD</t>
  </si>
  <si>
    <t>SIMULCAST INTERFACE/MANAGERS B12</t>
  </si>
  <si>
    <t>buy direct from vendor</t>
  </si>
  <si>
    <t xml:space="preserve">ANALOG INTERFACE (ATLAS 8400) </t>
  </si>
  <si>
    <t>Omnitronics</t>
  </si>
  <si>
    <t>ATLAS - THIRD PARTY</t>
  </si>
  <si>
    <t>SIMULCAST REFERENCE (ATLAS 42XX)</t>
  </si>
  <si>
    <t xml:space="preserve">Assigned to David can </t>
  </si>
  <si>
    <t>CISCO (2911/2960/2951/T1 MODULE)</t>
  </si>
  <si>
    <t>Working with INX to identify if they could be our preferred vendor that works as our support arm and interface to cisco. Currently we buy equipment from midwave</t>
  </si>
  <si>
    <t xml:space="preserve">LOGGER </t>
  </si>
  <si>
    <t xml:space="preserve">Meeting pending with Eventide and exacom. </t>
  </si>
  <si>
    <t>GPIO</t>
  </si>
  <si>
    <t>Sealevel</t>
  </si>
  <si>
    <t>Flat pricing with standard margin</t>
  </si>
  <si>
    <t>PSTN INTERFACE</t>
  </si>
  <si>
    <t>Multivoip</t>
  </si>
  <si>
    <t>NON ATLAS - THIRD PARTY</t>
  </si>
  <si>
    <t>POWER SUPPLY</t>
  </si>
  <si>
    <t>ICT??</t>
  </si>
  <si>
    <t>UPS</t>
  </si>
  <si>
    <t>CABLES</t>
  </si>
  <si>
    <t>COMBINERS</t>
  </si>
  <si>
    <t>MULTICOUPLERS</t>
  </si>
  <si>
    <t>ANTENNAS</t>
  </si>
  <si>
    <t>RACKS</t>
  </si>
  <si>
    <t xml:space="preserve">EFJ - SERVICES </t>
  </si>
  <si>
    <t>INSTALLATION</t>
  </si>
  <si>
    <t>PROGRAM MANAGEMENT</t>
  </si>
  <si>
    <t>SYSTEM ENGINEERING</t>
  </si>
  <si>
    <t>TRAINING</t>
  </si>
  <si>
    <t xml:space="preserve">NON RECURRING THIRD PARTY SERVICES AND PRODUCTS </t>
  </si>
  <si>
    <t>SHELTER</t>
  </si>
  <si>
    <t>TOWER</t>
  </si>
  <si>
    <t>MICROWAVE</t>
  </si>
  <si>
    <t>GENERATORS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</si>
</sst>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_-&quot;$&quot;* #,##0.00_-;\-&quot;$&quot;* #,##0.00_-;_-&quot;$&quot;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1"/>
      <color rgb="FFFFFF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name val="Cambria"/>
      <family val="2"/>
      <scheme val="major"/>
    </font>
    <font>
      <i/>
      <sz val="11"/>
      <name val="Calibri"/>
      <family val="2"/>
      <scheme val="minor"/>
    </font>
    <font>
      <i/>
      <sz val="14"/>
      <name val="Cambria"/>
      <family val="2"/>
      <scheme val="major"/>
    </font>
    <font>
      <sz val="14"/>
      <color theme="0" tint="-0.34998626667073579"/>
      <name val="Cambria"/>
      <family val="2"/>
      <scheme val="major"/>
    </font>
    <font>
      <b/>
      <sz val="14"/>
      <name val="Cambria"/>
      <family val="2"/>
      <scheme val="major"/>
    </font>
    <font>
      <sz val="14"/>
      <color theme="1"/>
      <name val="Cambria"/>
      <family val="2"/>
      <scheme val="maj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0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ck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thin">
        <color theme="1"/>
      </top>
      <bottom/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165" fontId="0" fillId="0" borderId="0" xfId="0" applyNumberFormat="1" applyAlignment="1">
      <alignment horizontal="center"/>
    </xf>
    <xf numFmtId="0" fontId="0" fillId="4" borderId="2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5" borderId="2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165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6" borderId="2" xfId="2" applyFont="1" applyFill="1" applyBorder="1" applyAlignment="1">
      <alignment horizontal="left" vertical="center" wrapText="1"/>
    </xf>
    <xf numFmtId="0" fontId="1" fillId="0" borderId="2" xfId="1" applyNumberFormat="1" applyFont="1" applyFill="1" applyBorder="1" applyAlignment="1" applyProtection="1">
      <alignment horizontal="center" vertical="center"/>
    </xf>
    <xf numFmtId="165" fontId="1" fillId="0" borderId="3" xfId="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3" borderId="2" xfId="0" applyNumberFormat="1" applyFill="1" applyBorder="1" applyAlignment="1">
      <alignment horizontal="center"/>
    </xf>
    <xf numFmtId="164" fontId="2" fillId="8" borderId="2" xfId="1" applyNumberFormat="1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165" fontId="2" fillId="8" borderId="2" xfId="0" applyNumberFormat="1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9" fontId="10" fillId="8" borderId="2" xfId="0" applyNumberFormat="1" applyFont="1" applyFill="1" applyBorder="1" applyAlignment="1">
      <alignment horizontal="center" vertical="center" wrapText="1"/>
    </xf>
    <xf numFmtId="9" fontId="0" fillId="0" borderId="2" xfId="0" applyNumberFormat="1" applyBorder="1"/>
    <xf numFmtId="0" fontId="0" fillId="0" borderId="2" xfId="0" applyBorder="1"/>
    <xf numFmtId="1" fontId="3" fillId="0" borderId="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6" fontId="14" fillId="0" borderId="2" xfId="9" applyFont="1" applyFill="1" applyBorder="1" applyAlignment="1">
      <alignment vertical="center"/>
    </xf>
    <xf numFmtId="44" fontId="14" fillId="0" borderId="2" xfId="1" applyFont="1" applyFill="1" applyBorder="1" applyAlignment="1">
      <alignment horizontal="center" vertical="center" wrapText="1" readingOrder="1"/>
    </xf>
    <xf numFmtId="10" fontId="14" fillId="0" borderId="2" xfId="8" applyNumberFormat="1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/>
    </xf>
    <xf numFmtId="44" fontId="17" fillId="0" borderId="2" xfId="1" applyFont="1" applyFill="1" applyBorder="1" applyAlignment="1">
      <alignment horizontal="center" vertical="center" wrapText="1" readingOrder="1"/>
    </xf>
    <xf numFmtId="0" fontId="3" fillId="0" borderId="0" xfId="0" applyFont="1" applyAlignment="1">
      <alignment vertical="center"/>
    </xf>
    <xf numFmtId="0" fontId="1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14" fillId="9" borderId="2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166" fontId="14" fillId="9" borderId="2" xfId="9" applyFont="1" applyFill="1" applyBorder="1" applyAlignment="1">
      <alignment vertical="center"/>
    </xf>
    <xf numFmtId="44" fontId="14" fillId="9" borderId="2" xfId="1" applyFont="1" applyFill="1" applyBorder="1" applyAlignment="1">
      <alignment horizontal="center" vertical="center"/>
    </xf>
    <xf numFmtId="10" fontId="14" fillId="9" borderId="2" xfId="8" applyNumberFormat="1" applyFont="1" applyFill="1" applyBorder="1" applyAlignment="1">
      <alignment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6" fontId="19" fillId="0" borderId="2" xfId="9" applyFont="1" applyFill="1" applyBorder="1" applyAlignment="1">
      <alignment vertical="center"/>
    </xf>
    <xf numFmtId="166" fontId="19" fillId="0" borderId="23" xfId="9" applyFont="1" applyFill="1" applyBorder="1" applyAlignment="1">
      <alignment vertical="center"/>
    </xf>
    <xf numFmtId="44" fontId="14" fillId="0" borderId="23" xfId="1" applyFont="1" applyFill="1" applyBorder="1" applyAlignment="1">
      <alignment horizontal="center" vertical="center" wrapText="1" readingOrder="1"/>
    </xf>
    <xf numFmtId="0" fontId="10" fillId="10" borderId="18" xfId="0" applyFont="1" applyFill="1" applyBorder="1" applyAlignment="1">
      <alignment horizontal="center" vertical="center"/>
    </xf>
    <xf numFmtId="44" fontId="14" fillId="0" borderId="2" xfId="1" applyFont="1" applyFill="1" applyBorder="1" applyAlignment="1">
      <alignment horizontal="center" vertical="center" readingOrder="1"/>
    </xf>
    <xf numFmtId="0" fontId="10" fillId="0" borderId="18" xfId="0" applyFont="1" applyBorder="1" applyAlignment="1">
      <alignment horizontal="center" vertical="center"/>
    </xf>
    <xf numFmtId="166" fontId="19" fillId="0" borderId="7" xfId="9" applyFont="1" applyFill="1" applyBorder="1" applyAlignment="1">
      <alignment vertical="center"/>
    </xf>
    <xf numFmtId="44" fontId="14" fillId="0" borderId="7" xfId="1" applyFont="1" applyFill="1" applyBorder="1" applyAlignment="1">
      <alignment horizontal="center" vertical="center" wrapText="1" readingOrder="1"/>
    </xf>
    <xf numFmtId="0" fontId="14" fillId="0" borderId="2" xfId="0" applyFont="1" applyBorder="1" applyAlignment="1">
      <alignment vertical="center" wrapText="1"/>
    </xf>
    <xf numFmtId="0" fontId="10" fillId="9" borderId="18" xfId="0" applyFont="1" applyFill="1" applyBorder="1" applyAlignment="1">
      <alignment horizontal="center" vertical="center"/>
    </xf>
    <xf numFmtId="166" fontId="19" fillId="9" borderId="2" xfId="9" applyFont="1" applyFill="1" applyBorder="1" applyAlignment="1">
      <alignment vertical="center"/>
    </xf>
    <xf numFmtId="0" fontId="10" fillId="0" borderId="2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0" fillId="0" borderId="0" xfId="0" applyFont="1"/>
    <xf numFmtId="0" fontId="0" fillId="0" borderId="0" xfId="0" applyAlignment="1">
      <alignment horizontal="left"/>
    </xf>
    <xf numFmtId="0" fontId="21" fillId="0" borderId="0" xfId="0" applyFont="1"/>
    <xf numFmtId="0" fontId="12" fillId="11" borderId="11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11" borderId="0" xfId="0" applyFont="1" applyFill="1" applyAlignment="1">
      <alignment vertical="center"/>
    </xf>
    <xf numFmtId="0" fontId="12" fillId="11" borderId="12" xfId="0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10" xfId="0" applyFont="1" applyFill="1" applyBorder="1" applyAlignment="1">
      <alignment horizontal="center" vertical="center"/>
    </xf>
    <xf numFmtId="44" fontId="3" fillId="6" borderId="2" xfId="1" applyFont="1" applyFill="1" applyBorder="1" applyAlignment="1">
      <alignment horizontal="center" vertical="center" wrapText="1"/>
    </xf>
    <xf numFmtId="0" fontId="3" fillId="6" borderId="2" xfId="2" applyFont="1" applyFill="1" applyBorder="1" applyAlignment="1">
      <alignment horizont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0" fillId="6" borderId="0" xfId="0" applyFill="1"/>
    <xf numFmtId="44" fontId="0" fillId="0" borderId="2" xfId="1" applyFont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top"/>
    </xf>
    <xf numFmtId="0" fontId="3" fillId="0" borderId="2" xfId="7" applyFont="1" applyBorder="1" applyAlignment="1">
      <alignment vertical="top" readingOrder="1"/>
    </xf>
    <xf numFmtId="164" fontId="26" fillId="3" borderId="2" xfId="1" applyNumberFormat="1" applyFont="1" applyFill="1" applyBorder="1" applyAlignment="1" applyProtection="1">
      <alignment horizontal="center" vertical="center" wrapText="1"/>
    </xf>
    <xf numFmtId="0" fontId="26" fillId="3" borderId="2" xfId="0" applyFont="1" applyFill="1" applyBorder="1" applyAlignment="1">
      <alignment horizontal="center" vertical="center" wrapText="1"/>
    </xf>
    <xf numFmtId="165" fontId="26" fillId="3" borderId="2" xfId="0" applyNumberFormat="1" applyFont="1" applyFill="1" applyBorder="1" applyAlignment="1">
      <alignment horizontal="center" vertical="center" wrapText="1"/>
    </xf>
    <xf numFmtId="0" fontId="0" fillId="12" borderId="2" xfId="0" applyFill="1" applyBorder="1"/>
    <xf numFmtId="164" fontId="25" fillId="12" borderId="2" xfId="1" applyNumberFormat="1" applyFont="1" applyFill="1" applyBorder="1" applyAlignment="1" applyProtection="1">
      <alignment horizontal="center" vertical="center" wrapText="1"/>
    </xf>
    <xf numFmtId="0" fontId="25" fillId="12" borderId="2" xfId="0" applyFont="1" applyFill="1" applyBorder="1" applyAlignment="1">
      <alignment horizontal="center" vertical="center" wrapText="1"/>
    </xf>
    <xf numFmtId="165" fontId="25" fillId="12" borderId="2" xfId="0" applyNumberFormat="1" applyFont="1" applyFill="1" applyBorder="1" applyAlignment="1">
      <alignment horizontal="center" vertical="center" wrapText="1"/>
    </xf>
    <xf numFmtId="44" fontId="0" fillId="0" borderId="2" xfId="1" applyFont="1" applyBorder="1"/>
    <xf numFmtId="0" fontId="11" fillId="12" borderId="2" xfId="0" applyFont="1" applyFill="1" applyBorder="1" applyAlignment="1">
      <alignment vertical="center"/>
    </xf>
    <xf numFmtId="44" fontId="0" fillId="0" borderId="2" xfId="1" applyFont="1" applyBorder="1" applyAlignment="1">
      <alignment horizontal="center" vertical="top"/>
    </xf>
    <xf numFmtId="44" fontId="0" fillId="0" borderId="2" xfId="1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165" fontId="0" fillId="0" borderId="23" xfId="0" applyNumberForma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44" fontId="3" fillId="0" borderId="2" xfId="1" applyFont="1" applyBorder="1" applyAlignment="1">
      <alignment vertical="center"/>
    </xf>
    <xf numFmtId="44" fontId="0" fillId="0" borderId="2" xfId="1" applyFont="1" applyBorder="1" applyAlignment="1">
      <alignment horizontal="left" vertical="center"/>
    </xf>
    <xf numFmtId="44" fontId="0" fillId="0" borderId="2" xfId="0" applyNumberFormat="1" applyBorder="1" applyAlignment="1">
      <alignment horizontal="left" vertical="center"/>
    </xf>
    <xf numFmtId="1" fontId="3" fillId="0" borderId="2" xfId="1" applyNumberFormat="1" applyFont="1" applyFill="1" applyBorder="1" applyAlignment="1" applyProtection="1">
      <alignment horizontal="center" vertical="center"/>
    </xf>
    <xf numFmtId="44" fontId="3" fillId="0" borderId="2" xfId="1" applyFont="1" applyBorder="1"/>
    <xf numFmtId="44" fontId="3" fillId="0" borderId="2" xfId="1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44" fontId="0" fillId="6" borderId="2" xfId="1" applyFont="1" applyFill="1" applyBorder="1" applyAlignment="1">
      <alignment horizontal="center" vertical="center"/>
    </xf>
    <xf numFmtId="44" fontId="3" fillId="0" borderId="2" xfId="1" applyFont="1" applyFill="1" applyBorder="1" applyAlignment="1">
      <alignment horizontal="left" vertical="center"/>
    </xf>
    <xf numFmtId="0" fontId="3" fillId="0" borderId="2" xfId="7" applyFont="1" applyBorder="1" applyAlignment="1">
      <alignment horizontal="center" vertical="top" wrapText="1" readingOrder="1"/>
    </xf>
    <xf numFmtId="0" fontId="3" fillId="0" borderId="2" xfId="0" applyFont="1" applyBorder="1" applyAlignment="1">
      <alignment horizontal="left" vertical="top" wrapText="1" readingOrder="1"/>
    </xf>
    <xf numFmtId="8" fontId="3" fillId="0" borderId="2" xfId="0" applyNumberFormat="1" applyFont="1" applyBorder="1" applyAlignment="1">
      <alignment horizontal="right" vertical="top" wrapText="1" readingOrder="1"/>
    </xf>
    <xf numFmtId="0" fontId="3" fillId="6" borderId="2" xfId="0" applyFont="1" applyFill="1" applyBorder="1" applyAlignment="1">
      <alignment horizontal="left" vertical="top" wrapText="1" readingOrder="1"/>
    </xf>
    <xf numFmtId="8" fontId="3" fillId="6" borderId="2" xfId="0" applyNumberFormat="1" applyFont="1" applyFill="1" applyBorder="1" applyAlignment="1">
      <alignment horizontal="right" vertical="top" wrapText="1" readingOrder="1"/>
    </xf>
    <xf numFmtId="8" fontId="3" fillId="6" borderId="2" xfId="0" applyNumberFormat="1" applyFont="1" applyFill="1" applyBorder="1" applyAlignment="1">
      <alignment horizontal="left" vertical="top" wrapText="1" readingOrder="1"/>
    </xf>
    <xf numFmtId="0" fontId="27" fillId="0" borderId="2" xfId="0" applyFont="1" applyBorder="1" applyAlignment="1">
      <alignment horizontal="left" vertical="top" wrapText="1" readingOrder="1"/>
    </xf>
    <xf numFmtId="8" fontId="27" fillId="0" borderId="2" xfId="0" applyNumberFormat="1" applyFont="1" applyBorder="1" applyAlignment="1">
      <alignment horizontal="right" vertical="top" wrapText="1" readingOrder="1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1" fillId="12" borderId="2" xfId="0" applyFont="1" applyFill="1" applyBorder="1" applyAlignment="1">
      <alignment horizontal="center" vertical="center"/>
    </xf>
    <xf numFmtId="0" fontId="11" fillId="12" borderId="4" xfId="0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0">
    <cellStyle name="Currency" xfId="1" builtinId="4"/>
    <cellStyle name="Currency 2" xfId="9" xr:uid="{338C0AD3-6428-4040-A0CC-EC524C008782}"/>
    <cellStyle name="Currency 2 2" xfId="4" xr:uid="{00000000-0005-0000-0000-000001000000}"/>
    <cellStyle name="Currency 3" xfId="3" xr:uid="{00000000-0005-0000-0000-000002000000}"/>
    <cellStyle name="Normal" xfId="0" builtinId="0"/>
    <cellStyle name="Normal 2" xfId="2" xr:uid="{00000000-0005-0000-0000-000004000000}"/>
    <cellStyle name="Normal 2 3" xfId="6" xr:uid="{00000000-0005-0000-0000-000005000000}"/>
    <cellStyle name="Normal 3" xfId="7" xr:uid="{AD847B5B-C58B-4A9B-BB81-C97E0829A3A1}"/>
    <cellStyle name="Percent" xfId="8" builtinId="5"/>
    <cellStyle name="Percent 2" xfId="5" xr:uid="{00000000-0005-0000-0000-000006000000}"/>
  </cellStyles>
  <dxfs count="0"/>
  <tableStyles count="0" defaultTableStyle="TableStyleMedium9" defaultPivotStyle="PivotStyleLight16"/>
  <colors>
    <mruColors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D7F0-B3B0-4CD3-9D9D-2FCF4E738BAD}">
  <sheetPr>
    <pageSetUpPr fitToPage="1"/>
  </sheetPr>
  <dimension ref="A1:K37"/>
  <sheetViews>
    <sheetView topLeftCell="A2" zoomScale="70" zoomScaleNormal="70" workbookViewId="0">
      <pane xSplit="1" ySplit="1" topLeftCell="B24" activePane="bottomRight" state="frozen"/>
      <selection pane="topRight" activeCell="C2" sqref="C2"/>
      <selection pane="bottomLeft" activeCell="A3" sqref="A3"/>
      <selection pane="bottomRight" activeCell="A14" sqref="A14"/>
    </sheetView>
  </sheetViews>
  <sheetFormatPr defaultRowHeight="14.5" x14ac:dyDescent="0.35"/>
  <cols>
    <col min="1" max="1" width="20.7265625" customWidth="1"/>
    <col min="2" max="2" width="84.7265625" customWidth="1"/>
    <col min="3" max="3" width="13.7265625" style="3" customWidth="1"/>
    <col min="4" max="4" width="12.54296875" style="18" customWidth="1"/>
    <col min="5" max="5" width="15.7265625" customWidth="1"/>
    <col min="10" max="10" width="17.26953125" customWidth="1"/>
    <col min="11" max="11" width="5.7265625" customWidth="1"/>
    <col min="22" max="22" width="19.26953125" customWidth="1"/>
  </cols>
  <sheetData>
    <row r="1" spans="1:11" hidden="1" x14ac:dyDescent="0.35">
      <c r="A1" s="10"/>
      <c r="B1" s="10"/>
      <c r="C1" s="11"/>
    </row>
    <row r="2" spans="1:11" s="2" customFormat="1" ht="31.5" customHeight="1" x14ac:dyDescent="0.35">
      <c r="A2" s="25" t="s">
        <v>0</v>
      </c>
      <c r="B2" s="26" t="s">
        <v>1</v>
      </c>
      <c r="C2" s="27" t="s">
        <v>2</v>
      </c>
      <c r="D2" s="28" t="s">
        <v>3</v>
      </c>
      <c r="E2" s="29">
        <v>0.3</v>
      </c>
    </row>
    <row r="3" spans="1:11" ht="18.5" x14ac:dyDescent="0.35">
      <c r="A3" s="133" t="s">
        <v>4</v>
      </c>
      <c r="B3" s="133"/>
      <c r="C3" s="133"/>
      <c r="D3" s="22"/>
    </row>
    <row r="4" spans="1:11" x14ac:dyDescent="0.35">
      <c r="A4" s="14" t="s">
        <v>5</v>
      </c>
      <c r="B4" s="15" t="s">
        <v>6</v>
      </c>
      <c r="C4" s="17">
        <v>4000</v>
      </c>
      <c r="D4" s="23">
        <f>C4*(1-$E$2)</f>
        <v>2800</v>
      </c>
      <c r="J4" s="31" t="s">
        <v>7</v>
      </c>
      <c r="K4" s="30">
        <v>0.3</v>
      </c>
    </row>
    <row r="5" spans="1:11" x14ac:dyDescent="0.35">
      <c r="A5" s="14" t="s">
        <v>8</v>
      </c>
      <c r="B5" s="16" t="s">
        <v>9</v>
      </c>
      <c r="C5" s="17">
        <v>40000</v>
      </c>
      <c r="D5" s="23">
        <f t="shared" ref="D5:D10" si="0">C5*(1-$E$2)</f>
        <v>28000</v>
      </c>
      <c r="J5" s="31" t="s">
        <v>10</v>
      </c>
      <c r="K5" s="30">
        <v>0.1</v>
      </c>
    </row>
    <row r="6" spans="1:11" x14ac:dyDescent="0.35">
      <c r="A6" s="14" t="s">
        <v>11</v>
      </c>
      <c r="B6" s="16" t="s">
        <v>12</v>
      </c>
      <c r="C6" s="17">
        <v>3043</v>
      </c>
      <c r="D6" s="23">
        <f t="shared" si="0"/>
        <v>2130.1</v>
      </c>
    </row>
    <row r="7" spans="1:11" x14ac:dyDescent="0.35">
      <c r="A7" s="14" t="s">
        <v>13</v>
      </c>
      <c r="B7" s="15" t="s">
        <v>14</v>
      </c>
      <c r="C7" s="17">
        <v>80000</v>
      </c>
      <c r="D7" s="23">
        <f t="shared" si="0"/>
        <v>56000</v>
      </c>
    </row>
    <row r="8" spans="1:11" s="10" customFormat="1" ht="16.899999999999999" customHeight="1" x14ac:dyDescent="0.35">
      <c r="A8" s="14" t="s">
        <v>15</v>
      </c>
      <c r="B8" s="15" t="s">
        <v>16</v>
      </c>
      <c r="C8" s="17">
        <v>80000</v>
      </c>
      <c r="D8" s="23">
        <f t="shared" si="0"/>
        <v>56000</v>
      </c>
    </row>
    <row r="9" spans="1:11" x14ac:dyDescent="0.35">
      <c r="A9" s="14" t="s">
        <v>17</v>
      </c>
      <c r="B9" s="15" t="s">
        <v>18</v>
      </c>
      <c r="C9" s="17">
        <v>40000</v>
      </c>
      <c r="D9" s="23">
        <f t="shared" si="0"/>
        <v>28000</v>
      </c>
    </row>
    <row r="10" spans="1:11" x14ac:dyDescent="0.35">
      <c r="A10" s="14" t="s">
        <v>19</v>
      </c>
      <c r="B10" s="15" t="s">
        <v>20</v>
      </c>
      <c r="C10" s="17">
        <v>100000</v>
      </c>
      <c r="D10" s="23">
        <f t="shared" si="0"/>
        <v>70000</v>
      </c>
    </row>
    <row r="11" spans="1:11" ht="18.5" x14ac:dyDescent="0.35">
      <c r="A11" s="134" t="s">
        <v>21</v>
      </c>
      <c r="B11" s="134"/>
      <c r="C11" s="134"/>
      <c r="D11" s="24" t="e">
        <f>C11-#REF!</f>
        <v>#REF!</v>
      </c>
    </row>
    <row r="12" spans="1:11" s="10" customFormat="1" ht="16.149999999999999" customHeight="1" x14ac:dyDescent="0.35">
      <c r="A12" s="14" t="s">
        <v>22</v>
      </c>
      <c r="B12" s="15" t="s">
        <v>23</v>
      </c>
      <c r="C12" s="17">
        <v>9000</v>
      </c>
      <c r="D12" s="23"/>
    </row>
    <row r="13" spans="1:11" s="10" customFormat="1" ht="16.149999999999999" customHeight="1" x14ac:dyDescent="0.35">
      <c r="A13" s="14" t="s">
        <v>24</v>
      </c>
      <c r="B13" s="15" t="s">
        <v>25</v>
      </c>
      <c r="C13" s="17">
        <v>11000</v>
      </c>
      <c r="D13" s="23">
        <f>C13*(1-$E$2)</f>
        <v>7699.9999999999991</v>
      </c>
    </row>
    <row r="14" spans="1:11" x14ac:dyDescent="0.35">
      <c r="A14" s="14" t="s">
        <v>26</v>
      </c>
      <c r="B14" s="15" t="s">
        <v>27</v>
      </c>
      <c r="C14" s="17">
        <v>30000</v>
      </c>
      <c r="D14" s="23">
        <f>C14*(1-$E$2)</f>
        <v>21000</v>
      </c>
    </row>
    <row r="15" spans="1:11" x14ac:dyDescent="0.35">
      <c r="A15" s="14" t="s">
        <v>28</v>
      </c>
      <c r="B15" s="15" t="s">
        <v>29</v>
      </c>
      <c r="C15" s="17">
        <v>60000</v>
      </c>
      <c r="D15" s="23">
        <f>C15*(1-$E$2)</f>
        <v>42000</v>
      </c>
    </row>
    <row r="16" spans="1:11" ht="18.5" x14ac:dyDescent="0.35">
      <c r="A16" s="134" t="s">
        <v>30</v>
      </c>
      <c r="B16" s="134"/>
      <c r="C16" s="134"/>
      <c r="D16" s="24" t="e">
        <f>C16-#REF!</f>
        <v>#REF!</v>
      </c>
    </row>
    <row r="17" spans="1:4" ht="14.65" customHeight="1" x14ac:dyDescent="0.35">
      <c r="A17" s="35" t="s">
        <v>31</v>
      </c>
      <c r="B17" s="15" t="s">
        <v>32</v>
      </c>
      <c r="C17" s="17">
        <v>19000</v>
      </c>
      <c r="D17" s="23">
        <f t="shared" ref="D17:D27" si="1">C17*(1-$E$2)</f>
        <v>13300</v>
      </c>
    </row>
    <row r="18" spans="1:4" ht="13.9" customHeight="1" x14ac:dyDescent="0.35">
      <c r="A18" s="12" t="s">
        <v>33</v>
      </c>
      <c r="B18" s="16" t="s">
        <v>34</v>
      </c>
      <c r="C18" s="17">
        <v>1000</v>
      </c>
      <c r="D18" s="23">
        <f t="shared" si="1"/>
        <v>700</v>
      </c>
    </row>
    <row r="19" spans="1:4" ht="14.65" customHeight="1" x14ac:dyDescent="0.35">
      <c r="A19" s="20" t="s">
        <v>35</v>
      </c>
      <c r="B19" s="15" t="s">
        <v>36</v>
      </c>
      <c r="C19" s="17">
        <v>200</v>
      </c>
      <c r="D19" s="23">
        <f t="shared" si="1"/>
        <v>140</v>
      </c>
    </row>
    <row r="20" spans="1:4" ht="14.65" customHeight="1" x14ac:dyDescent="0.35">
      <c r="A20" s="20" t="s">
        <v>37</v>
      </c>
      <c r="B20" s="15" t="s">
        <v>38</v>
      </c>
      <c r="C20" s="17">
        <v>1000</v>
      </c>
      <c r="D20" s="23">
        <f t="shared" si="1"/>
        <v>700</v>
      </c>
    </row>
    <row r="21" spans="1:4" ht="14.65" customHeight="1" x14ac:dyDescent="0.35">
      <c r="A21" s="12" t="s">
        <v>39</v>
      </c>
      <c r="B21" s="15" t="s">
        <v>40</v>
      </c>
      <c r="C21" s="17">
        <v>1000</v>
      </c>
      <c r="D21" s="23">
        <f t="shared" si="1"/>
        <v>700</v>
      </c>
    </row>
    <row r="22" spans="1:4" ht="14.65" customHeight="1" x14ac:dyDescent="0.35">
      <c r="A22" s="12" t="s">
        <v>41</v>
      </c>
      <c r="B22" s="15" t="s">
        <v>42</v>
      </c>
      <c r="C22" s="17">
        <v>400</v>
      </c>
      <c r="D22" s="23">
        <f t="shared" si="1"/>
        <v>280</v>
      </c>
    </row>
    <row r="23" spans="1:4" ht="14.65" customHeight="1" x14ac:dyDescent="0.35">
      <c r="A23" s="12" t="s">
        <v>43</v>
      </c>
      <c r="B23" s="15" t="s">
        <v>44</v>
      </c>
      <c r="C23" s="17">
        <v>1000</v>
      </c>
      <c r="D23" s="23">
        <f t="shared" si="1"/>
        <v>700</v>
      </c>
    </row>
    <row r="24" spans="1:4" ht="14.65" customHeight="1" x14ac:dyDescent="0.35">
      <c r="A24" s="12" t="s">
        <v>45</v>
      </c>
      <c r="B24" s="15" t="s">
        <v>46</v>
      </c>
      <c r="C24" s="17">
        <v>300</v>
      </c>
      <c r="D24" s="23">
        <f t="shared" si="1"/>
        <v>210</v>
      </c>
    </row>
    <row r="25" spans="1:4" ht="14.65" customHeight="1" x14ac:dyDescent="0.35">
      <c r="A25" s="12" t="s">
        <v>47</v>
      </c>
      <c r="B25" s="15" t="s">
        <v>48</v>
      </c>
      <c r="C25" s="17">
        <v>300</v>
      </c>
      <c r="D25" s="23">
        <f t="shared" si="1"/>
        <v>210</v>
      </c>
    </row>
    <row r="26" spans="1:4" ht="14.65" customHeight="1" x14ac:dyDescent="0.35">
      <c r="A26" s="12" t="s">
        <v>49</v>
      </c>
      <c r="B26" s="15" t="s">
        <v>50</v>
      </c>
      <c r="C26" s="17">
        <v>250</v>
      </c>
      <c r="D26" s="23">
        <f t="shared" si="1"/>
        <v>175</v>
      </c>
    </row>
    <row r="27" spans="1:4" ht="14.65" customHeight="1" x14ac:dyDescent="0.35">
      <c r="A27" s="14" t="s">
        <v>51</v>
      </c>
      <c r="B27" s="15" t="s">
        <v>52</v>
      </c>
      <c r="C27" s="17">
        <v>1200</v>
      </c>
      <c r="D27" s="23">
        <f t="shared" si="1"/>
        <v>840</v>
      </c>
    </row>
    <row r="28" spans="1:4" ht="18.5" x14ac:dyDescent="0.35">
      <c r="A28" s="134" t="s">
        <v>53</v>
      </c>
      <c r="B28" s="134"/>
      <c r="C28" s="134"/>
      <c r="D28" s="24" t="e">
        <f>C28-#REF!</f>
        <v>#REF!</v>
      </c>
    </row>
    <row r="29" spans="1:4" s="10" customFormat="1" ht="18" customHeight="1" x14ac:dyDescent="0.35">
      <c r="A29" s="12" t="s">
        <v>54</v>
      </c>
      <c r="B29" s="15" t="s">
        <v>55</v>
      </c>
      <c r="C29" s="17">
        <v>7500</v>
      </c>
      <c r="D29" s="23">
        <f>C29*(1-$E$2)</f>
        <v>5250</v>
      </c>
    </row>
    <row r="30" spans="1:4" ht="13.5" customHeight="1" x14ac:dyDescent="0.35">
      <c r="A30" s="12" t="s">
        <v>56</v>
      </c>
      <c r="B30" s="15" t="s">
        <v>57</v>
      </c>
      <c r="C30" s="17">
        <v>3500</v>
      </c>
      <c r="D30" s="23">
        <f>C30*(1-$E$2)</f>
        <v>2450</v>
      </c>
    </row>
    <row r="31" spans="1:4" ht="17.649999999999999" hidden="1" customHeight="1" x14ac:dyDescent="0.35">
      <c r="A31" s="13" t="s">
        <v>58</v>
      </c>
      <c r="B31" s="15" t="s">
        <v>59</v>
      </c>
      <c r="C31" s="17">
        <v>5500</v>
      </c>
      <c r="D31" s="23">
        <f>C31*(1-$E$2)</f>
        <v>3849.9999999999995</v>
      </c>
    </row>
    <row r="32" spans="1:4" s="10" customFormat="1" ht="15" customHeight="1" x14ac:dyDescent="0.35">
      <c r="A32" s="12" t="s">
        <v>60</v>
      </c>
      <c r="B32" s="15" t="s">
        <v>61</v>
      </c>
      <c r="C32" s="17">
        <v>9000</v>
      </c>
      <c r="D32" s="23">
        <f>C32*(1-$E$2)</f>
        <v>6300</v>
      </c>
    </row>
    <row r="33" spans="1:4" ht="17.649999999999999" customHeight="1" x14ac:dyDescent="0.35">
      <c r="A33" s="12" t="s">
        <v>58</v>
      </c>
      <c r="B33" s="15" t="s">
        <v>62</v>
      </c>
      <c r="C33" s="17">
        <v>5500</v>
      </c>
      <c r="D33" s="23">
        <f>C33*(1-$E$2)</f>
        <v>3849.9999999999995</v>
      </c>
    </row>
    <row r="34" spans="1:4" ht="18.5" x14ac:dyDescent="0.35">
      <c r="A34" s="135" t="s">
        <v>63</v>
      </c>
      <c r="B34" s="135"/>
      <c r="C34" s="135"/>
      <c r="D34" s="24" t="e">
        <f>C34-#REF!</f>
        <v>#REF!</v>
      </c>
    </row>
    <row r="35" spans="1:4" ht="14.65" customHeight="1" x14ac:dyDescent="0.35">
      <c r="A35" s="14" t="s">
        <v>64</v>
      </c>
      <c r="B35" s="19" t="s">
        <v>65</v>
      </c>
      <c r="C35" s="21">
        <v>16500</v>
      </c>
      <c r="D35" s="23">
        <f>C35*(1-$E$2)</f>
        <v>11550</v>
      </c>
    </row>
    <row r="36" spans="1:4" ht="14.65" customHeight="1" x14ac:dyDescent="0.35">
      <c r="A36" s="14" t="s">
        <v>66</v>
      </c>
      <c r="B36" s="19" t="s">
        <v>67</v>
      </c>
      <c r="C36" s="21">
        <v>22500</v>
      </c>
      <c r="D36" s="23">
        <f>C36*(1-$E$2)</f>
        <v>15749.999999999998</v>
      </c>
    </row>
    <row r="37" spans="1:4" ht="14.65" customHeight="1" x14ac:dyDescent="0.35">
      <c r="A37" s="14" t="s">
        <v>68</v>
      </c>
      <c r="B37" s="19" t="s">
        <v>69</v>
      </c>
      <c r="C37" s="21">
        <v>1500</v>
      </c>
      <c r="D37" s="23">
        <f>C37*(1-$E$2)</f>
        <v>1050</v>
      </c>
    </row>
  </sheetData>
  <mergeCells count="5">
    <mergeCell ref="A3:C3"/>
    <mergeCell ref="A16:C16"/>
    <mergeCell ref="A11:C11"/>
    <mergeCell ref="A28:C28"/>
    <mergeCell ref="A34:C34"/>
  </mergeCells>
  <pageMargins left="0.7" right="0.7" top="0.75" bottom="0.75" header="0.3" footer="0.3"/>
  <pageSetup paperSize="17" fitToHeight="2" orientation="landscape" r:id="rId1"/>
  <customProperties>
    <customPr name="SSCSheetTrackingNo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7BED8-C81B-4644-9C10-F6CD4D924A9C}">
  <dimension ref="A1"/>
  <sheetViews>
    <sheetView topLeftCell="A19" workbookViewId="0"/>
  </sheetViews>
  <sheetFormatPr defaultRowHeight="14.5" x14ac:dyDescent="0.3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B3:H42"/>
  <sheetViews>
    <sheetView topLeftCell="A4" workbookViewId="0">
      <selection activeCell="E13" sqref="E13"/>
    </sheetView>
  </sheetViews>
  <sheetFormatPr defaultColWidth="8.7265625" defaultRowHeight="14.5" x14ac:dyDescent="0.35"/>
  <cols>
    <col min="1" max="1" width="8.7265625" style="1"/>
    <col min="2" max="2" width="34.453125" style="1" customWidth="1"/>
    <col min="3" max="3" width="11.26953125" style="9" customWidth="1"/>
    <col min="4" max="4" width="10.7265625" style="9" customWidth="1"/>
    <col min="5" max="5" width="63.453125" style="9" customWidth="1"/>
    <col min="6" max="6" width="24.26953125" style="9" customWidth="1"/>
    <col min="7" max="7" width="20" style="9" customWidth="1"/>
    <col min="8" max="8" width="18" style="9" customWidth="1"/>
    <col min="9" max="16384" width="8.7265625" style="1"/>
  </cols>
  <sheetData>
    <row r="3" spans="2:8" ht="28.5" x14ac:dyDescent="0.35">
      <c r="B3" s="150" t="s">
        <v>320</v>
      </c>
      <c r="C3" s="151"/>
      <c r="D3" s="151"/>
      <c r="E3" s="151"/>
      <c r="F3" s="151"/>
      <c r="G3" s="151"/>
      <c r="H3" s="152"/>
    </row>
    <row r="4" spans="2:8" ht="55.15" customHeight="1" x14ac:dyDescent="0.35">
      <c r="B4" s="4" t="s">
        <v>168</v>
      </c>
      <c r="C4" s="4" t="s">
        <v>321</v>
      </c>
      <c r="D4" s="4" t="s">
        <v>322</v>
      </c>
      <c r="E4" s="4" t="s">
        <v>323</v>
      </c>
      <c r="F4" s="4" t="s">
        <v>324</v>
      </c>
      <c r="G4" s="4" t="s">
        <v>325</v>
      </c>
      <c r="H4" s="4" t="s">
        <v>326</v>
      </c>
    </row>
    <row r="5" spans="2:8" x14ac:dyDescent="0.35">
      <c r="B5" s="8" t="s">
        <v>327</v>
      </c>
      <c r="C5" s="6"/>
      <c r="D5" s="6"/>
      <c r="E5" s="6"/>
      <c r="F5" s="6"/>
      <c r="G5" s="6"/>
      <c r="H5" s="6"/>
    </row>
    <row r="6" spans="2:8" ht="29" x14ac:dyDescent="0.35">
      <c r="B6" s="5" t="s">
        <v>328</v>
      </c>
      <c r="C6" s="6" t="s">
        <v>329</v>
      </c>
      <c r="D6" s="6" t="s">
        <v>330</v>
      </c>
      <c r="E6" s="7" t="s">
        <v>331</v>
      </c>
      <c r="F6" s="6" t="s">
        <v>332</v>
      </c>
      <c r="G6" s="7" t="s">
        <v>333</v>
      </c>
      <c r="H6" s="6"/>
    </row>
    <row r="7" spans="2:8" ht="29" x14ac:dyDescent="0.35">
      <c r="B7" s="5" t="s">
        <v>334</v>
      </c>
      <c r="C7" s="6" t="s">
        <v>335</v>
      </c>
      <c r="D7" s="6" t="s">
        <v>330</v>
      </c>
      <c r="E7" s="7" t="s">
        <v>336</v>
      </c>
      <c r="F7" s="6" t="s">
        <v>332</v>
      </c>
      <c r="G7" s="7" t="s">
        <v>333</v>
      </c>
      <c r="H7" s="6"/>
    </row>
    <row r="8" spans="2:8" ht="29" x14ac:dyDescent="0.35">
      <c r="B8" s="5" t="s">
        <v>337</v>
      </c>
      <c r="C8" s="6" t="s">
        <v>335</v>
      </c>
      <c r="D8" s="6" t="s">
        <v>330</v>
      </c>
      <c r="E8" s="7" t="s">
        <v>336</v>
      </c>
      <c r="F8" s="6" t="s">
        <v>332</v>
      </c>
      <c r="G8" s="7" t="s">
        <v>333</v>
      </c>
      <c r="H8" s="6"/>
    </row>
    <row r="9" spans="2:8" ht="29" x14ac:dyDescent="0.35">
      <c r="B9" s="5" t="s">
        <v>338</v>
      </c>
      <c r="C9" s="6"/>
      <c r="D9" s="6"/>
      <c r="E9" s="7" t="s">
        <v>339</v>
      </c>
      <c r="F9" s="6" t="s">
        <v>332</v>
      </c>
      <c r="G9" s="7" t="s">
        <v>333</v>
      </c>
      <c r="H9" s="6"/>
    </row>
    <row r="10" spans="2:8" x14ac:dyDescent="0.35">
      <c r="B10" s="8" t="s">
        <v>340</v>
      </c>
      <c r="C10" s="6"/>
      <c r="D10" s="6"/>
      <c r="E10" s="6"/>
      <c r="F10" s="6"/>
      <c r="G10" s="6"/>
      <c r="H10" s="6"/>
    </row>
    <row r="11" spans="2:8" ht="70.900000000000006" customHeight="1" x14ac:dyDescent="0.35">
      <c r="B11" s="5" t="s">
        <v>341</v>
      </c>
      <c r="C11" s="6" t="s">
        <v>342</v>
      </c>
      <c r="D11" s="6" t="s">
        <v>330</v>
      </c>
      <c r="E11" s="7" t="s">
        <v>343</v>
      </c>
      <c r="F11" s="6" t="s">
        <v>344</v>
      </c>
      <c r="G11" s="7" t="s">
        <v>345</v>
      </c>
      <c r="H11" s="7" t="s">
        <v>346</v>
      </c>
    </row>
    <row r="12" spans="2:8" ht="72.5" x14ac:dyDescent="0.35">
      <c r="B12" s="5" t="s">
        <v>347</v>
      </c>
      <c r="C12" s="6" t="s">
        <v>342</v>
      </c>
      <c r="D12" s="6" t="s">
        <v>330</v>
      </c>
      <c r="E12" s="7" t="s">
        <v>348</v>
      </c>
      <c r="F12" s="6" t="s">
        <v>349</v>
      </c>
      <c r="G12" s="7" t="s">
        <v>345</v>
      </c>
      <c r="H12" s="7" t="s">
        <v>346</v>
      </c>
    </row>
    <row r="13" spans="2:8" x14ac:dyDescent="0.35">
      <c r="B13" s="5" t="s">
        <v>350</v>
      </c>
      <c r="C13" s="6" t="s">
        <v>330</v>
      </c>
      <c r="D13" s="6" t="s">
        <v>330</v>
      </c>
      <c r="E13" s="7" t="s">
        <v>330</v>
      </c>
      <c r="F13" s="6" t="s">
        <v>351</v>
      </c>
      <c r="G13" s="6"/>
      <c r="H13" s="6"/>
    </row>
    <row r="14" spans="2:8" ht="27.65" customHeight="1" x14ac:dyDescent="0.35">
      <c r="B14" s="5" t="s">
        <v>352</v>
      </c>
      <c r="C14" s="6" t="s">
        <v>353</v>
      </c>
      <c r="D14" s="6" t="s">
        <v>349</v>
      </c>
      <c r="E14" s="7" t="s">
        <v>348</v>
      </c>
      <c r="F14" s="6" t="s">
        <v>351</v>
      </c>
      <c r="G14" s="6"/>
      <c r="H14" s="6"/>
    </row>
    <row r="15" spans="2:8" x14ac:dyDescent="0.35">
      <c r="B15" s="8" t="s">
        <v>354</v>
      </c>
      <c r="C15" s="6"/>
      <c r="D15" s="6"/>
      <c r="E15" s="6"/>
      <c r="F15" s="6"/>
      <c r="G15" s="6"/>
      <c r="H15" s="6"/>
    </row>
    <row r="16" spans="2:8" x14ac:dyDescent="0.35">
      <c r="B16" s="5" t="s">
        <v>355</v>
      </c>
      <c r="C16" s="6" t="s">
        <v>349</v>
      </c>
      <c r="D16" s="6" t="s">
        <v>349</v>
      </c>
      <c r="E16" s="7" t="s">
        <v>356</v>
      </c>
      <c r="F16" s="6" t="s">
        <v>351</v>
      </c>
      <c r="G16" s="6"/>
      <c r="H16" s="6"/>
    </row>
    <row r="17" spans="2:8" ht="43.5" x14ac:dyDescent="0.35">
      <c r="B17" s="5" t="s">
        <v>357</v>
      </c>
      <c r="C17" s="6"/>
      <c r="D17" s="6"/>
      <c r="E17" s="7" t="s">
        <v>358</v>
      </c>
      <c r="F17" s="6" t="s">
        <v>351</v>
      </c>
      <c r="G17" s="6"/>
      <c r="H17" s="6"/>
    </row>
    <row r="18" spans="2:8" x14ac:dyDescent="0.35">
      <c r="B18" s="5" t="s">
        <v>359</v>
      </c>
      <c r="C18" s="6" t="s">
        <v>349</v>
      </c>
      <c r="D18" s="6" t="s">
        <v>349</v>
      </c>
      <c r="E18" s="7" t="s">
        <v>360</v>
      </c>
      <c r="F18" s="6" t="s">
        <v>351</v>
      </c>
      <c r="G18" s="6"/>
      <c r="H18" s="6"/>
    </row>
    <row r="19" spans="2:8" x14ac:dyDescent="0.35">
      <c r="B19" s="5" t="s">
        <v>361</v>
      </c>
      <c r="C19" s="6" t="s">
        <v>362</v>
      </c>
      <c r="D19" s="6" t="s">
        <v>349</v>
      </c>
      <c r="E19" s="7" t="s">
        <v>363</v>
      </c>
      <c r="F19" s="6" t="s">
        <v>351</v>
      </c>
      <c r="G19" s="6"/>
      <c r="H19" s="6"/>
    </row>
    <row r="20" spans="2:8" x14ac:dyDescent="0.35">
      <c r="B20" s="5" t="s">
        <v>364</v>
      </c>
      <c r="C20" s="6" t="s">
        <v>365</v>
      </c>
      <c r="D20" s="6"/>
      <c r="E20" s="7" t="s">
        <v>363</v>
      </c>
      <c r="F20" s="6" t="s">
        <v>351</v>
      </c>
      <c r="G20" s="6"/>
      <c r="H20" s="6"/>
    </row>
    <row r="21" spans="2:8" x14ac:dyDescent="0.35">
      <c r="B21" s="8" t="s">
        <v>366</v>
      </c>
      <c r="C21" s="6"/>
      <c r="D21" s="6"/>
      <c r="E21" s="6"/>
      <c r="F21" s="6"/>
      <c r="G21" s="6"/>
      <c r="H21" s="6"/>
    </row>
    <row r="22" spans="2:8" x14ac:dyDescent="0.35">
      <c r="B22" s="5" t="s">
        <v>367</v>
      </c>
      <c r="C22" s="6" t="s">
        <v>368</v>
      </c>
      <c r="D22" s="6"/>
      <c r="E22" s="7" t="s">
        <v>356</v>
      </c>
      <c r="F22" s="6"/>
      <c r="G22" s="6"/>
      <c r="H22" s="6"/>
    </row>
    <row r="23" spans="2:8" x14ac:dyDescent="0.35">
      <c r="B23" s="5" t="s">
        <v>369</v>
      </c>
      <c r="C23" s="6"/>
      <c r="D23" s="6"/>
      <c r="E23" s="6"/>
      <c r="F23" s="6" t="s">
        <v>351</v>
      </c>
      <c r="G23" s="6"/>
      <c r="H23" s="6"/>
    </row>
    <row r="24" spans="2:8" x14ac:dyDescent="0.35">
      <c r="B24" s="5" t="s">
        <v>370</v>
      </c>
      <c r="C24" s="6"/>
      <c r="D24" s="6"/>
      <c r="E24" s="6"/>
      <c r="F24" s="6" t="s">
        <v>351</v>
      </c>
      <c r="G24" s="6"/>
      <c r="H24" s="6"/>
    </row>
    <row r="25" spans="2:8" x14ac:dyDescent="0.35">
      <c r="B25" s="5" t="s">
        <v>371</v>
      </c>
      <c r="C25" s="6"/>
      <c r="D25" s="6"/>
      <c r="E25" s="6"/>
      <c r="F25" s="6" t="s">
        <v>351</v>
      </c>
      <c r="G25" s="6"/>
      <c r="H25" s="6"/>
    </row>
    <row r="26" spans="2:8" x14ac:dyDescent="0.35">
      <c r="B26" s="5" t="s">
        <v>372</v>
      </c>
      <c r="C26" s="6"/>
      <c r="D26" s="6"/>
      <c r="E26" s="6"/>
      <c r="F26" s="6" t="s">
        <v>351</v>
      </c>
      <c r="G26" s="6"/>
      <c r="H26" s="6"/>
    </row>
    <row r="27" spans="2:8" x14ac:dyDescent="0.35">
      <c r="B27" s="5" t="s">
        <v>373</v>
      </c>
      <c r="C27" s="6"/>
      <c r="D27" s="6"/>
      <c r="E27" s="6"/>
      <c r="F27" s="6" t="s">
        <v>351</v>
      </c>
      <c r="G27" s="6"/>
      <c r="H27" s="6"/>
    </row>
    <row r="28" spans="2:8" x14ac:dyDescent="0.35">
      <c r="B28" s="5" t="s">
        <v>374</v>
      </c>
      <c r="C28" s="6"/>
      <c r="D28" s="6"/>
      <c r="E28" s="6"/>
      <c r="F28" s="6" t="s">
        <v>351</v>
      </c>
      <c r="G28" s="6"/>
      <c r="H28" s="6"/>
    </row>
    <row r="29" spans="2:8" x14ac:dyDescent="0.35">
      <c r="B29" s="8" t="s">
        <v>375</v>
      </c>
      <c r="C29" s="6"/>
      <c r="D29" s="6"/>
      <c r="E29" s="6"/>
      <c r="F29" s="6"/>
      <c r="G29" s="6"/>
      <c r="H29" s="6"/>
    </row>
    <row r="30" spans="2:8" x14ac:dyDescent="0.35">
      <c r="B30" s="5" t="s">
        <v>147</v>
      </c>
      <c r="C30" s="6"/>
      <c r="D30" s="6"/>
      <c r="E30" s="6"/>
      <c r="F30" s="6"/>
      <c r="G30" s="6"/>
      <c r="H30" s="6"/>
    </row>
    <row r="31" spans="2:8" x14ac:dyDescent="0.35">
      <c r="B31" s="5" t="s">
        <v>376</v>
      </c>
      <c r="C31" s="6"/>
      <c r="D31" s="6"/>
      <c r="E31" s="6"/>
      <c r="F31" s="6"/>
      <c r="G31" s="6"/>
      <c r="H31" s="6"/>
    </row>
    <row r="32" spans="2:8" x14ac:dyDescent="0.35">
      <c r="B32" s="5" t="s">
        <v>377</v>
      </c>
      <c r="C32" s="6"/>
      <c r="D32" s="6"/>
      <c r="E32" s="6"/>
      <c r="F32" s="6"/>
      <c r="G32" s="6"/>
      <c r="H32" s="6"/>
    </row>
    <row r="33" spans="2:8" x14ac:dyDescent="0.35">
      <c r="B33" s="5" t="s">
        <v>378</v>
      </c>
      <c r="C33" s="6"/>
      <c r="D33" s="6"/>
      <c r="E33" s="6"/>
      <c r="F33" s="6"/>
      <c r="G33" s="6"/>
      <c r="H33" s="6"/>
    </row>
    <row r="34" spans="2:8" x14ac:dyDescent="0.35">
      <c r="B34" s="5" t="s">
        <v>379</v>
      </c>
      <c r="C34" s="6"/>
      <c r="D34" s="6"/>
      <c r="E34" s="6"/>
      <c r="F34" s="6"/>
      <c r="G34" s="6"/>
      <c r="H34" s="6"/>
    </row>
    <row r="35" spans="2:8" ht="15" customHeight="1" x14ac:dyDescent="0.35">
      <c r="B35" s="8" t="s">
        <v>380</v>
      </c>
      <c r="C35" s="6"/>
      <c r="D35" s="6"/>
      <c r="E35" s="6"/>
      <c r="F35" s="6"/>
      <c r="G35" s="6"/>
      <c r="H35" s="6"/>
    </row>
    <row r="36" spans="2:8" x14ac:dyDescent="0.35">
      <c r="B36" s="5" t="s">
        <v>381</v>
      </c>
      <c r="C36" s="6"/>
      <c r="D36" s="6"/>
      <c r="E36" s="6"/>
      <c r="F36" s="6"/>
      <c r="G36" s="6"/>
      <c r="H36" s="6"/>
    </row>
    <row r="37" spans="2:8" x14ac:dyDescent="0.35">
      <c r="B37" s="5" t="s">
        <v>382</v>
      </c>
      <c r="C37" s="6"/>
      <c r="D37" s="6"/>
      <c r="E37" s="6"/>
      <c r="F37" s="6"/>
      <c r="G37" s="6"/>
      <c r="H37" s="6"/>
    </row>
    <row r="38" spans="2:8" x14ac:dyDescent="0.35">
      <c r="B38" s="5" t="s">
        <v>383</v>
      </c>
      <c r="C38" s="6"/>
      <c r="D38" s="6"/>
      <c r="E38" s="6"/>
      <c r="F38" s="6"/>
      <c r="G38" s="6"/>
      <c r="H38" s="6"/>
    </row>
    <row r="39" spans="2:8" x14ac:dyDescent="0.35">
      <c r="B39" s="5" t="s">
        <v>384</v>
      </c>
      <c r="C39" s="6"/>
      <c r="D39" s="6"/>
      <c r="E39" s="6"/>
      <c r="F39" s="6"/>
      <c r="G39" s="6"/>
      <c r="H39" s="6"/>
    </row>
    <row r="40" spans="2:8" x14ac:dyDescent="0.35">
      <c r="B40" s="5"/>
      <c r="C40" s="6"/>
      <c r="D40" s="6"/>
      <c r="E40" s="6"/>
      <c r="F40" s="6"/>
      <c r="G40" s="6"/>
      <c r="H40" s="6"/>
    </row>
    <row r="41" spans="2:8" x14ac:dyDescent="0.35">
      <c r="B41" s="5"/>
      <c r="C41" s="6"/>
      <c r="D41" s="6"/>
      <c r="E41" s="6"/>
      <c r="F41" s="6"/>
      <c r="G41" s="6"/>
      <c r="H41" s="6"/>
    </row>
    <row r="42" spans="2:8" x14ac:dyDescent="0.35">
      <c r="B42" s="5"/>
      <c r="C42" s="6"/>
      <c r="D42" s="6"/>
      <c r="E42" s="6"/>
      <c r="F42" s="6"/>
      <c r="G42" s="6"/>
      <c r="H42" s="6"/>
    </row>
  </sheetData>
  <mergeCells count="1">
    <mergeCell ref="B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A5A0F-94ED-4886-8C69-13B72A42F285}">
  <dimension ref="A1:J41"/>
  <sheetViews>
    <sheetView tabSelected="1" topLeftCell="A2" zoomScaleNormal="100" workbookViewId="0">
      <pane xSplit="1" ySplit="1" topLeftCell="B3" activePane="bottomRight" state="frozen"/>
      <selection pane="topRight" activeCell="C2" sqref="C2"/>
      <selection pane="bottomLeft" activeCell="A3" sqref="A3"/>
      <selection pane="bottomRight" activeCell="A27" sqref="A27"/>
    </sheetView>
  </sheetViews>
  <sheetFormatPr defaultRowHeight="14.5" x14ac:dyDescent="0.35"/>
  <cols>
    <col min="1" max="1" width="15" customWidth="1"/>
    <col min="2" max="2" width="55.453125" bestFit="1" customWidth="1"/>
    <col min="3" max="3" width="21.453125" style="3" hidden="1" customWidth="1"/>
    <col min="4" max="4" width="17.1796875" customWidth="1"/>
    <col min="10" max="10" width="19.26953125" customWidth="1"/>
  </cols>
  <sheetData>
    <row r="1" spans="1:10" hidden="1" x14ac:dyDescent="0.35">
      <c r="A1" s="10"/>
      <c r="B1" s="10"/>
      <c r="C1" s="11"/>
    </row>
    <row r="2" spans="1:10" s="2" customFormat="1" ht="31.5" customHeight="1" x14ac:dyDescent="0.35">
      <c r="A2" s="101" t="s">
        <v>0</v>
      </c>
      <c r="B2" s="102" t="s">
        <v>1</v>
      </c>
      <c r="C2" s="103" t="s">
        <v>2</v>
      </c>
      <c r="D2" s="103" t="s">
        <v>70</v>
      </c>
    </row>
    <row r="3" spans="1:10" ht="15.5" x14ac:dyDescent="0.35">
      <c r="A3" s="137" t="s">
        <v>4</v>
      </c>
      <c r="B3" s="137"/>
      <c r="C3" s="138"/>
      <c r="D3" s="104"/>
    </row>
    <row r="4" spans="1:10" x14ac:dyDescent="0.35">
      <c r="A4" s="14">
        <v>3356100001</v>
      </c>
      <c r="B4" s="15" t="s">
        <v>6</v>
      </c>
      <c r="C4" s="95">
        <v>4400</v>
      </c>
      <c r="D4" s="108">
        <v>4840</v>
      </c>
    </row>
    <row r="5" spans="1:10" x14ac:dyDescent="0.35">
      <c r="A5" s="14">
        <v>3356200001</v>
      </c>
      <c r="B5" s="16" t="s">
        <v>9</v>
      </c>
      <c r="C5" s="95">
        <v>44000</v>
      </c>
      <c r="D5" s="108">
        <v>48400.000000000007</v>
      </c>
    </row>
    <row r="6" spans="1:10" x14ac:dyDescent="0.35">
      <c r="A6" s="14">
        <v>3356300001</v>
      </c>
      <c r="B6" s="16" t="s">
        <v>12</v>
      </c>
      <c r="C6" s="95">
        <v>3300</v>
      </c>
      <c r="D6" s="108">
        <v>3630.0000000000005</v>
      </c>
    </row>
    <row r="7" spans="1:10" x14ac:dyDescent="0.35">
      <c r="A7" s="14">
        <v>3356400001</v>
      </c>
      <c r="B7" s="16" t="s">
        <v>14</v>
      </c>
      <c r="C7" s="115">
        <v>35000</v>
      </c>
      <c r="D7" s="120">
        <v>38500</v>
      </c>
    </row>
    <row r="8" spans="1:10" x14ac:dyDescent="0.35">
      <c r="A8" s="14">
        <v>3356500001</v>
      </c>
      <c r="B8" s="15" t="s">
        <v>16</v>
      </c>
      <c r="C8" s="95">
        <v>45000</v>
      </c>
      <c r="D8" s="108">
        <v>49500.000000000007</v>
      </c>
    </row>
    <row r="9" spans="1:10" x14ac:dyDescent="0.35">
      <c r="A9" s="14">
        <v>3356600001</v>
      </c>
      <c r="B9" s="15" t="s">
        <v>18</v>
      </c>
      <c r="C9" s="95">
        <v>45000</v>
      </c>
      <c r="D9" s="108">
        <v>49500.000000000007</v>
      </c>
    </row>
    <row r="10" spans="1:10" x14ac:dyDescent="0.35">
      <c r="A10" s="14">
        <v>3356700001</v>
      </c>
      <c r="B10" s="15" t="s">
        <v>20</v>
      </c>
      <c r="C10" s="95">
        <v>110000</v>
      </c>
      <c r="D10" s="108">
        <v>121000.00000000001</v>
      </c>
    </row>
    <row r="11" spans="1:10" ht="15.5" x14ac:dyDescent="0.35">
      <c r="A11" s="136" t="s">
        <v>21</v>
      </c>
      <c r="B11" s="136"/>
      <c r="C11" s="136" t="e">
        <f>#REF!-#REF!</f>
        <v>#REF!</v>
      </c>
      <c r="D11" s="109"/>
    </row>
    <row r="12" spans="1:10" s="10" customFormat="1" ht="16.149999999999999" customHeight="1" x14ac:dyDescent="0.35">
      <c r="A12" s="14">
        <v>3358100002</v>
      </c>
      <c r="B12" s="16" t="s">
        <v>23</v>
      </c>
      <c r="C12" s="115">
        <v>10000</v>
      </c>
      <c r="D12" s="116">
        <v>11000</v>
      </c>
    </row>
    <row r="13" spans="1:10" s="10" customFormat="1" ht="16.149999999999999" customHeight="1" x14ac:dyDescent="0.35">
      <c r="A13" s="14">
        <v>3358100101</v>
      </c>
      <c r="B13" s="15" t="s">
        <v>25</v>
      </c>
      <c r="C13" s="95">
        <v>12000</v>
      </c>
      <c r="D13" s="111">
        <v>13200.000000000002</v>
      </c>
    </row>
    <row r="14" spans="1:10" x14ac:dyDescent="0.35">
      <c r="A14" s="14">
        <v>3358200001</v>
      </c>
      <c r="B14" s="15" t="s">
        <v>27</v>
      </c>
      <c r="C14" s="95">
        <v>33000</v>
      </c>
      <c r="D14" s="111">
        <v>36300</v>
      </c>
      <c r="J14" s="31"/>
    </row>
    <row r="15" spans="1:10" x14ac:dyDescent="0.35">
      <c r="A15" s="14">
        <v>3358200101</v>
      </c>
      <c r="B15" s="15" t="s">
        <v>29</v>
      </c>
      <c r="C15" s="95">
        <v>66000</v>
      </c>
      <c r="D15" s="111">
        <v>72600</v>
      </c>
    </row>
    <row r="16" spans="1:10" x14ac:dyDescent="0.35">
      <c r="A16" s="14">
        <v>3358000002</v>
      </c>
      <c r="B16" s="15" t="s">
        <v>71</v>
      </c>
      <c r="C16" s="95">
        <v>3800</v>
      </c>
      <c r="D16" s="108">
        <v>4180</v>
      </c>
    </row>
    <row r="17" spans="1:4" x14ac:dyDescent="0.35">
      <c r="A17" s="112">
        <v>3358000102</v>
      </c>
      <c r="B17" s="113" t="s">
        <v>72</v>
      </c>
      <c r="C17" s="114">
        <v>5500</v>
      </c>
      <c r="D17" s="108">
        <v>6100</v>
      </c>
    </row>
    <row r="18" spans="1:4" ht="15.5" x14ac:dyDescent="0.35">
      <c r="A18" s="136" t="s">
        <v>53</v>
      </c>
      <c r="B18" s="136"/>
      <c r="C18" s="136" t="e">
        <f>#REF!-#REF!</f>
        <v>#REF!</v>
      </c>
      <c r="D18" s="104"/>
    </row>
    <row r="19" spans="1:4" s="10" customFormat="1" ht="18" customHeight="1" x14ac:dyDescent="0.35">
      <c r="A19" s="12">
        <v>3358410001</v>
      </c>
      <c r="B19" s="15" t="s">
        <v>55</v>
      </c>
      <c r="C19" s="95">
        <v>8500</v>
      </c>
      <c r="D19" s="111">
        <v>9400</v>
      </c>
    </row>
    <row r="20" spans="1:4" ht="13.5" customHeight="1" x14ac:dyDescent="0.35">
      <c r="A20" s="12">
        <v>3358300001</v>
      </c>
      <c r="B20" s="15" t="s">
        <v>57</v>
      </c>
      <c r="C20" s="95">
        <v>4000</v>
      </c>
      <c r="D20" s="108">
        <v>4400</v>
      </c>
    </row>
    <row r="21" spans="1:4" ht="17.649999999999999" hidden="1" customHeight="1" x14ac:dyDescent="0.35">
      <c r="A21" s="13">
        <v>3358300101</v>
      </c>
      <c r="B21" s="15" t="s">
        <v>59</v>
      </c>
      <c r="C21" s="95" t="e">
        <f>#REF!*(1+#REF!)</f>
        <v>#REF!</v>
      </c>
      <c r="D21" s="31"/>
    </row>
    <row r="22" spans="1:4" s="10" customFormat="1" ht="15" customHeight="1" x14ac:dyDescent="0.35">
      <c r="A22" s="12">
        <v>3358410101</v>
      </c>
      <c r="B22" s="15" t="s">
        <v>61</v>
      </c>
      <c r="C22" s="95">
        <v>10000</v>
      </c>
      <c r="D22" s="111">
        <v>11000</v>
      </c>
    </row>
    <row r="23" spans="1:4" ht="17.649999999999999" customHeight="1" x14ac:dyDescent="0.35">
      <c r="A23" s="12">
        <v>3358300101</v>
      </c>
      <c r="B23" s="15" t="s">
        <v>62</v>
      </c>
      <c r="C23" s="95">
        <v>6000</v>
      </c>
      <c r="D23" s="108">
        <v>6600</v>
      </c>
    </row>
    <row r="24" spans="1:4" ht="15.5" x14ac:dyDescent="0.35">
      <c r="A24" s="136" t="s">
        <v>30</v>
      </c>
      <c r="B24" s="136"/>
      <c r="C24" s="136" t="e">
        <f>#REF!-#REF!</f>
        <v>#REF!</v>
      </c>
      <c r="D24" s="104"/>
    </row>
    <row r="25" spans="1:4" ht="14.65" customHeight="1" x14ac:dyDescent="0.35">
      <c r="A25" s="35">
        <v>3357000002</v>
      </c>
      <c r="B25" s="15" t="s">
        <v>32</v>
      </c>
      <c r="C25" s="95">
        <v>21000</v>
      </c>
      <c r="D25" s="108">
        <v>23100</v>
      </c>
    </row>
    <row r="26" spans="1:4" ht="13.9" customHeight="1" x14ac:dyDescent="0.35">
      <c r="A26" s="12">
        <v>3357102001</v>
      </c>
      <c r="B26" s="16" t="s">
        <v>34</v>
      </c>
      <c r="C26" s="115">
        <v>1100</v>
      </c>
      <c r="D26" s="121">
        <v>1100</v>
      </c>
    </row>
    <row r="27" spans="1:4" ht="14.65" customHeight="1" x14ac:dyDescent="0.35">
      <c r="A27" s="119">
        <v>5973950106</v>
      </c>
      <c r="B27" s="16" t="s">
        <v>73</v>
      </c>
      <c r="C27" s="115">
        <v>250</v>
      </c>
      <c r="D27" s="120">
        <v>250</v>
      </c>
    </row>
    <row r="28" spans="1:4" ht="14.65" customHeight="1" x14ac:dyDescent="0.35">
      <c r="A28" s="20">
        <v>5851156402</v>
      </c>
      <c r="B28" s="15" t="s">
        <v>38</v>
      </c>
      <c r="C28" s="95">
        <v>1100</v>
      </c>
      <c r="D28" s="98">
        <v>1100</v>
      </c>
    </row>
    <row r="29" spans="1:4" ht="14.65" customHeight="1" x14ac:dyDescent="0.35">
      <c r="A29" s="12">
        <v>5851156400</v>
      </c>
      <c r="B29" s="15" t="s">
        <v>40</v>
      </c>
      <c r="C29" s="95">
        <v>1100</v>
      </c>
      <c r="D29" s="98">
        <v>1100</v>
      </c>
    </row>
    <row r="30" spans="1:4" ht="14.65" customHeight="1" x14ac:dyDescent="0.35">
      <c r="A30" s="12">
        <v>5890012025</v>
      </c>
      <c r="B30" s="15" t="s">
        <v>42</v>
      </c>
      <c r="C30" s="95">
        <v>450</v>
      </c>
      <c r="D30" s="108">
        <v>563</v>
      </c>
    </row>
    <row r="31" spans="1:4" ht="14.65" customHeight="1" x14ac:dyDescent="0.35">
      <c r="A31" s="12">
        <v>5890012036</v>
      </c>
      <c r="B31" s="15" t="s">
        <v>44</v>
      </c>
      <c r="C31" s="95">
        <v>1300</v>
      </c>
      <c r="D31" s="108">
        <v>1210</v>
      </c>
    </row>
    <row r="32" spans="1:4" ht="14.65" customHeight="1" x14ac:dyDescent="0.35">
      <c r="A32" s="12">
        <v>5890012030</v>
      </c>
      <c r="B32" s="15" t="s">
        <v>74</v>
      </c>
      <c r="C32" s="95">
        <v>350</v>
      </c>
      <c r="D32" s="108">
        <v>438</v>
      </c>
    </row>
    <row r="33" spans="1:4" ht="14.65" customHeight="1" x14ac:dyDescent="0.35">
      <c r="A33" s="12">
        <v>5890012028</v>
      </c>
      <c r="B33" s="15" t="s">
        <v>48</v>
      </c>
      <c r="C33" s="95">
        <v>350</v>
      </c>
      <c r="D33" s="108">
        <v>438</v>
      </c>
    </row>
    <row r="34" spans="1:4" ht="14.65" customHeight="1" x14ac:dyDescent="0.35">
      <c r="A34" s="14">
        <v>5853950008</v>
      </c>
      <c r="B34" s="15" t="s">
        <v>52</v>
      </c>
      <c r="C34" s="95">
        <v>1300</v>
      </c>
      <c r="D34" s="98">
        <v>1300</v>
      </c>
    </row>
    <row r="35" spans="1:4" ht="14.65" customHeight="1" x14ac:dyDescent="0.35">
      <c r="A35" s="12">
        <v>5890015069</v>
      </c>
      <c r="B35" s="15" t="s">
        <v>75</v>
      </c>
      <c r="C35" s="95">
        <v>198.17</v>
      </c>
      <c r="D35" s="98">
        <v>198.17</v>
      </c>
    </row>
    <row r="36" spans="1:4" ht="14.65" customHeight="1" x14ac:dyDescent="0.35">
      <c r="A36" s="136" t="s">
        <v>63</v>
      </c>
      <c r="B36" s="136"/>
      <c r="C36" s="136" t="e">
        <f>#REF!-#REF!</f>
        <v>#REF!</v>
      </c>
      <c r="D36" s="104"/>
    </row>
    <row r="37" spans="1:4" ht="14.65" customHeight="1" x14ac:dyDescent="0.35">
      <c r="A37" s="14">
        <v>3367500001</v>
      </c>
      <c r="B37" s="19" t="s">
        <v>76</v>
      </c>
      <c r="C37" s="95">
        <v>18000</v>
      </c>
      <c r="D37" s="108">
        <v>35302.129999999997</v>
      </c>
    </row>
    <row r="38" spans="1:4" s="97" customFormat="1" x14ac:dyDescent="0.35">
      <c r="A38" s="122">
        <v>3377101169</v>
      </c>
      <c r="B38" s="19" t="s">
        <v>77</v>
      </c>
      <c r="C38" s="123">
        <v>1958.4</v>
      </c>
      <c r="D38" s="123">
        <v>1958.4</v>
      </c>
    </row>
    <row r="39" spans="1:4" ht="15.5" x14ac:dyDescent="0.35">
      <c r="A39" s="136" t="s">
        <v>78</v>
      </c>
      <c r="B39" s="136"/>
      <c r="C39" s="136"/>
      <c r="D39" s="104"/>
    </row>
    <row r="40" spans="1:4" x14ac:dyDescent="0.35">
      <c r="A40" s="94" t="s">
        <v>79</v>
      </c>
      <c r="B40" s="19" t="s">
        <v>80</v>
      </c>
      <c r="C40" s="93">
        <v>6600</v>
      </c>
      <c r="D40" s="93">
        <v>6600</v>
      </c>
    </row>
    <row r="41" spans="1:4" x14ac:dyDescent="0.35">
      <c r="A41" s="94" t="s">
        <v>81</v>
      </c>
      <c r="B41" s="19" t="s">
        <v>82</v>
      </c>
      <c r="C41" s="93">
        <v>5500</v>
      </c>
      <c r="D41" s="93">
        <v>5500</v>
      </c>
    </row>
  </sheetData>
  <mergeCells count="6">
    <mergeCell ref="A39:C39"/>
    <mergeCell ref="A3:C3"/>
    <mergeCell ref="A11:C11"/>
    <mergeCell ref="A18:C18"/>
    <mergeCell ref="A24:C24"/>
    <mergeCell ref="A36:C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427F0-9A8A-45C7-95A4-D2F2E03480C4}">
  <dimension ref="A2:C11"/>
  <sheetViews>
    <sheetView zoomScale="85" zoomScaleNormal="85" workbookViewId="0">
      <selection activeCell="F5" sqref="F5"/>
    </sheetView>
  </sheetViews>
  <sheetFormatPr defaultRowHeight="14.5" x14ac:dyDescent="0.35"/>
  <cols>
    <col min="1" max="1" width="16.26953125" customWidth="1"/>
    <col min="2" max="2" width="58.1796875" customWidth="1"/>
    <col min="3" max="3" width="14.7265625" customWidth="1"/>
  </cols>
  <sheetData>
    <row r="2" spans="1:3" ht="14.65" customHeight="1" x14ac:dyDescent="0.35">
      <c r="A2" s="139" t="s">
        <v>83</v>
      </c>
      <c r="B2" s="139"/>
      <c r="C2" s="139"/>
    </row>
    <row r="3" spans="1:3" ht="24" customHeight="1" x14ac:dyDescent="0.35">
      <c r="A3" s="105" t="s">
        <v>0</v>
      </c>
      <c r="B3" s="106" t="s">
        <v>1</v>
      </c>
      <c r="C3" s="107" t="s">
        <v>84</v>
      </c>
    </row>
    <row r="4" spans="1:3" ht="48" customHeight="1" x14ac:dyDescent="0.35">
      <c r="A4" s="32">
        <v>3361212101</v>
      </c>
      <c r="B4" s="33" t="s">
        <v>85</v>
      </c>
      <c r="C4" s="117">
        <v>17800</v>
      </c>
    </row>
    <row r="5" spans="1:3" ht="43.5" x14ac:dyDescent="0.35">
      <c r="A5" s="32">
        <v>3361224101</v>
      </c>
      <c r="B5" s="34" t="s">
        <v>86</v>
      </c>
      <c r="C5" s="117">
        <v>17800</v>
      </c>
    </row>
    <row r="6" spans="1:3" ht="43.5" x14ac:dyDescent="0.35">
      <c r="A6" s="32">
        <v>3361241101</v>
      </c>
      <c r="B6" s="34" t="s">
        <v>87</v>
      </c>
      <c r="C6" s="117">
        <v>20100</v>
      </c>
    </row>
    <row r="7" spans="1:3" ht="60.65" customHeight="1" x14ac:dyDescent="0.35">
      <c r="A7" s="32">
        <v>3361224102</v>
      </c>
      <c r="B7" s="34" t="s">
        <v>88</v>
      </c>
      <c r="C7" s="117">
        <v>21700</v>
      </c>
    </row>
    <row r="8" spans="1:3" ht="43.5" x14ac:dyDescent="0.35">
      <c r="A8" s="32">
        <v>3361200082</v>
      </c>
      <c r="B8" s="34" t="s">
        <v>89</v>
      </c>
      <c r="C8" s="118">
        <v>2180</v>
      </c>
    </row>
    <row r="9" spans="1:3" ht="29" x14ac:dyDescent="0.35">
      <c r="A9" s="32">
        <v>3361200000</v>
      </c>
      <c r="B9" s="34" t="s">
        <v>90</v>
      </c>
      <c r="C9" s="124">
        <v>354</v>
      </c>
    </row>
    <row r="10" spans="1:3" ht="43.5" x14ac:dyDescent="0.35">
      <c r="A10" s="32">
        <v>3361200091</v>
      </c>
      <c r="B10" s="34" t="s">
        <v>91</v>
      </c>
      <c r="C10" s="118">
        <v>1190</v>
      </c>
    </row>
    <row r="11" spans="1:3" ht="43.5" x14ac:dyDescent="0.35">
      <c r="A11" s="32">
        <v>3361200092</v>
      </c>
      <c r="B11" s="34" t="s">
        <v>92</v>
      </c>
      <c r="C11" s="118">
        <v>2050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5E104-2B0B-4F48-8C80-5FB3294341DA}">
  <dimension ref="B2:D43"/>
  <sheetViews>
    <sheetView workbookViewId="0">
      <selection activeCell="H30" sqref="H30"/>
    </sheetView>
  </sheetViews>
  <sheetFormatPr defaultRowHeight="14.5" x14ac:dyDescent="0.35"/>
  <cols>
    <col min="1" max="1" width="8.26953125" customWidth="1"/>
    <col min="2" max="2" width="18" customWidth="1"/>
    <col min="3" max="3" width="51.7265625" customWidth="1"/>
    <col min="4" max="4" width="17" style="96" customWidth="1"/>
  </cols>
  <sheetData>
    <row r="2" spans="2:4" ht="10.15" customHeight="1" x14ac:dyDescent="0.35"/>
    <row r="3" spans="2:4" ht="17.5" x14ac:dyDescent="0.35">
      <c r="B3" s="140" t="s">
        <v>93</v>
      </c>
      <c r="C3" s="140"/>
      <c r="D3" s="140"/>
    </row>
    <row r="4" spans="2:4" x14ac:dyDescent="0.35">
      <c r="B4" s="99" t="s">
        <v>0</v>
      </c>
      <c r="C4" s="99" t="s">
        <v>1</v>
      </c>
      <c r="D4" s="99" t="s">
        <v>2</v>
      </c>
    </row>
    <row r="5" spans="2:4" x14ac:dyDescent="0.35">
      <c r="B5" s="141" t="s">
        <v>94</v>
      </c>
      <c r="C5" s="142"/>
      <c r="D5" s="143"/>
    </row>
    <row r="6" spans="2:4" x14ac:dyDescent="0.35">
      <c r="B6" s="125">
        <v>3354511111</v>
      </c>
      <c r="C6" s="100" t="s">
        <v>95</v>
      </c>
      <c r="D6" s="110">
        <v>22000</v>
      </c>
    </row>
    <row r="7" spans="2:4" x14ac:dyDescent="0.35">
      <c r="B7" s="125">
        <v>3354511112</v>
      </c>
      <c r="C7" s="100" t="s">
        <v>96</v>
      </c>
      <c r="D7" s="110">
        <v>35200</v>
      </c>
    </row>
    <row r="8" spans="2:4" x14ac:dyDescent="0.35">
      <c r="B8" s="125">
        <v>3354511121</v>
      </c>
      <c r="C8" s="100" t="s">
        <v>97</v>
      </c>
      <c r="D8" s="110">
        <v>27500.000000000004</v>
      </c>
    </row>
    <row r="9" spans="2:4" x14ac:dyDescent="0.35">
      <c r="B9" s="125">
        <v>3354511122</v>
      </c>
      <c r="C9" s="100" t="s">
        <v>98</v>
      </c>
      <c r="D9" s="110">
        <v>40700</v>
      </c>
    </row>
    <row r="10" spans="2:4" x14ac:dyDescent="0.35">
      <c r="B10" s="125">
        <v>3354511221</v>
      </c>
      <c r="C10" s="100" t="s">
        <v>99</v>
      </c>
      <c r="D10" s="110">
        <v>55000.000000000007</v>
      </c>
    </row>
    <row r="11" spans="2:4" x14ac:dyDescent="0.35">
      <c r="B11" s="125">
        <v>3354511222</v>
      </c>
      <c r="C11" s="100" t="s">
        <v>100</v>
      </c>
      <c r="D11" s="110">
        <v>68200</v>
      </c>
    </row>
    <row r="12" spans="2:4" x14ac:dyDescent="0.35">
      <c r="B12" s="125">
        <v>3354521111</v>
      </c>
      <c r="C12" s="100" t="s">
        <v>101</v>
      </c>
      <c r="D12" s="110">
        <v>22000</v>
      </c>
    </row>
    <row r="13" spans="2:4" x14ac:dyDescent="0.35">
      <c r="B13" s="125">
        <v>3354521112</v>
      </c>
      <c r="C13" s="100" t="s">
        <v>102</v>
      </c>
      <c r="D13" s="110">
        <v>35200</v>
      </c>
    </row>
    <row r="14" spans="2:4" x14ac:dyDescent="0.35">
      <c r="B14" s="125">
        <v>3354521121</v>
      </c>
      <c r="C14" s="100" t="s">
        <v>103</v>
      </c>
      <c r="D14" s="110">
        <v>27500.000000000004</v>
      </c>
    </row>
    <row r="15" spans="2:4" x14ac:dyDescent="0.35">
      <c r="B15" s="125">
        <v>3354521122</v>
      </c>
      <c r="C15" s="100" t="s">
        <v>104</v>
      </c>
      <c r="D15" s="110">
        <v>40700</v>
      </c>
    </row>
    <row r="16" spans="2:4" x14ac:dyDescent="0.35">
      <c r="B16" s="125">
        <v>3354521221</v>
      </c>
      <c r="C16" s="100" t="s">
        <v>105</v>
      </c>
      <c r="D16" s="110">
        <v>55000.000000000007</v>
      </c>
    </row>
    <row r="17" spans="2:4" x14ac:dyDescent="0.35">
      <c r="B17" s="125">
        <v>3354521222</v>
      </c>
      <c r="C17" s="100" t="s">
        <v>106</v>
      </c>
      <c r="D17" s="110">
        <v>68200</v>
      </c>
    </row>
    <row r="18" spans="2:4" x14ac:dyDescent="0.35">
      <c r="B18" s="141" t="s">
        <v>107</v>
      </c>
      <c r="C18" s="142"/>
      <c r="D18" s="143"/>
    </row>
    <row r="19" spans="2:4" x14ac:dyDescent="0.35">
      <c r="B19" s="125">
        <v>3354512111</v>
      </c>
      <c r="C19" s="100" t="s">
        <v>108</v>
      </c>
      <c r="D19" s="110">
        <v>22000</v>
      </c>
    </row>
    <row r="20" spans="2:4" x14ac:dyDescent="0.35">
      <c r="B20" s="125">
        <v>3354512112</v>
      </c>
      <c r="C20" s="100" t="s">
        <v>109</v>
      </c>
      <c r="D20" s="110">
        <v>35200</v>
      </c>
    </row>
    <row r="21" spans="2:4" x14ac:dyDescent="0.35">
      <c r="B21" s="125">
        <v>3354512121</v>
      </c>
      <c r="C21" s="100" t="s">
        <v>110</v>
      </c>
      <c r="D21" s="110">
        <v>27500.000000000004</v>
      </c>
    </row>
    <row r="22" spans="2:4" x14ac:dyDescent="0.35">
      <c r="B22" s="125">
        <v>3354512122</v>
      </c>
      <c r="C22" s="100" t="s">
        <v>111</v>
      </c>
      <c r="D22" s="110">
        <v>40700</v>
      </c>
    </row>
    <row r="23" spans="2:4" x14ac:dyDescent="0.35">
      <c r="B23" s="125">
        <v>3354512221</v>
      </c>
      <c r="C23" s="100" t="s">
        <v>112</v>
      </c>
      <c r="D23" s="110">
        <v>55000.000000000007</v>
      </c>
    </row>
    <row r="24" spans="2:4" x14ac:dyDescent="0.35">
      <c r="B24" s="125">
        <v>3354512222</v>
      </c>
      <c r="C24" s="100" t="s">
        <v>113</v>
      </c>
      <c r="D24" s="110">
        <v>68200</v>
      </c>
    </row>
    <row r="25" spans="2:4" x14ac:dyDescent="0.35">
      <c r="B25" s="125">
        <v>3354522111</v>
      </c>
      <c r="C25" s="100" t="s">
        <v>114</v>
      </c>
      <c r="D25" s="110">
        <v>22000</v>
      </c>
    </row>
    <row r="26" spans="2:4" x14ac:dyDescent="0.35">
      <c r="B26" s="125">
        <v>3354522112</v>
      </c>
      <c r="C26" s="100" t="s">
        <v>115</v>
      </c>
      <c r="D26" s="110">
        <v>35200</v>
      </c>
    </row>
    <row r="27" spans="2:4" x14ac:dyDescent="0.35">
      <c r="B27" s="125">
        <v>3354522121</v>
      </c>
      <c r="C27" s="100" t="s">
        <v>116</v>
      </c>
      <c r="D27" s="110">
        <v>27500.000000000004</v>
      </c>
    </row>
    <row r="28" spans="2:4" x14ac:dyDescent="0.35">
      <c r="B28" s="125">
        <v>3354522122</v>
      </c>
      <c r="C28" s="100" t="s">
        <v>117</v>
      </c>
      <c r="D28" s="110">
        <v>40700</v>
      </c>
    </row>
    <row r="29" spans="2:4" x14ac:dyDescent="0.35">
      <c r="B29" s="125">
        <v>3354522221</v>
      </c>
      <c r="C29" s="100" t="s">
        <v>118</v>
      </c>
      <c r="D29" s="110">
        <v>55000.000000000007</v>
      </c>
    </row>
    <row r="30" spans="2:4" x14ac:dyDescent="0.35">
      <c r="B30" s="125">
        <v>3354522222</v>
      </c>
      <c r="C30" s="100" t="s">
        <v>119</v>
      </c>
      <c r="D30" s="110">
        <v>68200</v>
      </c>
    </row>
    <row r="31" spans="2:4" ht="15.65" customHeight="1" x14ac:dyDescent="0.35">
      <c r="B31" s="141" t="s">
        <v>120</v>
      </c>
      <c r="C31" s="142"/>
      <c r="D31" s="143"/>
    </row>
    <row r="32" spans="2:4" x14ac:dyDescent="0.35">
      <c r="B32" s="125">
        <v>3354513111</v>
      </c>
      <c r="C32" s="100" t="s">
        <v>121</v>
      </c>
      <c r="D32" s="110">
        <v>22000</v>
      </c>
    </row>
    <row r="33" spans="2:4" x14ac:dyDescent="0.35">
      <c r="B33" s="125">
        <v>3354513112</v>
      </c>
      <c r="C33" s="100" t="s">
        <v>122</v>
      </c>
      <c r="D33" s="110">
        <v>35200</v>
      </c>
    </row>
    <row r="34" spans="2:4" x14ac:dyDescent="0.35">
      <c r="B34" s="125">
        <v>3354513121</v>
      </c>
      <c r="C34" s="100" t="s">
        <v>123</v>
      </c>
      <c r="D34" s="110">
        <v>27500.000000000004</v>
      </c>
    </row>
    <row r="35" spans="2:4" x14ac:dyDescent="0.35">
      <c r="B35" s="125">
        <v>3354513122</v>
      </c>
      <c r="C35" s="100" t="s">
        <v>124</v>
      </c>
      <c r="D35" s="110">
        <v>40700</v>
      </c>
    </row>
    <row r="36" spans="2:4" x14ac:dyDescent="0.35">
      <c r="B36" s="125">
        <v>3354513221</v>
      </c>
      <c r="C36" s="100" t="s">
        <v>125</v>
      </c>
      <c r="D36" s="110">
        <v>55000.000000000007</v>
      </c>
    </row>
    <row r="37" spans="2:4" x14ac:dyDescent="0.35">
      <c r="B37" s="125">
        <v>3354513222</v>
      </c>
      <c r="C37" s="100" t="s">
        <v>126</v>
      </c>
      <c r="D37" s="110">
        <v>68200</v>
      </c>
    </row>
    <row r="38" spans="2:4" x14ac:dyDescent="0.35">
      <c r="B38" s="125">
        <v>3354523111</v>
      </c>
      <c r="C38" s="100" t="s">
        <v>127</v>
      </c>
      <c r="D38" s="110">
        <v>22000</v>
      </c>
    </row>
    <row r="39" spans="2:4" x14ac:dyDescent="0.35">
      <c r="B39" s="125">
        <v>3354523112</v>
      </c>
      <c r="C39" s="100" t="s">
        <v>128</v>
      </c>
      <c r="D39" s="110">
        <v>35200</v>
      </c>
    </row>
    <row r="40" spans="2:4" x14ac:dyDescent="0.35">
      <c r="B40" s="125">
        <v>3354523121</v>
      </c>
      <c r="C40" s="100" t="s">
        <v>129</v>
      </c>
      <c r="D40" s="110">
        <v>27500.000000000004</v>
      </c>
    </row>
    <row r="41" spans="2:4" x14ac:dyDescent="0.35">
      <c r="B41" s="125">
        <v>3354523122</v>
      </c>
      <c r="C41" s="100" t="s">
        <v>130</v>
      </c>
      <c r="D41" s="110">
        <v>40700</v>
      </c>
    </row>
    <row r="42" spans="2:4" x14ac:dyDescent="0.35">
      <c r="B42" s="125">
        <v>3354523221</v>
      </c>
      <c r="C42" s="100" t="s">
        <v>131</v>
      </c>
      <c r="D42" s="110">
        <v>55000.000000000007</v>
      </c>
    </row>
    <row r="43" spans="2:4" x14ac:dyDescent="0.35">
      <c r="B43" s="125">
        <v>3354523222</v>
      </c>
      <c r="C43" s="100" t="s">
        <v>132</v>
      </c>
      <c r="D43" s="110">
        <v>68200</v>
      </c>
    </row>
  </sheetData>
  <mergeCells count="4">
    <mergeCell ref="B3:D3"/>
    <mergeCell ref="B18:D18"/>
    <mergeCell ref="B31:D31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E40CE-EAE9-48FF-9CD8-F29E19E1C359}">
  <dimension ref="A1:C17"/>
  <sheetViews>
    <sheetView zoomScaleNormal="100" workbookViewId="0">
      <selection sqref="A1:C1"/>
    </sheetView>
  </sheetViews>
  <sheetFormatPr defaultRowHeight="14.5" x14ac:dyDescent="0.35"/>
  <cols>
    <col min="1" max="1" width="17.26953125" customWidth="1"/>
    <col min="2" max="2" width="47.26953125" customWidth="1"/>
    <col min="3" max="3" width="21.81640625" customWidth="1"/>
  </cols>
  <sheetData>
    <row r="1" spans="1:3" ht="37.9" customHeight="1" x14ac:dyDescent="0.35">
      <c r="A1" s="101" t="s">
        <v>0</v>
      </c>
      <c r="B1" s="102" t="s">
        <v>1</v>
      </c>
      <c r="C1" s="103" t="s">
        <v>2</v>
      </c>
    </row>
    <row r="2" spans="1:3" x14ac:dyDescent="0.35">
      <c r="A2" s="128">
        <v>3396100001</v>
      </c>
      <c r="B2" s="128" t="s">
        <v>133</v>
      </c>
      <c r="C2" s="129">
        <v>4515</v>
      </c>
    </row>
    <row r="3" spans="1:3" x14ac:dyDescent="0.35">
      <c r="A3" s="128">
        <v>3396101001</v>
      </c>
      <c r="B3" s="128" t="s">
        <v>134</v>
      </c>
      <c r="C3" s="129">
        <v>4515</v>
      </c>
    </row>
    <row r="4" spans="1:3" x14ac:dyDescent="0.35">
      <c r="A4" s="128">
        <v>3396102001</v>
      </c>
      <c r="B4" s="128" t="s">
        <v>135</v>
      </c>
      <c r="C4" s="129">
        <v>6615</v>
      </c>
    </row>
    <row r="5" spans="1:3" x14ac:dyDescent="0.35">
      <c r="A5" s="128">
        <v>3396103001</v>
      </c>
      <c r="B5" s="128" t="s">
        <v>136</v>
      </c>
      <c r="C5" s="129">
        <v>8715</v>
      </c>
    </row>
    <row r="6" spans="1:3" x14ac:dyDescent="0.35">
      <c r="A6" s="128">
        <v>3396104001</v>
      </c>
      <c r="B6" s="128" t="s">
        <v>137</v>
      </c>
      <c r="C6" s="129">
        <v>10815</v>
      </c>
    </row>
    <row r="7" spans="1:3" x14ac:dyDescent="0.35">
      <c r="A7" s="128">
        <v>3396105001</v>
      </c>
      <c r="B7" s="128" t="s">
        <v>138</v>
      </c>
      <c r="C7" s="129">
        <v>12915</v>
      </c>
    </row>
    <row r="8" spans="1:3" x14ac:dyDescent="0.35">
      <c r="A8" s="128">
        <v>3396106001</v>
      </c>
      <c r="B8" s="128" t="s">
        <v>139</v>
      </c>
      <c r="C8" s="129">
        <v>16485</v>
      </c>
    </row>
    <row r="9" spans="1:3" x14ac:dyDescent="0.35">
      <c r="A9" s="128">
        <v>3396107001</v>
      </c>
      <c r="B9" s="128" t="s">
        <v>140</v>
      </c>
      <c r="C9" s="129">
        <v>18585</v>
      </c>
    </row>
    <row r="10" spans="1:3" x14ac:dyDescent="0.35">
      <c r="A10" s="128">
        <v>3396108001</v>
      </c>
      <c r="B10" s="128" t="s">
        <v>141</v>
      </c>
      <c r="C10" s="129">
        <v>20685</v>
      </c>
    </row>
    <row r="11" spans="1:3" x14ac:dyDescent="0.35">
      <c r="A11" s="128">
        <v>3396109001</v>
      </c>
      <c r="B11" s="128" t="s">
        <v>142</v>
      </c>
      <c r="C11" s="129">
        <v>22785</v>
      </c>
    </row>
    <row r="12" spans="1:3" x14ac:dyDescent="0.35">
      <c r="A12" s="128">
        <v>3396110001</v>
      </c>
      <c r="B12" s="128" t="s">
        <v>143</v>
      </c>
      <c r="C12" s="129">
        <v>24885</v>
      </c>
    </row>
    <row r="13" spans="1:3" x14ac:dyDescent="0.35">
      <c r="A13" s="128">
        <v>3396205001</v>
      </c>
      <c r="B13" s="128" t="s">
        <v>144</v>
      </c>
      <c r="C13" s="129">
        <v>2400</v>
      </c>
    </row>
    <row r="14" spans="1:3" x14ac:dyDescent="0.35">
      <c r="A14" s="128">
        <v>3396214001</v>
      </c>
      <c r="B14" s="128" t="s">
        <v>145</v>
      </c>
      <c r="C14" s="129">
        <v>525</v>
      </c>
    </row>
    <row r="15" spans="1:3" x14ac:dyDescent="0.35">
      <c r="A15" s="128">
        <v>3396269001</v>
      </c>
      <c r="B15" s="128" t="s">
        <v>146</v>
      </c>
      <c r="C15" s="129">
        <v>400</v>
      </c>
    </row>
    <row r="16" spans="1:3" x14ac:dyDescent="0.35">
      <c r="A16" s="128">
        <v>3391105001</v>
      </c>
      <c r="B16" s="130" t="s">
        <v>147</v>
      </c>
      <c r="C16" s="129">
        <v>248</v>
      </c>
    </row>
    <row r="17" spans="1:3" ht="29" x14ac:dyDescent="0.35">
      <c r="A17" s="128">
        <v>3391100001</v>
      </c>
      <c r="B17" s="130" t="s">
        <v>148</v>
      </c>
      <c r="C17" s="129">
        <v>248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3C731-A80B-4F9A-BDE9-D9C2D8860779}">
  <dimension ref="A1:C12"/>
  <sheetViews>
    <sheetView zoomScaleNormal="100" workbookViewId="0">
      <selection sqref="A1:C1"/>
    </sheetView>
  </sheetViews>
  <sheetFormatPr defaultRowHeight="14.5" x14ac:dyDescent="0.35"/>
  <cols>
    <col min="1" max="1" width="16.26953125" customWidth="1"/>
    <col min="2" max="2" width="40.453125" customWidth="1"/>
    <col min="3" max="3" width="13.7265625" customWidth="1"/>
  </cols>
  <sheetData>
    <row r="1" spans="1:3" ht="18.399999999999999" customHeight="1" x14ac:dyDescent="0.35">
      <c r="A1" s="101" t="s">
        <v>0</v>
      </c>
      <c r="B1" s="102" t="s">
        <v>1</v>
      </c>
      <c r="C1" s="103" t="s">
        <v>2</v>
      </c>
    </row>
    <row r="2" spans="1:3" x14ac:dyDescent="0.35">
      <c r="A2" s="131">
        <v>3340000001</v>
      </c>
      <c r="B2" s="131" t="s">
        <v>149</v>
      </c>
      <c r="C2" s="132">
        <v>10</v>
      </c>
    </row>
    <row r="3" spans="1:3" ht="26" x14ac:dyDescent="0.35">
      <c r="A3" s="131">
        <v>3344000101</v>
      </c>
      <c r="B3" s="131" t="s">
        <v>150</v>
      </c>
      <c r="C3" s="132">
        <v>100</v>
      </c>
    </row>
    <row r="4" spans="1:3" x14ac:dyDescent="0.35">
      <c r="A4" s="131">
        <v>3347000101</v>
      </c>
      <c r="B4" s="131" t="s">
        <v>151</v>
      </c>
      <c r="C4" s="132">
        <v>100</v>
      </c>
    </row>
    <row r="5" spans="1:3" x14ac:dyDescent="0.35">
      <c r="A5" s="131">
        <v>3347000201</v>
      </c>
      <c r="B5" s="131" t="s">
        <v>152</v>
      </c>
      <c r="C5" s="132">
        <v>100</v>
      </c>
    </row>
    <row r="6" spans="1:3" ht="26" x14ac:dyDescent="0.35">
      <c r="A6" s="131">
        <v>3348000101</v>
      </c>
      <c r="B6" s="131" t="s">
        <v>153</v>
      </c>
      <c r="C6" s="132">
        <v>100</v>
      </c>
    </row>
    <row r="7" spans="1:3" ht="26" x14ac:dyDescent="0.35">
      <c r="A7" s="131">
        <v>3348400101</v>
      </c>
      <c r="B7" s="131" t="s">
        <v>154</v>
      </c>
      <c r="C7" s="132">
        <v>100</v>
      </c>
    </row>
    <row r="8" spans="1:3" x14ac:dyDescent="0.35">
      <c r="A8" s="131">
        <v>3346200101</v>
      </c>
      <c r="B8" s="131" t="s">
        <v>155</v>
      </c>
      <c r="C8" s="132">
        <v>100</v>
      </c>
    </row>
    <row r="9" spans="1:3" x14ac:dyDescent="0.35">
      <c r="A9" s="131">
        <v>3346400101</v>
      </c>
      <c r="B9" s="131" t="s">
        <v>156</v>
      </c>
      <c r="C9" s="132">
        <v>100</v>
      </c>
    </row>
    <row r="10" spans="1:3" x14ac:dyDescent="0.35">
      <c r="A10" s="131">
        <v>3346500101</v>
      </c>
      <c r="B10" s="131" t="s">
        <v>157</v>
      </c>
      <c r="C10" s="132">
        <v>100</v>
      </c>
    </row>
    <row r="11" spans="1:3" x14ac:dyDescent="0.35">
      <c r="A11" s="131">
        <v>2390010002</v>
      </c>
      <c r="B11" s="131" t="s">
        <v>158</v>
      </c>
      <c r="C11" s="132">
        <v>100</v>
      </c>
    </row>
    <row r="12" spans="1:3" x14ac:dyDescent="0.35">
      <c r="A12" s="131">
        <v>2500094505</v>
      </c>
      <c r="B12" s="131" t="s">
        <v>159</v>
      </c>
      <c r="C12" s="132">
        <v>100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4615-41F7-492F-8670-79E76A950FE0}">
  <dimension ref="A1:C7"/>
  <sheetViews>
    <sheetView zoomScaleNormal="100" workbookViewId="0">
      <selection activeCell="H10" sqref="H10"/>
    </sheetView>
  </sheetViews>
  <sheetFormatPr defaultRowHeight="14.5" x14ac:dyDescent="0.35"/>
  <cols>
    <col min="1" max="1" width="16.453125" customWidth="1"/>
    <col min="2" max="2" width="45.453125" customWidth="1"/>
    <col min="3" max="3" width="16" customWidth="1"/>
  </cols>
  <sheetData>
    <row r="1" spans="1:3" x14ac:dyDescent="0.35">
      <c r="A1" s="101" t="s">
        <v>0</v>
      </c>
      <c r="B1" s="102" t="s">
        <v>1</v>
      </c>
      <c r="C1" s="103" t="s">
        <v>2</v>
      </c>
    </row>
    <row r="2" spans="1:3" ht="29" x14ac:dyDescent="0.35">
      <c r="A2" s="126">
        <v>3351550001</v>
      </c>
      <c r="B2" s="126" t="s">
        <v>160</v>
      </c>
      <c r="C2" s="127">
        <v>10000</v>
      </c>
    </row>
    <row r="3" spans="1:3" x14ac:dyDescent="0.35">
      <c r="A3" s="126">
        <v>3351555001</v>
      </c>
      <c r="B3" s="126" t="s">
        <v>161</v>
      </c>
      <c r="C3" s="127">
        <v>1500</v>
      </c>
    </row>
    <row r="4" spans="1:3" ht="29" x14ac:dyDescent="0.35">
      <c r="A4" s="126">
        <v>3351556002</v>
      </c>
      <c r="B4" s="126" t="s">
        <v>162</v>
      </c>
      <c r="C4" s="127">
        <v>1300</v>
      </c>
    </row>
    <row r="5" spans="1:3" x14ac:dyDescent="0.35">
      <c r="A5" s="126">
        <v>3351557001</v>
      </c>
      <c r="B5" s="126" t="s">
        <v>163</v>
      </c>
      <c r="C5" s="127">
        <v>580</v>
      </c>
    </row>
    <row r="6" spans="1:3" x14ac:dyDescent="0.35">
      <c r="A6" s="126">
        <v>3351558001</v>
      </c>
      <c r="B6" s="126" t="s">
        <v>164</v>
      </c>
      <c r="C6" s="127">
        <v>580</v>
      </c>
    </row>
    <row r="7" spans="1:3" ht="29" x14ac:dyDescent="0.35">
      <c r="A7" s="126">
        <v>3351559001</v>
      </c>
      <c r="B7" s="126" t="s">
        <v>165</v>
      </c>
      <c r="C7" s="127">
        <v>650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45CF8-29B7-4194-8F6E-08111ADAD2A3}">
  <sheetPr>
    <pageSetUpPr fitToPage="1"/>
  </sheetPr>
  <dimension ref="A1:K57"/>
  <sheetViews>
    <sheetView topLeftCell="B1" zoomScale="50" zoomScaleNormal="50" workbookViewId="0">
      <selection activeCell="B17" sqref="B17"/>
    </sheetView>
  </sheetViews>
  <sheetFormatPr defaultRowHeight="14.5" x14ac:dyDescent="0.35"/>
  <cols>
    <col min="1" max="1" width="22.26953125" style="18" customWidth="1"/>
    <col min="2" max="2" width="76.54296875" customWidth="1"/>
    <col min="3" max="3" width="26.26953125" style="18" customWidth="1"/>
    <col min="4" max="4" width="54.26953125" style="82" customWidth="1"/>
    <col min="5" max="5" width="35.54296875" style="18" customWidth="1"/>
    <col min="6" max="6" width="44.54296875" customWidth="1"/>
    <col min="7" max="7" width="62.453125" customWidth="1"/>
    <col min="8" max="8" width="26.7265625" customWidth="1"/>
    <col min="9" max="9" width="31" hidden="1" customWidth="1"/>
    <col min="10" max="10" width="23" hidden="1" customWidth="1"/>
    <col min="11" max="11" width="19.54296875" hidden="1" customWidth="1"/>
    <col min="23" max="23" width="42.26953125" customWidth="1"/>
  </cols>
  <sheetData>
    <row r="1" spans="1:11" s="10" customFormat="1" ht="35.15" customHeight="1" thickBot="1" x14ac:dyDescent="0.4">
      <c r="A1" s="144" t="s">
        <v>166</v>
      </c>
      <c r="B1" s="145"/>
      <c r="C1" s="145"/>
      <c r="D1" s="145"/>
      <c r="E1" s="145"/>
      <c r="F1" s="146"/>
      <c r="G1" s="36">
        <v>0.71289999999999998</v>
      </c>
    </row>
    <row r="2" spans="1:11" s="10" customFormat="1" ht="25.5" customHeight="1" thickBot="1" x14ac:dyDescent="0.4">
      <c r="A2" s="84" t="s">
        <v>167</v>
      </c>
      <c r="B2" s="85" t="s">
        <v>168</v>
      </c>
      <c r="C2" s="85" t="s">
        <v>169</v>
      </c>
      <c r="D2" s="86" t="s">
        <v>170</v>
      </c>
      <c r="E2" s="85" t="s">
        <v>171</v>
      </c>
      <c r="F2" s="87" t="s">
        <v>172</v>
      </c>
      <c r="G2" s="88" t="s">
        <v>173</v>
      </c>
      <c r="H2" s="89" t="s">
        <v>174</v>
      </c>
      <c r="I2" s="89" t="s">
        <v>175</v>
      </c>
      <c r="J2" s="89" t="s">
        <v>176</v>
      </c>
      <c r="K2" s="89" t="s">
        <v>177</v>
      </c>
    </row>
    <row r="3" spans="1:11" s="10" customFormat="1" ht="35.15" customHeight="1" x14ac:dyDescent="0.35">
      <c r="A3" s="37" t="s">
        <v>178</v>
      </c>
      <c r="B3" s="38" t="s">
        <v>179</v>
      </c>
      <c r="C3" s="39" t="s">
        <v>180</v>
      </c>
      <c r="D3" s="40" t="s">
        <v>181</v>
      </c>
      <c r="E3" s="39">
        <v>3354511000</v>
      </c>
      <c r="F3" s="41">
        <v>8640</v>
      </c>
      <c r="G3" s="41">
        <f t="shared" ref="G3:G31" si="0">F3*$G$1</f>
        <v>6159.4560000000001</v>
      </c>
      <c r="H3" s="42">
        <v>5517</v>
      </c>
      <c r="I3" s="42">
        <v>17000</v>
      </c>
      <c r="J3" s="43">
        <f t="shared" ref="J3:J16" si="1">(I3-H3)/I3</f>
        <v>0.67547058823529416</v>
      </c>
      <c r="K3" s="43">
        <f t="shared" ref="K3:K16" si="2">(I3-G3)/I3</f>
        <v>0.63767905882352938</v>
      </c>
    </row>
    <row r="4" spans="1:11" s="10" customFormat="1" ht="35.15" customHeight="1" x14ac:dyDescent="0.35">
      <c r="A4" s="44" t="s">
        <v>182</v>
      </c>
      <c r="B4" s="38" t="s">
        <v>183</v>
      </c>
      <c r="C4" s="39" t="s">
        <v>184</v>
      </c>
      <c r="D4" s="40" t="s">
        <v>185</v>
      </c>
      <c r="E4" s="39">
        <v>3354521000</v>
      </c>
      <c r="F4" s="41">
        <v>8640</v>
      </c>
      <c r="G4" s="41">
        <f t="shared" si="0"/>
        <v>6159.4560000000001</v>
      </c>
      <c r="H4" s="42">
        <v>5517</v>
      </c>
      <c r="I4" s="42">
        <v>17000</v>
      </c>
      <c r="J4" s="43">
        <f t="shared" si="1"/>
        <v>0.67547058823529416</v>
      </c>
      <c r="K4" s="43">
        <f t="shared" si="2"/>
        <v>0.63767905882352938</v>
      </c>
    </row>
    <row r="5" spans="1:11" s="10" customFormat="1" ht="56.15" customHeight="1" x14ac:dyDescent="0.35">
      <c r="A5" s="45" t="s">
        <v>186</v>
      </c>
      <c r="B5" s="46" t="s">
        <v>187</v>
      </c>
      <c r="C5" s="47" t="s">
        <v>188</v>
      </c>
      <c r="D5" s="48" t="s">
        <v>189</v>
      </c>
      <c r="E5" s="47">
        <v>3354511222</v>
      </c>
      <c r="F5" s="41">
        <v>12640</v>
      </c>
      <c r="G5" s="41">
        <f t="shared" si="0"/>
        <v>9011.0560000000005</v>
      </c>
      <c r="H5" s="42">
        <v>9090.0300000000007</v>
      </c>
      <c r="I5" s="42">
        <v>52000</v>
      </c>
      <c r="J5" s="43">
        <f t="shared" si="1"/>
        <v>0.8251917307692308</v>
      </c>
      <c r="K5" s="43">
        <f t="shared" si="2"/>
        <v>0.82671046153846162</v>
      </c>
    </row>
    <row r="6" spans="1:11" s="10" customFormat="1" ht="65.650000000000006" customHeight="1" thickBot="1" x14ac:dyDescent="0.4">
      <c r="A6" s="49" t="s">
        <v>190</v>
      </c>
      <c r="B6" s="46" t="s">
        <v>191</v>
      </c>
      <c r="C6" s="47" t="s">
        <v>192</v>
      </c>
      <c r="D6" s="48" t="s">
        <v>193</v>
      </c>
      <c r="E6" s="47">
        <v>3354521222</v>
      </c>
      <c r="F6" s="41">
        <v>12640</v>
      </c>
      <c r="G6" s="41">
        <f t="shared" si="0"/>
        <v>9011.0560000000005</v>
      </c>
      <c r="H6" s="42">
        <v>9090.0300000000007</v>
      </c>
      <c r="I6" s="42">
        <v>52000</v>
      </c>
      <c r="J6" s="43">
        <f t="shared" si="1"/>
        <v>0.8251917307692308</v>
      </c>
      <c r="K6" s="43">
        <f t="shared" si="2"/>
        <v>0.82671046153846162</v>
      </c>
    </row>
    <row r="7" spans="1:11" s="10" customFormat="1" ht="35.15" customHeight="1" thickTop="1" x14ac:dyDescent="0.35">
      <c r="A7" s="37" t="s">
        <v>194</v>
      </c>
      <c r="B7" s="38" t="s">
        <v>195</v>
      </c>
      <c r="C7" s="39" t="s">
        <v>196</v>
      </c>
      <c r="D7" s="40" t="s">
        <v>197</v>
      </c>
      <c r="E7" s="39">
        <v>3354512000</v>
      </c>
      <c r="F7" s="41">
        <v>8640</v>
      </c>
      <c r="G7" s="41">
        <f t="shared" si="0"/>
        <v>6159.4560000000001</v>
      </c>
      <c r="H7" s="42">
        <v>5517</v>
      </c>
      <c r="I7" s="42">
        <v>17000</v>
      </c>
      <c r="J7" s="43">
        <f t="shared" si="1"/>
        <v>0.67547058823529416</v>
      </c>
      <c r="K7" s="43">
        <f t="shared" si="2"/>
        <v>0.63767905882352938</v>
      </c>
    </row>
    <row r="8" spans="1:11" s="10" customFormat="1" ht="35.15" customHeight="1" x14ac:dyDescent="0.35">
      <c r="A8" s="44" t="s">
        <v>198</v>
      </c>
      <c r="B8" s="38" t="s">
        <v>199</v>
      </c>
      <c r="C8" s="39" t="s">
        <v>200</v>
      </c>
      <c r="D8" s="40" t="s">
        <v>201</v>
      </c>
      <c r="E8" s="39">
        <v>3354522000</v>
      </c>
      <c r="F8" s="41">
        <v>8640</v>
      </c>
      <c r="G8" s="41">
        <f t="shared" si="0"/>
        <v>6159.4560000000001</v>
      </c>
      <c r="H8" s="42">
        <v>5517</v>
      </c>
      <c r="I8" s="42">
        <v>17000</v>
      </c>
      <c r="J8" s="43">
        <f t="shared" si="1"/>
        <v>0.67547058823529416</v>
      </c>
      <c r="K8" s="43">
        <f t="shared" si="2"/>
        <v>0.63767905882352938</v>
      </c>
    </row>
    <row r="9" spans="1:11" s="10" customFormat="1" ht="51.65" customHeight="1" x14ac:dyDescent="0.35">
      <c r="A9" s="45" t="s">
        <v>202</v>
      </c>
      <c r="B9" s="46" t="s">
        <v>203</v>
      </c>
      <c r="C9" s="47" t="s">
        <v>204</v>
      </c>
      <c r="D9" s="48" t="s">
        <v>205</v>
      </c>
      <c r="E9" s="47">
        <v>3354512222</v>
      </c>
      <c r="F9" s="41">
        <v>12640</v>
      </c>
      <c r="G9" s="41">
        <f t="shared" si="0"/>
        <v>9011.0560000000005</v>
      </c>
      <c r="H9" s="42">
        <v>9090.0300000000007</v>
      </c>
      <c r="I9" s="50">
        <v>52000</v>
      </c>
      <c r="J9" s="43">
        <f t="shared" si="1"/>
        <v>0.8251917307692308</v>
      </c>
      <c r="K9" s="43">
        <f t="shared" si="2"/>
        <v>0.82671046153846162</v>
      </c>
    </row>
    <row r="10" spans="1:11" s="10" customFormat="1" ht="53.15" customHeight="1" thickBot="1" x14ac:dyDescent="0.4">
      <c r="A10" s="49" t="s">
        <v>206</v>
      </c>
      <c r="B10" s="46" t="s">
        <v>207</v>
      </c>
      <c r="C10" s="47" t="s">
        <v>208</v>
      </c>
      <c r="D10" s="48" t="s">
        <v>209</v>
      </c>
      <c r="E10" s="47">
        <v>3354522222</v>
      </c>
      <c r="F10" s="41">
        <v>12640</v>
      </c>
      <c r="G10" s="41">
        <f t="shared" si="0"/>
        <v>9011.0560000000005</v>
      </c>
      <c r="H10" s="42">
        <v>9090.0300000000007</v>
      </c>
      <c r="I10" s="50">
        <v>52000</v>
      </c>
      <c r="J10" s="43">
        <f t="shared" si="1"/>
        <v>0.8251917307692308</v>
      </c>
      <c r="K10" s="43">
        <f t="shared" si="2"/>
        <v>0.82671046153846162</v>
      </c>
    </row>
    <row r="11" spans="1:11" s="10" customFormat="1" ht="72.650000000000006" customHeight="1" thickTop="1" x14ac:dyDescent="0.35">
      <c r="A11" s="37" t="s">
        <v>210</v>
      </c>
      <c r="B11" s="38" t="s">
        <v>211</v>
      </c>
      <c r="C11" s="39" t="s">
        <v>212</v>
      </c>
      <c r="D11" s="40" t="s">
        <v>213</v>
      </c>
      <c r="E11" s="39">
        <v>3354513000</v>
      </c>
      <c r="F11" s="41">
        <v>8640</v>
      </c>
      <c r="G11" s="41">
        <f t="shared" si="0"/>
        <v>6159.4560000000001</v>
      </c>
      <c r="H11" s="42">
        <v>5517</v>
      </c>
      <c r="I11" s="42">
        <v>17000</v>
      </c>
      <c r="J11" s="43">
        <f t="shared" si="1"/>
        <v>0.67547058823529416</v>
      </c>
      <c r="K11" s="43">
        <f t="shared" si="2"/>
        <v>0.63767905882352938</v>
      </c>
    </row>
    <row r="12" spans="1:11" s="10" customFormat="1" ht="51.65" customHeight="1" x14ac:dyDescent="0.35">
      <c r="A12" s="44" t="s">
        <v>214</v>
      </c>
      <c r="B12" s="38" t="s">
        <v>215</v>
      </c>
      <c r="C12" s="39" t="s">
        <v>216</v>
      </c>
      <c r="D12" s="40" t="s">
        <v>217</v>
      </c>
      <c r="E12" s="39">
        <v>3354523000</v>
      </c>
      <c r="F12" s="41">
        <v>8640</v>
      </c>
      <c r="G12" s="41">
        <f t="shared" si="0"/>
        <v>6159.4560000000001</v>
      </c>
      <c r="H12" s="42">
        <v>5517</v>
      </c>
      <c r="I12" s="42">
        <v>17000</v>
      </c>
      <c r="J12" s="43">
        <f t="shared" si="1"/>
        <v>0.67547058823529416</v>
      </c>
      <c r="K12" s="43">
        <f t="shared" si="2"/>
        <v>0.63767905882352938</v>
      </c>
    </row>
    <row r="13" spans="1:11" s="51" customFormat="1" ht="57" customHeight="1" x14ac:dyDescent="0.35">
      <c r="A13" s="45" t="s">
        <v>218</v>
      </c>
      <c r="B13" s="46" t="s">
        <v>219</v>
      </c>
      <c r="C13" s="47" t="s">
        <v>220</v>
      </c>
      <c r="D13" s="48" t="s">
        <v>221</v>
      </c>
      <c r="E13" s="47">
        <v>3354513222</v>
      </c>
      <c r="F13" s="41">
        <v>12640</v>
      </c>
      <c r="G13" s="41">
        <f t="shared" si="0"/>
        <v>9011.0560000000005</v>
      </c>
      <c r="H13" s="42">
        <v>9090.0300000000007</v>
      </c>
      <c r="I13" s="42">
        <v>52000</v>
      </c>
      <c r="J13" s="43">
        <f t="shared" si="1"/>
        <v>0.8251917307692308</v>
      </c>
      <c r="K13" s="43">
        <f t="shared" si="2"/>
        <v>0.82671046153846162</v>
      </c>
    </row>
    <row r="14" spans="1:11" s="51" customFormat="1" ht="63.65" customHeight="1" thickBot="1" x14ac:dyDescent="0.4">
      <c r="A14" s="52" t="s">
        <v>222</v>
      </c>
      <c r="B14" s="46" t="s">
        <v>223</v>
      </c>
      <c r="C14" s="47" t="s">
        <v>224</v>
      </c>
      <c r="D14" s="48" t="s">
        <v>225</v>
      </c>
      <c r="E14" s="47">
        <v>3354523222</v>
      </c>
      <c r="F14" s="41">
        <v>12640</v>
      </c>
      <c r="G14" s="41">
        <f t="shared" si="0"/>
        <v>9011.0560000000005</v>
      </c>
      <c r="H14" s="42">
        <v>9090.0300000000007</v>
      </c>
      <c r="I14" s="42">
        <v>52000</v>
      </c>
      <c r="J14" s="43">
        <f t="shared" si="1"/>
        <v>0.8251917307692308</v>
      </c>
      <c r="K14" s="43">
        <f t="shared" si="2"/>
        <v>0.82671046153846162</v>
      </c>
    </row>
    <row r="15" spans="1:11" s="10" customFormat="1" ht="35.15" customHeight="1" thickBot="1" x14ac:dyDescent="0.4">
      <c r="A15" s="53" t="s">
        <v>226</v>
      </c>
      <c r="B15" s="38" t="s">
        <v>227</v>
      </c>
      <c r="C15" s="39"/>
      <c r="D15" s="40" t="s">
        <v>228</v>
      </c>
      <c r="E15" s="39">
        <v>3354500200</v>
      </c>
      <c r="F15" s="41">
        <v>4000</v>
      </c>
      <c r="G15" s="41">
        <f t="shared" si="0"/>
        <v>2851.6</v>
      </c>
      <c r="H15" s="42">
        <v>3076.92</v>
      </c>
      <c r="I15" s="42">
        <v>21000</v>
      </c>
      <c r="J15" s="43">
        <f t="shared" si="1"/>
        <v>0.85348000000000013</v>
      </c>
      <c r="K15" s="43">
        <f t="shared" si="2"/>
        <v>0.86420952380952387</v>
      </c>
    </row>
    <row r="16" spans="1:11" s="10" customFormat="1" ht="35.15" customHeight="1" x14ac:dyDescent="0.35">
      <c r="A16" s="54" t="s">
        <v>229</v>
      </c>
      <c r="B16" s="38" t="s">
        <v>230</v>
      </c>
      <c r="C16" s="39"/>
      <c r="D16" s="55"/>
      <c r="E16" s="39" t="s">
        <v>231</v>
      </c>
      <c r="F16" s="41">
        <v>3084</v>
      </c>
      <c r="G16" s="41">
        <f t="shared" si="0"/>
        <v>2198.5835999999999</v>
      </c>
      <c r="H16" s="42">
        <v>2570</v>
      </c>
      <c r="I16" s="42">
        <v>7710</v>
      </c>
      <c r="J16" s="43">
        <f t="shared" si="1"/>
        <v>0.66666666666666663</v>
      </c>
      <c r="K16" s="43">
        <f t="shared" si="2"/>
        <v>0.71484000000000003</v>
      </c>
    </row>
    <row r="17" spans="1:11" s="10" customFormat="1" ht="35.15" customHeight="1" x14ac:dyDescent="0.35">
      <c r="A17" s="54" t="s">
        <v>232</v>
      </c>
      <c r="B17" s="56" t="s">
        <v>233</v>
      </c>
      <c r="C17" s="57"/>
      <c r="D17" s="58"/>
      <c r="E17" s="57" t="s">
        <v>234</v>
      </c>
      <c r="F17" s="59">
        <v>696</v>
      </c>
      <c r="G17" s="59">
        <f t="shared" si="0"/>
        <v>496.17840000000001</v>
      </c>
      <c r="H17" s="60"/>
      <c r="I17" s="60"/>
      <c r="J17" s="61"/>
      <c r="K17" s="61"/>
    </row>
    <row r="18" spans="1:11" s="10" customFormat="1" ht="35.15" customHeight="1" x14ac:dyDescent="0.35">
      <c r="A18" s="54" t="s">
        <v>235</v>
      </c>
      <c r="B18" s="56" t="s">
        <v>236</v>
      </c>
      <c r="C18" s="57"/>
      <c r="D18" s="58"/>
      <c r="E18" s="57" t="s">
        <v>237</v>
      </c>
      <c r="F18" s="59">
        <v>2160</v>
      </c>
      <c r="G18" s="59">
        <f t="shared" si="0"/>
        <v>1539.864</v>
      </c>
      <c r="H18" s="60">
        <v>1345.3</v>
      </c>
      <c r="I18" s="60"/>
      <c r="J18" s="61"/>
      <c r="K18" s="61"/>
    </row>
    <row r="19" spans="1:11" s="10" customFormat="1" ht="35.15" customHeight="1" x14ac:dyDescent="0.35">
      <c r="A19" s="54" t="s">
        <v>238</v>
      </c>
      <c r="B19" s="38" t="s">
        <v>239</v>
      </c>
      <c r="C19" s="39"/>
      <c r="D19" s="55"/>
      <c r="E19" s="39" t="s">
        <v>240</v>
      </c>
      <c r="F19" s="41">
        <v>2160</v>
      </c>
      <c r="G19" s="41">
        <f t="shared" si="0"/>
        <v>1539.864</v>
      </c>
      <c r="H19" s="42">
        <v>1345.31</v>
      </c>
      <c r="I19" s="42">
        <v>4035.92</v>
      </c>
      <c r="J19" s="43">
        <f>(I19-H19)/I19</f>
        <v>0.66666584075006441</v>
      </c>
      <c r="K19" s="43">
        <f>(I19-G19)/I19</f>
        <v>0.61846022716010229</v>
      </c>
    </row>
    <row r="20" spans="1:11" s="10" customFormat="1" ht="35.15" customHeight="1" x14ac:dyDescent="0.35">
      <c r="A20" s="54" t="s">
        <v>241</v>
      </c>
      <c r="B20" s="38" t="s">
        <v>242</v>
      </c>
      <c r="C20" s="39"/>
      <c r="D20" s="55"/>
      <c r="E20" s="39" t="s">
        <v>243</v>
      </c>
      <c r="F20" s="41">
        <v>2160</v>
      </c>
      <c r="G20" s="41">
        <f t="shared" si="0"/>
        <v>1539.864</v>
      </c>
      <c r="H20" s="42">
        <v>1345.31</v>
      </c>
      <c r="I20" s="42">
        <v>4035.92</v>
      </c>
      <c r="J20" s="43">
        <f>(I20-H20)/I20</f>
        <v>0.66666584075006441</v>
      </c>
      <c r="K20" s="43">
        <f>(I20-G20)/I20</f>
        <v>0.61846022716010229</v>
      </c>
    </row>
    <row r="21" spans="1:11" s="10" customFormat="1" ht="35.15" customHeight="1" x14ac:dyDescent="0.35">
      <c r="A21" s="54" t="s">
        <v>244</v>
      </c>
      <c r="B21" s="56" t="s">
        <v>245</v>
      </c>
      <c r="C21" s="57"/>
      <c r="D21" s="58"/>
      <c r="E21" s="57" t="s">
        <v>246</v>
      </c>
      <c r="F21" s="59">
        <v>3682</v>
      </c>
      <c r="G21" s="59">
        <f t="shared" si="0"/>
        <v>2624.8977999999997</v>
      </c>
      <c r="H21" s="60"/>
      <c r="I21" s="60"/>
      <c r="J21" s="61"/>
      <c r="K21" s="61"/>
    </row>
    <row r="22" spans="1:11" s="10" customFormat="1" ht="35.15" customHeight="1" x14ac:dyDescent="0.35">
      <c r="A22" s="54" t="s">
        <v>247</v>
      </c>
      <c r="B22" s="38" t="s">
        <v>248</v>
      </c>
      <c r="C22" s="39"/>
      <c r="D22" s="55"/>
      <c r="E22" s="39" t="s">
        <v>249</v>
      </c>
      <c r="F22" s="41">
        <v>7682</v>
      </c>
      <c r="G22" s="41">
        <f t="shared" si="0"/>
        <v>5476.4978000000001</v>
      </c>
      <c r="H22" s="42">
        <v>4788</v>
      </c>
      <c r="I22" s="42">
        <v>14364</v>
      </c>
      <c r="J22" s="43">
        <f t="shared" ref="J22:J31" si="3">(I22-H22)/I22</f>
        <v>0.66666666666666663</v>
      </c>
      <c r="K22" s="43">
        <f t="shared" ref="K22:K31" si="4">(I22-G22)/I22</f>
        <v>0.61873448900027839</v>
      </c>
    </row>
    <row r="23" spans="1:11" s="10" customFormat="1" ht="35.15" customHeight="1" x14ac:dyDescent="0.35">
      <c r="A23" s="54" t="s">
        <v>250</v>
      </c>
      <c r="B23" s="38" t="s">
        <v>251</v>
      </c>
      <c r="C23" s="39"/>
      <c r="D23" s="55"/>
      <c r="E23" s="39" t="s">
        <v>252</v>
      </c>
      <c r="F23" s="41">
        <v>3682</v>
      </c>
      <c r="G23" s="41">
        <f t="shared" si="0"/>
        <v>2624.8977999999997</v>
      </c>
      <c r="H23" s="42">
        <v>2293</v>
      </c>
      <c r="I23" s="42">
        <v>6879.01</v>
      </c>
      <c r="J23" s="43">
        <f t="shared" si="3"/>
        <v>0.66666715123251752</v>
      </c>
      <c r="K23" s="43">
        <f t="shared" si="4"/>
        <v>0.61841924928151004</v>
      </c>
    </row>
    <row r="24" spans="1:11" s="10" customFormat="1" ht="35.15" customHeight="1" x14ac:dyDescent="0.35">
      <c r="A24" s="54" t="s">
        <v>253</v>
      </c>
      <c r="B24" s="38" t="s">
        <v>254</v>
      </c>
      <c r="C24" s="39"/>
      <c r="D24" s="55"/>
      <c r="E24" s="39" t="s">
        <v>255</v>
      </c>
      <c r="F24" s="41">
        <v>7682</v>
      </c>
      <c r="G24" s="41">
        <f t="shared" si="0"/>
        <v>5476.4978000000001</v>
      </c>
      <c r="H24" s="42">
        <v>4788</v>
      </c>
      <c r="I24" s="42">
        <v>14364</v>
      </c>
      <c r="J24" s="43">
        <f t="shared" si="3"/>
        <v>0.66666666666666663</v>
      </c>
      <c r="K24" s="43">
        <f t="shared" si="4"/>
        <v>0.61873448900027839</v>
      </c>
    </row>
    <row r="25" spans="1:11" s="10" customFormat="1" ht="35.15" customHeight="1" x14ac:dyDescent="0.35">
      <c r="A25" s="54" t="s">
        <v>256</v>
      </c>
      <c r="B25" s="38" t="s">
        <v>257</v>
      </c>
      <c r="C25" s="62"/>
      <c r="D25" s="63"/>
      <c r="E25" s="39" t="s">
        <v>258</v>
      </c>
      <c r="F25" s="41">
        <v>3682</v>
      </c>
      <c r="G25" s="41">
        <f t="shared" si="0"/>
        <v>2624.8977999999997</v>
      </c>
      <c r="H25" s="42">
        <v>2293</v>
      </c>
      <c r="I25" s="42">
        <v>6879.01</v>
      </c>
      <c r="J25" s="43">
        <f t="shared" si="3"/>
        <v>0.66666715123251752</v>
      </c>
      <c r="K25" s="43">
        <f t="shared" si="4"/>
        <v>0.61841924928151004</v>
      </c>
    </row>
    <row r="26" spans="1:11" s="10" customFormat="1" ht="35.15" customHeight="1" x14ac:dyDescent="0.35">
      <c r="A26" s="54" t="s">
        <v>259</v>
      </c>
      <c r="B26" s="38" t="s">
        <v>260</v>
      </c>
      <c r="C26" s="62"/>
      <c r="D26" s="63"/>
      <c r="E26" s="39" t="s">
        <v>261</v>
      </c>
      <c r="F26" s="41">
        <v>7682</v>
      </c>
      <c r="G26" s="41">
        <f t="shared" si="0"/>
        <v>5476.4978000000001</v>
      </c>
      <c r="H26" s="42">
        <v>4788.75</v>
      </c>
      <c r="I26" s="42">
        <v>14366.25</v>
      </c>
      <c r="J26" s="43">
        <f t="shared" si="3"/>
        <v>0.66666666666666663</v>
      </c>
      <c r="K26" s="43">
        <f t="shared" si="4"/>
        <v>0.61879420168798394</v>
      </c>
    </row>
    <row r="27" spans="1:11" s="10" customFormat="1" ht="35.15" customHeight="1" x14ac:dyDescent="0.35">
      <c r="A27" s="54" t="s">
        <v>262</v>
      </c>
      <c r="B27" s="38" t="s">
        <v>263</v>
      </c>
      <c r="C27" s="62"/>
      <c r="D27" s="63"/>
      <c r="E27" s="39" t="s">
        <v>264</v>
      </c>
      <c r="F27" s="41">
        <v>855</v>
      </c>
      <c r="G27" s="41">
        <f t="shared" si="0"/>
        <v>609.52949999999998</v>
      </c>
      <c r="H27" s="42">
        <v>532.14</v>
      </c>
      <c r="I27" s="42">
        <v>1596.43</v>
      </c>
      <c r="J27" s="43">
        <f t="shared" si="3"/>
        <v>0.66666875465883246</v>
      </c>
      <c r="K27" s="43">
        <f t="shared" si="4"/>
        <v>0.61819215374303915</v>
      </c>
    </row>
    <row r="28" spans="1:11" s="10" customFormat="1" ht="35.15" customHeight="1" x14ac:dyDescent="0.35">
      <c r="A28" s="54" t="s">
        <v>265</v>
      </c>
      <c r="B28" s="38" t="s">
        <v>266</v>
      </c>
      <c r="C28" s="62"/>
      <c r="D28" s="63"/>
      <c r="E28" s="39" t="s">
        <v>267</v>
      </c>
      <c r="F28" s="41">
        <v>1440</v>
      </c>
      <c r="G28" s="41">
        <f t="shared" si="0"/>
        <v>1026.576</v>
      </c>
      <c r="H28" s="42">
        <v>896.87</v>
      </c>
      <c r="I28" s="42">
        <v>2690.61</v>
      </c>
      <c r="J28" s="43">
        <f t="shared" si="3"/>
        <v>0.66666666666666674</v>
      </c>
      <c r="K28" s="43">
        <f t="shared" si="4"/>
        <v>0.61845975447946744</v>
      </c>
    </row>
    <row r="29" spans="1:11" s="10" customFormat="1" ht="35.15" customHeight="1" x14ac:dyDescent="0.35">
      <c r="A29" s="54" t="s">
        <v>268</v>
      </c>
      <c r="B29" s="38" t="s">
        <v>269</v>
      </c>
      <c r="C29" s="62"/>
      <c r="D29" s="63"/>
      <c r="E29" s="39" t="s">
        <v>270</v>
      </c>
      <c r="F29" s="41">
        <v>1440</v>
      </c>
      <c r="G29" s="41">
        <f t="shared" si="0"/>
        <v>1026.576</v>
      </c>
      <c r="H29" s="42">
        <v>896.87</v>
      </c>
      <c r="I29" s="42">
        <v>2690.61</v>
      </c>
      <c r="J29" s="43">
        <f t="shared" si="3"/>
        <v>0.66666666666666674</v>
      </c>
      <c r="K29" s="43">
        <f t="shared" si="4"/>
        <v>0.61845975447946744</v>
      </c>
    </row>
    <row r="30" spans="1:11" s="10" customFormat="1" ht="35.15" customHeight="1" x14ac:dyDescent="0.35">
      <c r="A30" s="54" t="s">
        <v>271</v>
      </c>
      <c r="B30" s="38" t="s">
        <v>272</v>
      </c>
      <c r="C30" s="39"/>
      <c r="D30" s="55"/>
      <c r="E30" s="39" t="s">
        <v>273</v>
      </c>
      <c r="F30" s="41">
        <v>215</v>
      </c>
      <c r="G30" s="41">
        <f t="shared" si="0"/>
        <v>153.27349999999998</v>
      </c>
      <c r="H30" s="42">
        <v>179</v>
      </c>
      <c r="I30" s="42">
        <v>537</v>
      </c>
      <c r="J30" s="43">
        <f t="shared" si="3"/>
        <v>0.66666666666666663</v>
      </c>
      <c r="K30" s="43">
        <f t="shared" si="4"/>
        <v>0.71457448789571687</v>
      </c>
    </row>
    <row r="31" spans="1:11" s="10" customFormat="1" ht="35.15" customHeight="1" thickBot="1" x14ac:dyDescent="0.4">
      <c r="A31" s="64" t="s">
        <v>274</v>
      </c>
      <c r="B31" s="38" t="s">
        <v>275</v>
      </c>
      <c r="C31" s="39"/>
      <c r="D31" s="55"/>
      <c r="E31" s="39" t="s">
        <v>276</v>
      </c>
      <c r="F31" s="41">
        <v>64</v>
      </c>
      <c r="G31" s="41">
        <f t="shared" si="0"/>
        <v>45.625599999999999</v>
      </c>
      <c r="H31" s="42">
        <v>53</v>
      </c>
      <c r="I31" s="42">
        <v>159</v>
      </c>
      <c r="J31" s="43">
        <f t="shared" si="3"/>
        <v>0.66666666666666663</v>
      </c>
      <c r="K31" s="43">
        <f t="shared" si="4"/>
        <v>0.71304654088050323</v>
      </c>
    </row>
    <row r="32" spans="1:11" s="10" customFormat="1" ht="35.15" customHeight="1" thickBot="1" x14ac:dyDescent="0.4">
      <c r="A32" s="147" t="s">
        <v>277</v>
      </c>
      <c r="B32" s="148"/>
      <c r="C32" s="148"/>
      <c r="D32" s="148"/>
      <c r="E32" s="148"/>
      <c r="F32" s="149"/>
      <c r="G32" s="36"/>
    </row>
    <row r="33" spans="1:11" s="10" customFormat="1" ht="30" customHeight="1" thickBot="1" x14ac:dyDescent="0.4">
      <c r="A33" s="84" t="s">
        <v>167</v>
      </c>
      <c r="B33" s="90" t="s">
        <v>168</v>
      </c>
      <c r="C33" s="90" t="s">
        <v>169</v>
      </c>
      <c r="D33" s="91" t="s">
        <v>170</v>
      </c>
      <c r="E33" s="90" t="s">
        <v>171</v>
      </c>
      <c r="F33" s="92" t="s">
        <v>278</v>
      </c>
      <c r="G33" s="88" t="s">
        <v>279</v>
      </c>
      <c r="H33" s="89" t="s">
        <v>174</v>
      </c>
      <c r="I33" s="89" t="s">
        <v>175</v>
      </c>
      <c r="J33" s="89" t="s">
        <v>176</v>
      </c>
      <c r="K33" s="89" t="s">
        <v>177</v>
      </c>
    </row>
    <row r="34" spans="1:11" s="10" customFormat="1" ht="57.65" customHeight="1" x14ac:dyDescent="0.35">
      <c r="A34" s="65" t="s">
        <v>280</v>
      </c>
      <c r="B34" s="38" t="s">
        <v>281</v>
      </c>
      <c r="C34" s="39" t="s">
        <v>282</v>
      </c>
      <c r="D34" s="40" t="s">
        <v>283</v>
      </c>
      <c r="E34" s="39">
        <v>3361212051</v>
      </c>
      <c r="F34" s="66">
        <v>5298</v>
      </c>
      <c r="G34" s="67">
        <f>F34*$G$1</f>
        <v>3776.9441999999999</v>
      </c>
      <c r="H34" s="68">
        <v>3977</v>
      </c>
      <c r="I34" s="68">
        <v>13000</v>
      </c>
      <c r="J34" s="43">
        <f>(I34-H34)/I34</f>
        <v>0.69407692307692304</v>
      </c>
      <c r="K34" s="43">
        <f>(I34-G34)/I34</f>
        <v>0.70946583076923075</v>
      </c>
    </row>
    <row r="35" spans="1:11" ht="52.5" x14ac:dyDescent="0.35">
      <c r="A35" s="69" t="s">
        <v>284</v>
      </c>
      <c r="B35" s="38" t="s">
        <v>285</v>
      </c>
      <c r="C35" s="39" t="s">
        <v>286</v>
      </c>
      <c r="D35" s="40" t="s">
        <v>287</v>
      </c>
      <c r="E35" s="39">
        <v>3361212101</v>
      </c>
      <c r="F35" s="66">
        <v>5658</v>
      </c>
      <c r="G35" s="66">
        <f t="shared" ref="G35:G45" si="5">F35*$G$1</f>
        <v>4033.5881999999997</v>
      </c>
      <c r="H35" s="70">
        <v>4257</v>
      </c>
      <c r="I35" s="42">
        <v>13500</v>
      </c>
      <c r="J35" s="43">
        <f t="shared" ref="J35:J43" si="6">(I35-H35)/I35</f>
        <v>0.68466666666666665</v>
      </c>
      <c r="K35" s="43">
        <f t="shared" ref="K35:K45" si="7">(I35-G35)/I35</f>
        <v>0.70121568888888886</v>
      </c>
    </row>
    <row r="36" spans="1:11" ht="52.5" x14ac:dyDescent="0.35">
      <c r="A36" s="71" t="s">
        <v>288</v>
      </c>
      <c r="B36" s="38" t="s">
        <v>289</v>
      </c>
      <c r="C36" s="39" t="s">
        <v>290</v>
      </c>
      <c r="D36" s="40" t="s">
        <v>291</v>
      </c>
      <c r="E36" s="39">
        <v>3361224101</v>
      </c>
      <c r="F36" s="66">
        <v>5658</v>
      </c>
      <c r="G36" s="72">
        <f t="shared" si="5"/>
        <v>4033.5881999999997</v>
      </c>
      <c r="H36" s="73">
        <v>4257</v>
      </c>
      <c r="I36" s="73">
        <v>13500</v>
      </c>
      <c r="J36" s="43">
        <f t="shared" si="6"/>
        <v>0.68466666666666665</v>
      </c>
      <c r="K36" s="43">
        <f t="shared" si="7"/>
        <v>0.70121568888888886</v>
      </c>
    </row>
    <row r="37" spans="1:11" ht="87.5" x14ac:dyDescent="0.35">
      <c r="A37" s="71" t="s">
        <v>292</v>
      </c>
      <c r="B37" s="38" t="s">
        <v>293</v>
      </c>
      <c r="C37" s="39" t="s">
        <v>294</v>
      </c>
      <c r="D37" s="40" t="s">
        <v>295</v>
      </c>
      <c r="E37" s="39">
        <v>3361241101</v>
      </c>
      <c r="F37" s="66">
        <v>6378</v>
      </c>
      <c r="G37" s="66">
        <f t="shared" si="5"/>
        <v>4546.8761999999997</v>
      </c>
      <c r="H37" s="42">
        <v>4056.7</v>
      </c>
      <c r="I37" s="42">
        <v>15250</v>
      </c>
      <c r="J37" s="43">
        <f t="shared" si="6"/>
        <v>0.73398688524590161</v>
      </c>
      <c r="K37" s="43">
        <f t="shared" si="7"/>
        <v>0.70184418360655743</v>
      </c>
    </row>
    <row r="38" spans="1:11" ht="87.5" x14ac:dyDescent="0.35">
      <c r="A38" s="71" t="s">
        <v>296</v>
      </c>
      <c r="B38" s="74" t="s">
        <v>297</v>
      </c>
      <c r="C38" s="39" t="s">
        <v>298</v>
      </c>
      <c r="D38" s="40" t="s">
        <v>299</v>
      </c>
      <c r="E38" s="39">
        <v>3361212052</v>
      </c>
      <c r="F38" s="66">
        <v>6138</v>
      </c>
      <c r="G38" s="66">
        <f t="shared" si="5"/>
        <v>4375.7802000000001</v>
      </c>
      <c r="H38" s="42">
        <v>4629</v>
      </c>
      <c r="I38" s="42">
        <v>15975</v>
      </c>
      <c r="J38" s="43">
        <f t="shared" si="6"/>
        <v>0.71023474178403756</v>
      </c>
      <c r="K38" s="43">
        <f t="shared" si="7"/>
        <v>0.72608574647887314</v>
      </c>
    </row>
    <row r="39" spans="1:11" ht="87.5" x14ac:dyDescent="0.35">
      <c r="A39" s="71" t="s">
        <v>300</v>
      </c>
      <c r="B39" s="74" t="s">
        <v>301</v>
      </c>
      <c r="C39" s="39" t="s">
        <v>302</v>
      </c>
      <c r="D39" s="40" t="s">
        <v>299</v>
      </c>
      <c r="E39" s="39">
        <v>3361212102</v>
      </c>
      <c r="F39" s="66">
        <v>6498</v>
      </c>
      <c r="G39" s="66">
        <f t="shared" si="5"/>
        <v>4632.4241999999995</v>
      </c>
      <c r="H39" s="42">
        <v>4909</v>
      </c>
      <c r="I39" s="42">
        <v>16475</v>
      </c>
      <c r="J39" s="43">
        <f t="shared" si="6"/>
        <v>0.70203338391502279</v>
      </c>
      <c r="K39" s="43">
        <f t="shared" si="7"/>
        <v>0.71882098937784522</v>
      </c>
    </row>
    <row r="40" spans="1:11" ht="87.5" x14ac:dyDescent="0.35">
      <c r="A40" s="71" t="s">
        <v>303</v>
      </c>
      <c r="B40" s="74" t="s">
        <v>304</v>
      </c>
      <c r="C40" s="39" t="s">
        <v>305</v>
      </c>
      <c r="D40" s="40" t="s">
        <v>306</v>
      </c>
      <c r="E40" s="39">
        <v>3361224102</v>
      </c>
      <c r="F40" s="66">
        <v>6498</v>
      </c>
      <c r="G40" s="66">
        <f t="shared" si="5"/>
        <v>4632.4241999999995</v>
      </c>
      <c r="H40" s="42">
        <v>4197.71</v>
      </c>
      <c r="I40" s="42">
        <v>16475</v>
      </c>
      <c r="J40" s="43">
        <f t="shared" si="6"/>
        <v>0.74520728376327772</v>
      </c>
      <c r="K40" s="43">
        <f t="shared" si="7"/>
        <v>0.71882098937784522</v>
      </c>
    </row>
    <row r="41" spans="1:11" ht="45" customHeight="1" x14ac:dyDescent="0.35">
      <c r="A41" s="71" t="s">
        <v>307</v>
      </c>
      <c r="B41" s="38" t="s">
        <v>308</v>
      </c>
      <c r="C41" s="62"/>
      <c r="D41" s="63"/>
      <c r="E41" s="39">
        <v>3361200276</v>
      </c>
      <c r="F41" s="66">
        <v>900</v>
      </c>
      <c r="G41" s="66">
        <f t="shared" si="5"/>
        <v>641.61</v>
      </c>
      <c r="H41" s="42">
        <v>525</v>
      </c>
      <c r="I41" s="42">
        <v>2000</v>
      </c>
      <c r="J41" s="43">
        <f t="shared" si="6"/>
        <v>0.73750000000000004</v>
      </c>
      <c r="K41" s="43">
        <f t="shared" si="7"/>
        <v>0.67919499999999988</v>
      </c>
    </row>
    <row r="42" spans="1:11" ht="45" customHeight="1" x14ac:dyDescent="0.35">
      <c r="A42" s="75" t="s">
        <v>309</v>
      </c>
      <c r="B42" s="56" t="s">
        <v>310</v>
      </c>
      <c r="C42" s="57"/>
      <c r="D42" s="58"/>
      <c r="E42" s="57" t="s">
        <v>311</v>
      </c>
      <c r="F42" s="76">
        <v>2750</v>
      </c>
      <c r="G42" s="76">
        <f t="shared" si="5"/>
        <v>1960.4749999999999</v>
      </c>
      <c r="H42" s="60"/>
      <c r="I42" s="60"/>
      <c r="J42" s="61"/>
      <c r="K42" s="61"/>
    </row>
    <row r="43" spans="1:11" ht="45" customHeight="1" x14ac:dyDescent="0.35">
      <c r="A43" s="71" t="s">
        <v>312</v>
      </c>
      <c r="B43" s="38" t="s">
        <v>313</v>
      </c>
      <c r="C43" s="62"/>
      <c r="D43" s="63"/>
      <c r="E43" s="39" t="s">
        <v>314</v>
      </c>
      <c r="F43" s="66">
        <v>288</v>
      </c>
      <c r="G43" s="66">
        <f t="shared" si="5"/>
        <v>205.3152</v>
      </c>
      <c r="H43" s="42">
        <v>193</v>
      </c>
      <c r="I43" s="42">
        <v>600</v>
      </c>
      <c r="J43" s="43">
        <f t="shared" si="6"/>
        <v>0.67833333333333334</v>
      </c>
      <c r="K43" s="43">
        <f t="shared" si="7"/>
        <v>0.65780799999999995</v>
      </c>
    </row>
    <row r="44" spans="1:11" ht="45" customHeight="1" x14ac:dyDescent="0.35">
      <c r="A44" s="77" t="s">
        <v>315</v>
      </c>
      <c r="B44" s="38" t="s">
        <v>316</v>
      </c>
      <c r="C44" s="39"/>
      <c r="D44" s="55"/>
      <c r="E44" s="39">
        <v>3361200082</v>
      </c>
      <c r="F44" s="66">
        <v>550</v>
      </c>
      <c r="G44" s="66">
        <f t="shared" si="5"/>
        <v>392.09499999999997</v>
      </c>
      <c r="H44" s="42">
        <v>403.66</v>
      </c>
      <c r="I44" s="42">
        <v>1650</v>
      </c>
      <c r="J44" s="43">
        <f>(I44-H44)/I44</f>
        <v>0.75535757575757567</v>
      </c>
      <c r="K44" s="43">
        <f>(I44-G44)/I44</f>
        <v>0.76236666666666664</v>
      </c>
    </row>
    <row r="45" spans="1:11" ht="45" customHeight="1" thickBot="1" x14ac:dyDescent="0.4">
      <c r="A45" s="78" t="s">
        <v>317</v>
      </c>
      <c r="B45" s="38" t="s">
        <v>318</v>
      </c>
      <c r="C45" s="39"/>
      <c r="D45" s="55" t="s">
        <v>319</v>
      </c>
      <c r="E45" s="39">
        <v>3361200000</v>
      </c>
      <c r="F45" s="66">
        <v>100</v>
      </c>
      <c r="G45" s="66">
        <f t="shared" si="5"/>
        <v>71.289999999999992</v>
      </c>
      <c r="H45" s="42">
        <v>100</v>
      </c>
      <c r="I45" s="42">
        <v>295</v>
      </c>
      <c r="J45" s="43">
        <f>(I45-H45)/I45</f>
        <v>0.66101694915254239</v>
      </c>
      <c r="K45" s="43">
        <f t="shared" si="7"/>
        <v>0.75833898305084746</v>
      </c>
    </row>
    <row r="46" spans="1:11" x14ac:dyDescent="0.35">
      <c r="A46" s="79"/>
      <c r="B46" s="51"/>
      <c r="C46" s="79"/>
      <c r="D46" s="80"/>
      <c r="E46" s="79"/>
    </row>
    <row r="47" spans="1:11" x14ac:dyDescent="0.35">
      <c r="A47" s="79"/>
      <c r="B47" s="51"/>
      <c r="C47" s="79"/>
      <c r="D47" s="80"/>
      <c r="E47" s="79"/>
    </row>
    <row r="48" spans="1:11" x14ac:dyDescent="0.35">
      <c r="B48" s="81"/>
    </row>
    <row r="49" spans="2:2" x14ac:dyDescent="0.35">
      <c r="B49" s="81"/>
    </row>
    <row r="50" spans="2:2" x14ac:dyDescent="0.35">
      <c r="B50" s="81"/>
    </row>
    <row r="51" spans="2:2" x14ac:dyDescent="0.35">
      <c r="B51" s="81"/>
    </row>
    <row r="52" spans="2:2" x14ac:dyDescent="0.35">
      <c r="B52" s="81"/>
    </row>
    <row r="53" spans="2:2" x14ac:dyDescent="0.35">
      <c r="B53" s="83"/>
    </row>
    <row r="54" spans="2:2" x14ac:dyDescent="0.35">
      <c r="B54" s="81"/>
    </row>
    <row r="55" spans="2:2" x14ac:dyDescent="0.35">
      <c r="B55" s="81"/>
    </row>
    <row r="56" spans="2:2" x14ac:dyDescent="0.35">
      <c r="B56" s="81"/>
    </row>
    <row r="57" spans="2:2" x14ac:dyDescent="0.35">
      <c r="B57" s="81"/>
    </row>
  </sheetData>
  <mergeCells count="2">
    <mergeCell ref="A1:F1"/>
    <mergeCell ref="A32:F32"/>
  </mergeCells>
  <pageMargins left="0.70866141732283472" right="0.70866141732283472" top="0.74803149606299213" bottom="0.74803149606299213" header="0.31496062992125984" footer="0.31496062992125984"/>
  <pageSetup paperSize="9" scale="27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569F-42EA-4513-981D-9ED24D3E19B8}">
  <dimension ref="A1"/>
  <sheetViews>
    <sheetView topLeftCell="A13"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E25EFB31D4C14FA873A79CED6D7E87" ma:contentTypeVersion="0" ma:contentTypeDescription="Create a new document." ma:contentTypeScope="" ma:versionID="423e5d5f2db70c902819ca1c189d5dc0">
  <xsd:schema xmlns:xsd="http://www.w3.org/2001/XMLSchema" xmlns:xs="http://www.w3.org/2001/XMLSchema" xmlns:p="http://schemas.microsoft.com/office/2006/metadata/properties" xmlns:ns2="4abde849-b242-4fc6-b654-783022474445" targetNamespace="http://schemas.microsoft.com/office/2006/metadata/properties" ma:root="true" ma:fieldsID="333edfef849cfc7f47981b8fd771f8d2" ns2:_="">
    <xsd:import namespace="4abde849-b242-4fc6-b654-78302247444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de849-b242-4fc6-b654-78302247444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abde849-b242-4fc6-b654-783022474445">EW2R75RUSK4D-354-144</_dlc_DocId>
    <_dlc_DocIdUrl xmlns="4abde849-b242-4fc6-b654-783022474445">
      <Url>http://efjportal/product/_layouts/DocIdRedir.aspx?ID=EW2R75RUSK4D-354-144</Url>
      <Description>EW2R75RUSK4D-354-144</Description>
    </_dlc_DocIdUrl>
  </documentManagement>
</p:properties>
</file>

<file path=customXml/itemProps1.xml><?xml version="1.0" encoding="utf-8"?>
<ds:datastoreItem xmlns:ds="http://schemas.openxmlformats.org/officeDocument/2006/customXml" ds:itemID="{CF8E0053-B5DF-48FA-A2A2-6534DBA9DB3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E1E04E2-1D3D-4F09-8FF8-EB43327B30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de849-b242-4fc6-b654-783022474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861B96-D9DA-4FEE-83D2-F8E8AB4BB8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4670F1B-FE66-4FA3-8FC4-B8BD028BC8A9}">
  <ds:schemaRefs>
    <ds:schemaRef ds:uri="http://schemas.microsoft.com/office/2006/metadata/properties"/>
    <ds:schemaRef ds:uri="http://schemas.microsoft.com/office/infopath/2007/PartnerControls"/>
    <ds:schemaRef ds:uri="4abde849-b242-4fc6-b654-78302247444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ATLAS - Price Guide</vt:lpstr>
      <vt:lpstr>Updates ATLAS List</vt:lpstr>
      <vt:lpstr>ATLAS 1200 Prices</vt:lpstr>
      <vt:lpstr>ATLAS 4500 Prices</vt:lpstr>
      <vt:lpstr>Trainings</vt:lpstr>
      <vt:lpstr>Manuals</vt:lpstr>
      <vt:lpstr>Frequency </vt:lpstr>
      <vt:lpstr>SPECTRA COST INCREASE</vt:lpstr>
      <vt:lpstr>Sheet1</vt:lpstr>
      <vt:lpstr>Sheet2</vt:lpstr>
      <vt:lpstr>Product Pricing Strategy</vt:lpstr>
      <vt:lpstr>'ATLAS - Price Guide'!Print_Area</vt:lpstr>
      <vt:lpstr>'Updates ATLAS 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2025-06-12T20:46:55Z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68218f2d-abaf-4490-95ae-5fb3a9e49ad6</vt:lpwstr>
  </property>
  <property fmtid="{D5CDD505-2E9C-101B-9397-08002B2CF9AE}" pid="3" name="ContentTypeId">
    <vt:lpwstr>0x01010057E25EFB31D4C14FA873A79CED6D7E87</vt:lpwstr>
  </property>
</Properties>
</file>