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66925"/>
  <mc:AlternateContent xmlns:mc="http://schemas.openxmlformats.org/markup-compatibility/2006">
    <mc:Choice Requires="x15">
      <x15ac:absPath xmlns:x15ac="http://schemas.microsoft.com/office/spreadsheetml/2010/11/ac" url="\\frg-us-filesvr\gsa\Oklahoma\SW192 - Due 3.16.2023\"/>
    </mc:Choice>
  </mc:AlternateContent>
  <xr:revisionPtr revIDLastSave="0" documentId="13_ncr:1_{991C3C7C-BF76-4245-8C48-8DD0D2AB2782}" xr6:coauthVersionLast="47" xr6:coauthVersionMax="47" xr10:uidLastSave="{00000000-0000-0000-0000-000000000000}"/>
  <bookViews>
    <workbookView xWindow="1785" yWindow="2685" windowWidth="23565" windowHeight="8595" xr2:uid="{1EB25F9D-7D7F-45EC-A9B3-D1778E1EE071}"/>
  </bookViews>
  <sheets>
    <sheet name="I - Instructions" sheetId="1" r:id="rId1"/>
    <sheet name="Proposed Categories" sheetId="7" r:id="rId2"/>
    <sheet name="Market Basket Evaluation" sheetId="6" r:id="rId3"/>
    <sheet name="I.1 - Heavy Equipmen Discount %" sheetId="2" r:id="rId4"/>
    <sheet name="I.2 Heavy Equipment Value Add" sheetId="3" r:id="rId5"/>
    <sheet name="I.3 Industrial Equipment Discou" sheetId="4" r:id="rId6"/>
    <sheet name="I.4 Industrial Equipment Value " sheetId="5" r:id="rId7"/>
  </sheets>
  <definedNames>
    <definedName name="_xlnm.Print_Titles" localSheetId="2">'Market Basket Evaluation'!$1:$12</definedName>
    <definedName name="_xlnm.Print_Titles" localSheetId="1">'Proposed Categories'!$1:$4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3" i="3" l="1"/>
  <c r="G112" i="3"/>
  <c r="H204" i="4"/>
  <c r="H202" i="4"/>
  <c r="H201" i="4"/>
  <c r="H200" i="4"/>
  <c r="H199" i="4"/>
  <c r="H198" i="4"/>
  <c r="H197" i="4"/>
  <c r="H196" i="4"/>
  <c r="H195" i="4"/>
  <c r="H194" i="4"/>
  <c r="H193" i="4"/>
  <c r="H192" i="4"/>
  <c r="H30" i="6" l="1"/>
  <c r="H29" i="6"/>
  <c r="H28" i="6"/>
  <c r="H26" i="6"/>
  <c r="H48" i="6"/>
  <c r="H49" i="6"/>
  <c r="H50" i="6"/>
  <c r="H52" i="6"/>
  <c r="H51" i="6"/>
  <c r="G140" i="4" l="1"/>
  <c r="J140" i="4" s="1"/>
  <c r="G139" i="4"/>
  <c r="J139" i="4" s="1"/>
  <c r="G138" i="4"/>
  <c r="J138" i="4" s="1"/>
  <c r="G137" i="4"/>
  <c r="J137" i="4" s="1"/>
  <c r="G136" i="4"/>
  <c r="J136" i="4" s="1"/>
  <c r="G135" i="4"/>
  <c r="J135" i="4" s="1"/>
  <c r="G134" i="4"/>
  <c r="J134" i="4" s="1"/>
  <c r="G133" i="4"/>
  <c r="J133" i="4" s="1"/>
  <c r="G119" i="4"/>
  <c r="J119" i="4" s="1"/>
  <c r="G118" i="4"/>
  <c r="J118" i="4" s="1"/>
  <c r="G117" i="4"/>
  <c r="J117" i="4" s="1"/>
  <c r="G116" i="4"/>
  <c r="J116" i="4" s="1"/>
  <c r="G115" i="4"/>
  <c r="J115" i="4" s="1"/>
  <c r="G114" i="4"/>
  <c r="J114" i="4" s="1"/>
  <c r="G113" i="4"/>
  <c r="J113" i="4" s="1"/>
  <c r="G112" i="4"/>
  <c r="J112" i="4" s="1"/>
  <c r="G111" i="4"/>
  <c r="J111" i="4" s="1"/>
  <c r="G110" i="4"/>
  <c r="J110" i="4" s="1"/>
  <c r="G109" i="4"/>
  <c r="J109" i="4" s="1"/>
  <c r="G108" i="4"/>
  <c r="J108" i="4" s="1"/>
  <c r="G107" i="4"/>
  <c r="J107" i="4" s="1"/>
  <c r="G106" i="4"/>
  <c r="J106" i="4" s="1"/>
  <c r="G105" i="4"/>
  <c r="J105" i="4" s="1"/>
  <c r="G104" i="4"/>
  <c r="J104" i="4" s="1"/>
  <c r="G103" i="4"/>
  <c r="J103" i="4" s="1"/>
  <c r="G102" i="4"/>
  <c r="J102" i="4" s="1"/>
  <c r="G101" i="4"/>
  <c r="J101" i="4" s="1"/>
  <c r="G100" i="4"/>
  <c r="J100" i="4" s="1"/>
  <c r="G99" i="4"/>
  <c r="J99" i="4" s="1"/>
  <c r="G98" i="4"/>
  <c r="J98" i="4" s="1"/>
  <c r="G97" i="4"/>
  <c r="J97" i="4" s="1"/>
  <c r="G96" i="4"/>
  <c r="J96" i="4" s="1"/>
  <c r="G95" i="4"/>
  <c r="J95" i="4" s="1"/>
  <c r="G94" i="4"/>
  <c r="J94" i="4" s="1"/>
  <c r="G93" i="4"/>
  <c r="J93" i="4" s="1"/>
  <c r="G92" i="4"/>
  <c r="J92" i="4" s="1"/>
  <c r="G90" i="4"/>
  <c r="J90" i="4" s="1"/>
  <c r="G89" i="4"/>
  <c r="J89" i="4" s="1"/>
  <c r="G88" i="4"/>
  <c r="J88" i="4" s="1"/>
  <c r="G87" i="4"/>
  <c r="J87" i="4" s="1"/>
  <c r="G86" i="4"/>
  <c r="J86" i="4" s="1"/>
  <c r="G85" i="4"/>
  <c r="J85" i="4" s="1"/>
  <c r="G84" i="4"/>
  <c r="J84" i="4" s="1"/>
  <c r="G83" i="4"/>
  <c r="J83" i="4" s="1"/>
  <c r="G82" i="4"/>
  <c r="J82" i="4" s="1"/>
  <c r="G81" i="4"/>
  <c r="J81" i="4" s="1"/>
  <c r="G80" i="4"/>
  <c r="J80" i="4" s="1"/>
  <c r="G79" i="4"/>
  <c r="J79" i="4" s="1"/>
  <c r="G78" i="4"/>
  <c r="J78" i="4" s="1"/>
  <c r="G77" i="4"/>
  <c r="J77" i="4" s="1"/>
  <c r="G76" i="4"/>
  <c r="J76" i="4" s="1"/>
  <c r="G75" i="4"/>
  <c r="J75" i="4" s="1"/>
  <c r="G74" i="4"/>
  <c r="J74" i="4" s="1"/>
  <c r="G73" i="4"/>
  <c r="J73" i="4" s="1"/>
  <c r="G72" i="4"/>
  <c r="J72" i="4" s="1"/>
  <c r="G71" i="4"/>
  <c r="J71" i="4" s="1"/>
  <c r="G70" i="4"/>
  <c r="J70" i="4" s="1"/>
  <c r="G69" i="4"/>
  <c r="J69" i="4" s="1"/>
  <c r="G68" i="4"/>
  <c r="J68" i="4" s="1"/>
  <c r="G67" i="4"/>
  <c r="J67" i="4" s="1"/>
  <c r="G66" i="4"/>
  <c r="J66" i="4" s="1"/>
  <c r="G65" i="4"/>
  <c r="J65" i="4" s="1"/>
  <c r="G64" i="4"/>
  <c r="J64" i="4" s="1"/>
  <c r="G63" i="4"/>
  <c r="J63" i="4" s="1"/>
  <c r="G62" i="4"/>
  <c r="J62" i="4" s="1"/>
  <c r="G61" i="4"/>
  <c r="J61" i="4" s="1"/>
  <c r="G60" i="4"/>
  <c r="J60" i="4" s="1"/>
  <c r="G59" i="4"/>
  <c r="J59" i="4" s="1"/>
  <c r="G58" i="4"/>
  <c r="J58" i="4" s="1"/>
  <c r="G57" i="4"/>
  <c r="J57" i="4" s="1"/>
  <c r="G56" i="4"/>
  <c r="J56" i="4" s="1"/>
  <c r="G55" i="4"/>
  <c r="J55" i="4" s="1"/>
  <c r="G141" i="4"/>
  <c r="F143" i="4"/>
  <c r="G145" i="4"/>
  <c r="G146" i="4"/>
  <c r="G147" i="4"/>
  <c r="G148" i="4"/>
  <c r="G149" i="4"/>
  <c r="F151" i="4"/>
  <c r="G153" i="4"/>
  <c r="G154" i="4"/>
  <c r="G155" i="4"/>
  <c r="G156" i="4"/>
  <c r="G157" i="4"/>
  <c r="F159" i="4"/>
  <c r="H161" i="4"/>
  <c r="H162" i="4"/>
  <c r="H163" i="4"/>
  <c r="H164" i="4"/>
  <c r="H165" i="4"/>
  <c r="H166" i="4"/>
  <c r="H167" i="4"/>
  <c r="H168" i="4"/>
  <c r="H169" i="4"/>
  <c r="H205" i="4"/>
  <c r="H206" i="4"/>
  <c r="H207" i="4"/>
  <c r="H208" i="4"/>
  <c r="H209" i="4"/>
  <c r="H211" i="4"/>
  <c r="H212" i="4"/>
  <c r="H214" i="4"/>
  <c r="H215" i="4"/>
  <c r="H191" i="4"/>
  <c r="H190" i="4"/>
  <c r="H189" i="4"/>
  <c r="H188" i="4"/>
  <c r="H187" i="4"/>
  <c r="H186" i="4"/>
  <c r="H185" i="4"/>
  <c r="H184" i="4"/>
  <c r="H183" i="4"/>
  <c r="H182" i="4"/>
  <c r="H181" i="4"/>
  <c r="H180" i="4"/>
  <c r="G26" i="4"/>
  <c r="G25" i="4"/>
  <c r="G24" i="4"/>
  <c r="G23" i="4"/>
  <c r="G22" i="4"/>
  <c r="G21" i="4"/>
  <c r="G20" i="4"/>
  <c r="G19" i="4"/>
  <c r="G18" i="4"/>
  <c r="G17" i="4"/>
  <c r="G16" i="4"/>
  <c r="G15" i="4"/>
  <c r="G49" i="4"/>
  <c r="G48" i="4"/>
  <c r="G47" i="4"/>
  <c r="G46" i="4"/>
  <c r="G45" i="4"/>
  <c r="G44" i="4"/>
  <c r="G43" i="4"/>
  <c r="G42" i="4"/>
  <c r="G41" i="4"/>
  <c r="G40" i="4"/>
  <c r="G39" i="4"/>
  <c r="H222" i="4"/>
  <c r="H221" i="4"/>
  <c r="H220" i="4"/>
  <c r="H219" i="4"/>
  <c r="H218" i="4"/>
  <c r="H217" i="4"/>
  <c r="G146" i="3"/>
  <c r="G145" i="3"/>
  <c r="G139" i="3"/>
  <c r="G138" i="3"/>
  <c r="G137" i="3"/>
  <c r="G132" i="3"/>
  <c r="G131" i="3"/>
  <c r="G130" i="3"/>
  <c r="G129" i="3"/>
  <c r="G128" i="3"/>
  <c r="G174" i="2"/>
  <c r="G172" i="2"/>
  <c r="G171" i="2"/>
  <c r="G166" i="2"/>
  <c r="G165" i="2"/>
  <c r="G164" i="2"/>
  <c r="G163" i="2"/>
  <c r="G162" i="2"/>
  <c r="G161" i="2"/>
  <c r="G160" i="2"/>
  <c r="G159" i="2"/>
  <c r="G158" i="2"/>
  <c r="G157" i="2"/>
  <c r="G156" i="2"/>
  <c r="G152" i="2"/>
  <c r="G150" i="2"/>
  <c r="G149" i="2"/>
  <c r="G148" i="2"/>
  <c r="G147" i="2"/>
  <c r="G146" i="2"/>
  <c r="G145" i="2"/>
  <c r="G144" i="2"/>
  <c r="G143" i="2"/>
  <c r="G142" i="2"/>
  <c r="G141" i="2"/>
  <c r="G140" i="2"/>
  <c r="G139" i="2"/>
  <c r="G138" i="2"/>
  <c r="G134" i="2"/>
  <c r="G133" i="2"/>
  <c r="G130" i="2"/>
  <c r="G129" i="2"/>
  <c r="G128" i="2"/>
  <c r="G127" i="2"/>
  <c r="G123" i="2"/>
  <c r="G122" i="2"/>
  <c r="G120" i="2"/>
  <c r="G119" i="2"/>
  <c r="G118" i="2"/>
  <c r="G117" i="2"/>
  <c r="G116" i="2"/>
  <c r="G115" i="2"/>
  <c r="G114" i="2"/>
  <c r="G113" i="2"/>
  <c r="G112" i="2"/>
  <c r="C47" i="7" l="1"/>
  <c r="G327" i="3"/>
  <c r="G326" i="3"/>
  <c r="G325" i="3"/>
  <c r="G324" i="3"/>
  <c r="G323" i="3"/>
  <c r="F321" i="3"/>
  <c r="G318" i="3"/>
  <c r="G317" i="3"/>
  <c r="G316" i="3"/>
  <c r="G315" i="3"/>
  <c r="G314" i="3"/>
  <c r="F312" i="3"/>
  <c r="G310" i="3"/>
  <c r="G309" i="3"/>
  <c r="G308" i="3"/>
  <c r="G307" i="3"/>
  <c r="G306" i="3"/>
  <c r="F304" i="3"/>
  <c r="G302" i="3"/>
  <c r="G301" i="3"/>
  <c r="G300" i="3"/>
  <c r="G299" i="3"/>
  <c r="G298" i="3"/>
  <c r="F296" i="3"/>
  <c r="G294" i="3"/>
  <c r="G293" i="3"/>
  <c r="G292" i="3"/>
  <c r="G291" i="3"/>
  <c r="G290" i="3"/>
  <c r="F288" i="3"/>
  <c r="G286" i="3"/>
  <c r="G285" i="3"/>
  <c r="G284" i="3"/>
  <c r="G283" i="3"/>
  <c r="G282" i="3"/>
  <c r="F280" i="3"/>
  <c r="G278" i="3"/>
  <c r="G277" i="3"/>
  <c r="G276" i="3"/>
  <c r="G275" i="3"/>
  <c r="G274" i="3"/>
  <c r="F272" i="3"/>
  <c r="G270" i="3"/>
  <c r="G269" i="3"/>
  <c r="G268" i="3"/>
  <c r="G267" i="3"/>
  <c r="G266" i="3"/>
  <c r="F264" i="3"/>
  <c r="G262" i="3"/>
  <c r="G261" i="3"/>
  <c r="G260" i="3"/>
  <c r="G259" i="3"/>
  <c r="G258" i="3"/>
  <c r="F256" i="3"/>
  <c r="G254" i="3"/>
  <c r="G253" i="3"/>
  <c r="G252" i="3"/>
  <c r="G251" i="3"/>
  <c r="G250" i="3"/>
  <c r="F248" i="3"/>
  <c r="G246" i="3"/>
  <c r="G245" i="3"/>
  <c r="G244" i="3"/>
  <c r="G243" i="3"/>
  <c r="G242" i="3"/>
  <c r="F240" i="3"/>
  <c r="G238" i="3"/>
  <c r="G237" i="3"/>
  <c r="G236" i="3"/>
  <c r="G235" i="3"/>
  <c r="G234" i="3"/>
  <c r="F232" i="3"/>
  <c r="G230" i="3"/>
  <c r="G229" i="3"/>
  <c r="G228" i="3"/>
  <c r="G227" i="3"/>
  <c r="G226" i="3"/>
  <c r="F224" i="3"/>
  <c r="G222" i="3"/>
  <c r="G221" i="3"/>
  <c r="G220" i="3"/>
  <c r="G219" i="3"/>
  <c r="G218" i="3"/>
  <c r="F216" i="3"/>
  <c r="G214" i="3"/>
  <c r="G213" i="3"/>
  <c r="G212" i="3"/>
  <c r="G211" i="3"/>
  <c r="G210" i="3"/>
  <c r="E208" i="3"/>
  <c r="G206" i="3"/>
  <c r="G205" i="3"/>
  <c r="G204" i="3"/>
  <c r="G203" i="3"/>
  <c r="G202" i="3"/>
  <c r="F200" i="3"/>
  <c r="G198" i="3"/>
  <c r="G197" i="3"/>
  <c r="G196" i="3"/>
  <c r="G195" i="3"/>
  <c r="G194" i="3"/>
  <c r="F192" i="3"/>
  <c r="G344" i="2"/>
  <c r="G343" i="2"/>
  <c r="G342" i="2"/>
  <c r="G341" i="2"/>
  <c r="G340" i="2"/>
  <c r="F338" i="2"/>
  <c r="G336" i="2"/>
  <c r="G335" i="2"/>
  <c r="G334" i="2"/>
  <c r="G333" i="2"/>
  <c r="G332" i="2"/>
  <c r="F330" i="2"/>
  <c r="G328" i="2"/>
  <c r="G327" i="2"/>
  <c r="G326" i="2"/>
  <c r="G325" i="2"/>
  <c r="G324" i="2"/>
  <c r="F322" i="2"/>
  <c r="G320" i="2"/>
  <c r="G319" i="2"/>
  <c r="G318" i="2"/>
  <c r="G317" i="2"/>
  <c r="G316" i="2"/>
  <c r="F314" i="2"/>
  <c r="G312" i="2"/>
  <c r="G311" i="2"/>
  <c r="G310" i="2"/>
  <c r="G309" i="2"/>
  <c r="G308" i="2"/>
  <c r="F306" i="2"/>
  <c r="G304" i="2"/>
  <c r="G303" i="2"/>
  <c r="G302" i="2"/>
  <c r="G301" i="2"/>
  <c r="G300" i="2"/>
  <c r="F298" i="2"/>
  <c r="G296" i="2"/>
  <c r="G295" i="2"/>
  <c r="G294" i="2"/>
  <c r="G293" i="2"/>
  <c r="G292" i="2"/>
  <c r="F290" i="2"/>
  <c r="G288" i="2"/>
  <c r="G287" i="2"/>
  <c r="G286" i="2"/>
  <c r="G285" i="2"/>
  <c r="G284" i="2"/>
  <c r="F282" i="2"/>
  <c r="G280" i="2"/>
  <c r="G279" i="2"/>
  <c r="G278" i="2"/>
  <c r="G277" i="2"/>
  <c r="G276" i="2"/>
  <c r="F274" i="2"/>
  <c r="G272" i="2"/>
  <c r="G271" i="2"/>
  <c r="G270" i="2"/>
  <c r="G269" i="2"/>
  <c r="G268" i="2"/>
  <c r="F266" i="2"/>
  <c r="G264" i="2"/>
  <c r="G263" i="2"/>
  <c r="G262" i="2"/>
  <c r="G261" i="2"/>
  <c r="G260" i="2"/>
  <c r="F258" i="2"/>
  <c r="G256" i="2"/>
  <c r="G255" i="2"/>
  <c r="G254" i="2"/>
  <c r="G253" i="2"/>
  <c r="G252" i="2"/>
  <c r="F250" i="2"/>
  <c r="G248" i="2"/>
  <c r="G247" i="2"/>
  <c r="G246" i="2"/>
  <c r="G245" i="2"/>
  <c r="G244" i="2"/>
  <c r="F242" i="2"/>
  <c r="G240" i="2"/>
  <c r="G239" i="2"/>
  <c r="G238" i="2"/>
  <c r="G237" i="2"/>
  <c r="G236" i="2"/>
  <c r="E234" i="2"/>
  <c r="G232" i="2"/>
  <c r="G231" i="2"/>
  <c r="G230" i="2"/>
  <c r="G229" i="2"/>
  <c r="G228" i="2"/>
  <c r="F226" i="2"/>
  <c r="G224" i="2"/>
  <c r="G223" i="2"/>
  <c r="G222" i="2"/>
  <c r="G221" i="2"/>
  <c r="G220" i="2"/>
  <c r="F218" i="2"/>
  <c r="G76" i="5"/>
  <c r="G75" i="5"/>
  <c r="G74" i="5"/>
  <c r="G73" i="5"/>
  <c r="G72" i="5"/>
  <c r="G68" i="5"/>
  <c r="G67" i="5"/>
  <c r="G66" i="5"/>
  <c r="G65" i="5"/>
  <c r="G64" i="5"/>
  <c r="G60" i="5"/>
  <c r="G59" i="5"/>
  <c r="G58" i="5"/>
  <c r="G57" i="5"/>
  <c r="G56" i="5"/>
  <c r="G52" i="5"/>
  <c r="G51" i="5"/>
  <c r="G50" i="5"/>
  <c r="G49" i="5"/>
  <c r="G48" i="5"/>
  <c r="G34" i="5"/>
  <c r="G33" i="5"/>
  <c r="G32" i="5"/>
  <c r="G31" i="5"/>
  <c r="G30" i="5"/>
  <c r="G26" i="5"/>
  <c r="G25" i="5"/>
  <c r="G24" i="5"/>
  <c r="G23" i="5"/>
  <c r="G22" i="5"/>
  <c r="G18" i="5"/>
  <c r="G17" i="5"/>
  <c r="G16" i="5"/>
  <c r="G15" i="5"/>
  <c r="G14" i="5"/>
  <c r="G190" i="3"/>
  <c r="G189" i="3"/>
  <c r="G188" i="3"/>
  <c r="G187" i="3"/>
  <c r="G186" i="3"/>
  <c r="G182" i="3"/>
  <c r="G181" i="3"/>
  <c r="G180" i="3"/>
  <c r="G179" i="3"/>
  <c r="G178" i="3"/>
  <c r="G174" i="3"/>
  <c r="G173" i="3"/>
  <c r="G172" i="3"/>
  <c r="G171" i="3"/>
  <c r="G170" i="3"/>
  <c r="G166" i="3"/>
  <c r="G165" i="3"/>
  <c r="G164" i="3"/>
  <c r="G163" i="3"/>
  <c r="G162" i="3"/>
  <c r="G157" i="3"/>
  <c r="G156" i="3"/>
  <c r="G155" i="3"/>
  <c r="G154" i="3"/>
  <c r="G153" i="3"/>
  <c r="G149" i="3"/>
  <c r="G148" i="3"/>
  <c r="G147" i="3"/>
  <c r="G141" i="3"/>
  <c r="G140" i="3"/>
  <c r="G133" i="3"/>
  <c r="G123" i="3"/>
  <c r="G122" i="3"/>
  <c r="G121" i="3"/>
  <c r="G120" i="3"/>
  <c r="G119" i="3"/>
  <c r="G115" i="3"/>
  <c r="G114" i="3"/>
  <c r="G111" i="3"/>
  <c r="G107" i="3"/>
  <c r="G106" i="3"/>
  <c r="G105" i="3"/>
  <c r="G104" i="3"/>
  <c r="G103" i="3"/>
  <c r="G99" i="3"/>
  <c r="G98" i="3"/>
  <c r="G97" i="3"/>
  <c r="G96" i="3"/>
  <c r="G95" i="3"/>
  <c r="G91" i="3"/>
  <c r="G90" i="3"/>
  <c r="G89" i="3"/>
  <c r="G88" i="3"/>
  <c r="G87" i="3"/>
  <c r="G83" i="3"/>
  <c r="G82" i="3"/>
  <c r="G81" i="3"/>
  <c r="G80" i="3"/>
  <c r="G79" i="3"/>
  <c r="G75" i="3"/>
  <c r="G74" i="3"/>
  <c r="G73" i="3"/>
  <c r="G72" i="3"/>
  <c r="G71" i="3"/>
  <c r="G67" i="3"/>
  <c r="G66" i="3"/>
  <c r="G65" i="3"/>
  <c r="G64" i="3"/>
  <c r="G63" i="3"/>
  <c r="G59" i="3"/>
  <c r="G58" i="3"/>
  <c r="G57" i="3"/>
  <c r="G56" i="3"/>
  <c r="G55" i="3"/>
  <c r="G51" i="3"/>
  <c r="G50" i="3"/>
  <c r="G49" i="3"/>
  <c r="G48" i="3"/>
  <c r="G47" i="3"/>
  <c r="G42" i="3"/>
  <c r="G41" i="3"/>
  <c r="G40" i="3"/>
  <c r="G39" i="3"/>
  <c r="G38" i="3"/>
  <c r="G34" i="3"/>
  <c r="G33" i="3"/>
  <c r="G32" i="3"/>
  <c r="G31" i="3"/>
  <c r="G30" i="3"/>
  <c r="G26" i="3"/>
  <c r="G25" i="3"/>
  <c r="G24" i="3"/>
  <c r="G23" i="3"/>
  <c r="G22" i="3"/>
  <c r="G18" i="3"/>
  <c r="G17" i="3"/>
  <c r="G16" i="3"/>
  <c r="G15" i="3"/>
  <c r="G14" i="3"/>
  <c r="G50" i="4"/>
  <c r="G35" i="4"/>
  <c r="G34" i="4"/>
  <c r="G33" i="4"/>
  <c r="G32" i="4"/>
  <c r="G31" i="4"/>
  <c r="G27" i="4"/>
  <c r="G216" i="2"/>
  <c r="G215" i="2"/>
  <c r="G214" i="2"/>
  <c r="G213" i="2"/>
  <c r="G212" i="2"/>
  <c r="G208" i="2"/>
  <c r="G207" i="2"/>
  <c r="G206" i="2"/>
  <c r="G205" i="2"/>
  <c r="G204" i="2"/>
  <c r="G200" i="2"/>
  <c r="G199" i="2"/>
  <c r="G198" i="2"/>
  <c r="G197" i="2"/>
  <c r="G196" i="2"/>
  <c r="G192" i="2"/>
  <c r="G191" i="2"/>
  <c r="G190" i="2"/>
  <c r="G189" i="2"/>
  <c r="G188" i="2"/>
  <c r="G183" i="2"/>
  <c r="G182" i="2"/>
  <c r="G181" i="2"/>
  <c r="G180" i="2"/>
  <c r="G179" i="2"/>
  <c r="G175" i="2"/>
  <c r="G167" i="2"/>
  <c r="G108" i="2"/>
  <c r="G107" i="2"/>
  <c r="G106" i="2"/>
  <c r="G105" i="2"/>
  <c r="G104" i="2"/>
  <c r="G100" i="2"/>
  <c r="G99" i="2"/>
  <c r="G98" i="2"/>
  <c r="G97" i="2"/>
  <c r="G96" i="2"/>
  <c r="G92" i="2"/>
  <c r="G91" i="2"/>
  <c r="G90" i="2"/>
  <c r="G89" i="2"/>
  <c r="G88" i="2"/>
  <c r="G84" i="2"/>
  <c r="G83" i="2"/>
  <c r="G82" i="2"/>
  <c r="G81" i="2"/>
  <c r="G80" i="2"/>
  <c r="G76" i="2"/>
  <c r="G75" i="2"/>
  <c r="G74" i="2"/>
  <c r="G73" i="2"/>
  <c r="G72" i="2"/>
  <c r="G68" i="2"/>
  <c r="G67" i="2"/>
  <c r="G66" i="2"/>
  <c r="G65" i="2"/>
  <c r="G64" i="2"/>
  <c r="G60" i="2"/>
  <c r="G59" i="2"/>
  <c r="G58" i="2"/>
  <c r="G57" i="2"/>
  <c r="G56" i="2"/>
  <c r="G52" i="2"/>
  <c r="G51" i="2"/>
  <c r="G50" i="2"/>
  <c r="G49" i="2"/>
  <c r="G48" i="2"/>
  <c r="G43" i="2"/>
  <c r="G42" i="2"/>
  <c r="G41" i="2"/>
  <c r="G40" i="2"/>
  <c r="G39" i="2"/>
  <c r="G35" i="2"/>
  <c r="G34" i="2"/>
  <c r="G33" i="2"/>
  <c r="G32" i="2"/>
  <c r="G31" i="2"/>
  <c r="G27" i="2"/>
  <c r="G26" i="2"/>
  <c r="G25" i="2"/>
  <c r="G24" i="2"/>
  <c r="G23" i="2"/>
  <c r="G19" i="2"/>
  <c r="G18" i="2"/>
  <c r="G17" i="2"/>
  <c r="G16" i="2"/>
  <c r="G15" i="2"/>
  <c r="F52" i="4"/>
  <c r="F37" i="4"/>
  <c r="F29" i="4"/>
  <c r="F13" i="4"/>
  <c r="F210" i="2"/>
  <c r="F202" i="2"/>
  <c r="F194" i="2"/>
  <c r="F186" i="2"/>
  <c r="F185" i="2"/>
  <c r="F177" i="2"/>
  <c r="F169" i="2"/>
  <c r="F154" i="2"/>
  <c r="F136" i="2"/>
  <c r="F125" i="2"/>
  <c r="F110" i="2"/>
  <c r="F102" i="2"/>
  <c r="F94" i="2"/>
  <c r="F86" i="2"/>
  <c r="F78" i="2"/>
  <c r="F70" i="2"/>
  <c r="F62" i="2"/>
  <c r="F54" i="2"/>
  <c r="F46" i="2"/>
  <c r="F45" i="2"/>
  <c r="F37" i="2"/>
  <c r="F29" i="2"/>
  <c r="F21" i="2"/>
  <c r="F13" i="2"/>
</calcChain>
</file>

<file path=xl/sharedStrings.xml><?xml version="1.0" encoding="utf-8"?>
<sst xmlns="http://schemas.openxmlformats.org/spreadsheetml/2006/main" count="1422" uniqueCount="444">
  <si>
    <t>Attachment I</t>
  </si>
  <si>
    <t>COST PROPOSAL</t>
  </si>
  <si>
    <t>INSTRUCTION:</t>
  </si>
  <si>
    <t>2.  Offeror is wholly responsible for ensuring figures and calculations submitted in Offeror’s completed Cost Proposal are accurate, even if formulas have been provided by the Lead State as a courtesy.</t>
  </si>
  <si>
    <t>Heavy Construction Equipment</t>
  </si>
  <si>
    <t>ADDITIONAL INSTRUCTION:</t>
  </si>
  <si>
    <t>MINMUM DISCOUNT % OFF TABLE</t>
  </si>
  <si>
    <t>Category #</t>
  </si>
  <si>
    <t>Offered Minimum Discount % Off</t>
  </si>
  <si>
    <t>ARTICULATED DUMP HAULERS</t>
  </si>
  <si>
    <r>
      <t xml:space="preserve">Hard type value </t>
    </r>
    <r>
      <rPr>
        <b/>
        <u/>
        <sz val="11"/>
        <color theme="1"/>
        <rFont val="Calibri"/>
        <family val="2"/>
        <scheme val="minor"/>
      </rPr>
      <t>ONLY</t>
    </r>
    <r>
      <rPr>
        <sz val="11"/>
        <color theme="1"/>
        <rFont val="Calibri"/>
        <family val="2"/>
        <scheme val="minor"/>
      </rPr>
      <t xml:space="preserve"> if offering a single % for the entire category --&gt;</t>
    </r>
  </si>
  <si>
    <t xml:space="preserve">Brand Name  </t>
  </si>
  <si>
    <t>Price Book/Catalog Date of Manufacturer’s Current Published Retail Price List</t>
  </si>
  <si>
    <t>Minimum Discount % Off</t>
  </si>
  <si>
    <t>[insert additional lines as necessary]</t>
  </si>
  <si>
    <t>ARTICULATED HAULERS</t>
  </si>
  <si>
    <t>BACKHOES</t>
  </si>
  <si>
    <t>PLANER/COLD PLANER</t>
  </si>
  <si>
    <t>COMPACTORS:</t>
  </si>
  <si>
    <t>A. ROAD</t>
  </si>
  <si>
    <r>
      <t xml:space="preserve">Hard type value </t>
    </r>
    <r>
      <rPr>
        <b/>
        <u/>
        <sz val="11"/>
        <color theme="1"/>
        <rFont val="Calibri"/>
        <family val="2"/>
        <scheme val="minor"/>
      </rPr>
      <t xml:space="preserve">ONLY </t>
    </r>
    <r>
      <rPr>
        <sz val="11"/>
        <color theme="1"/>
        <rFont val="Calibri"/>
        <family val="2"/>
        <scheme val="minor"/>
      </rPr>
      <t>if offering a single % for the entire sub-category --&gt;</t>
    </r>
  </si>
  <si>
    <t>B.  ASPHALT</t>
  </si>
  <si>
    <t>C. LANDFILL</t>
  </si>
  <si>
    <t>Hard type value if offering a single % for the entire sub-category --&gt;</t>
  </si>
  <si>
    <t>DOZERS</t>
  </si>
  <si>
    <t>MOTOR GRADERS</t>
  </si>
  <si>
    <t>PAVERS</t>
  </si>
  <si>
    <t>RECLAIMERS</t>
  </si>
  <si>
    <t>SITE DUMPERS</t>
  </si>
  <si>
    <t>SKID STEERS</t>
  </si>
  <si>
    <t>TELEHANDLERS</t>
  </si>
  <si>
    <t>TRACK EXCAVATORS</t>
  </si>
  <si>
    <t>TRACKED LOADERS</t>
  </si>
  <si>
    <t>WHEEL LOADERS</t>
  </si>
  <si>
    <t>WHEELED EXCAVATOR</t>
  </si>
  <si>
    <t xml:space="preserve">SWEEPERS: </t>
  </si>
  <si>
    <t>Hard type value if offering a single % for the entire category --&gt;</t>
  </si>
  <si>
    <t>A.  AIRPORT/RUNWAY, WALK BEHIND</t>
  </si>
  <si>
    <t>B.  RIDING</t>
  </si>
  <si>
    <t>C.  PARKING LOT</t>
  </si>
  <si>
    <t>D.  SIDEWALK</t>
  </si>
  <si>
    <t>Heavy Equipment Value Add Cost Evaluation and Contract Offering</t>
  </si>
  <si>
    <t xml:space="preserve">1.  Within the tables, list the value add products / services you intend to provide under the resulting contract award. If you need more space, insert additional lines as necessary. Light blue highlighted cells signify a requested vendor input. </t>
  </si>
  <si>
    <t>Value Add Cost</t>
  </si>
  <si>
    <t>Brand Name  /  Service  /   Product Description</t>
  </si>
  <si>
    <t>List Price</t>
  </si>
  <si>
    <t>Extended Price</t>
  </si>
  <si>
    <t>Industrial Equipment</t>
  </si>
  <si>
    <t>AIR COMPRESSORS</t>
  </si>
  <si>
    <t>BACK UP BATTERY PACKS</t>
  </si>
  <si>
    <t>FORKLIFTS</t>
  </si>
  <si>
    <t xml:space="preserve">LIGHT TOWERS </t>
  </si>
  <si>
    <t>OTHER (IN SCOPE)</t>
  </si>
  <si>
    <t>Industrial Equipment Value Add Cost Evaluation and Contract Offering</t>
  </si>
  <si>
    <t>Light Tower</t>
  </si>
  <si>
    <t>Load Capacity --- 6,000 lbs
Lift Height --- 23 feet
Aisle Widths --- 11 to 12 feet
Outdoor and indoor use</t>
  </si>
  <si>
    <t>Forklifts</t>
  </si>
  <si>
    <t>Generators</t>
  </si>
  <si>
    <t>Battery Capacity --- 258 kWh
Power Rating --- 120 KVA
DC Bus Voltage --- 358 Volts
DC Amp Hours --- 720 Ah</t>
  </si>
  <si>
    <t>Backup Battery Pack</t>
  </si>
  <si>
    <t>Tank Size --- 60 Gallon 
Pressure --- 150 PSI
CFM @ 40 PSI --- 13.4
CFM @ 90 PSI --- 11.5
Running HP --- 3.7</t>
  </si>
  <si>
    <t>Air Compressors</t>
  </si>
  <si>
    <t>Load Capacity --- 0,12 - 0,14 T
Sweeping Width --- 49,21 - 51,96 inch
Speed --- 9 MPH</t>
  </si>
  <si>
    <t>Sweepers: Sidewalk</t>
  </si>
  <si>
    <t>17 - d</t>
  </si>
  <si>
    <t>Cleaning Path --- 50", 64"
Hopper Capacity --- 8.8 cu ft
Productivity --- 108,791 sqft/hr</t>
  </si>
  <si>
    <t>Sweepers: Parking Lot</t>
  </si>
  <si>
    <t>17 - c</t>
  </si>
  <si>
    <t>Hopper tank capacity --- 26 gallon
Water tank capacity -- 7 gallon
Suitable for both indoor and outdoor use in dry conditions.</t>
  </si>
  <si>
    <t>Sweepers: Riding</t>
  </si>
  <si>
    <t>17 - b</t>
  </si>
  <si>
    <t>Net Power --- 99 HP @ 2200 RPM (74 kW)
Hopper Capacity --- 7 cubic yards
Payload --- 10,000 lbs.
Speed - 22 MPH</t>
  </si>
  <si>
    <t>Sweepers: Airport Runway</t>
  </si>
  <si>
    <t>17 - a</t>
  </si>
  <si>
    <t>Net Power --- 129 kW (173 hp)
Digging Depth --- 5.83 m (19 ft. 2 in.)
Operating Weight --- 19,700 kg (43,431 lb.)</t>
  </si>
  <si>
    <t>Wheeled Excavator</t>
  </si>
  <si>
    <t>Wheel Loaders</t>
  </si>
  <si>
    <t>Rated Operating Capacity --- 1176 kg (2,590 lb.)
Gross Horsepower --- 54.8 kW (74 hp)
Net Horsepower --- 52.5 kW (70 hp)
Operating Weight --- 4313 kg (9,500 lb.)</t>
  </si>
  <si>
    <t>Tracked Loaders</t>
  </si>
  <si>
    <t>Track Excavators</t>
  </si>
  <si>
    <t>Maximum Lift Capacity --- 10000 lb / 4535.92 kg
Outriggers Up Lift Height --- 55 ft / 16.76 m
Outriggers Up Forward Reach --- 42 ft / 12.8 m
Lift Capacity at Full Height --- 5000 lb / 2267.96 kg</t>
  </si>
  <si>
    <t>Telehanders</t>
  </si>
  <si>
    <t>Rated Operating Capacity --- 795 kg (1,750 lb.)
Gross Horsepower --- 48.5 kW (65 hp)
Net Horsepower --- 45.6 kW (61 hp)
Operating Weight --- 2806 kg (6,180 lb.)</t>
  </si>
  <si>
    <t>Skid Steers</t>
  </si>
  <si>
    <t>Gross Engine Power --- 74 hp (55 kW)
Payload --- 13,228 lbs (6,000 kg)
Bucket Capacity --- 4.2 yd3 (3.19 m3)</t>
  </si>
  <si>
    <t>Site Dumpers</t>
  </si>
  <si>
    <t>Operating Weight --- 50000 lbs
Cutting/Mixing Width --- 96 inchs
Gross Power --- 415.7 HP</t>
  </si>
  <si>
    <t>Reclaimers</t>
  </si>
  <si>
    <t>Gross Power --- 225 HP
Standard Paving Range --- 3 - 6 m (9' 10"-19' 6")
Operating Weight - With SE60 V --- 45090 lb</t>
  </si>
  <si>
    <t>Pavers</t>
  </si>
  <si>
    <t>Net power, gears 1 and 2 --- 165 horsepower; 123 kilowatts
Net power, gears 3 through to 6 --- 185 horsepower; 138 kilowatts
Number of cylinders --- 6
Displacement --- 10.3 litres (629 cubic inches)</t>
  </si>
  <si>
    <t>Motor Graders</t>
  </si>
  <si>
    <t xml:space="preserve">Net Power --- 69 kW (92 hp) at 2,200 rpm
Operating Weight --- 20,000 lbs.
Track on Ground --- 2 184 mm (86 in.) </t>
  </si>
  <si>
    <t>Dozers</t>
  </si>
  <si>
    <t>Compactors: Landfill</t>
  </si>
  <si>
    <t>5 - c</t>
  </si>
  <si>
    <t xml:space="preserve">Operating Weight (with ROPS) --- 10,000 kg.
Rated Engine Power --- 80 kW. 
Drum or Rolling Width --- 1,530 mm. </t>
  </si>
  <si>
    <t>Compactors: Asphalt</t>
  </si>
  <si>
    <t>5 - b</t>
  </si>
  <si>
    <t>Impact Force --- 30KN
Speed --- 0-5Km/hour
Drum Width --- 800mm * 500mm
Climbing --- 25%</t>
  </si>
  <si>
    <t>Compactors: Road</t>
  </si>
  <si>
    <t xml:space="preserve">5 - a </t>
  </si>
  <si>
    <t>Planer / Cold Planer</t>
  </si>
  <si>
    <t>Backhoes</t>
  </si>
  <si>
    <t>Net Power --- 465 hp
Payload capacity --- 45 sh tn
Body volume, SAE 2:1 heap --- 32 yd³</t>
  </si>
  <si>
    <t>Articulated Haulers</t>
  </si>
  <si>
    <t>Net Power --- 235 KW (321 hp) at 1,900 rpm
Rated Payload --- 53,300 lbs.
Heaped Capacity --- 15.0 m3 (19.6 cu. yd.)</t>
  </si>
  <si>
    <t>Articulated Dump Haulers</t>
  </si>
  <si>
    <t>Heavy Equipment</t>
  </si>
  <si>
    <t>Minimum Product Specifications</t>
  </si>
  <si>
    <t>Category</t>
  </si>
  <si>
    <t>Compactors: Road, Asphalt, &amp; Landfill</t>
  </si>
  <si>
    <t>Select Yes / No for what Categories you are Seeking an Award In</t>
  </si>
  <si>
    <t>Category Description</t>
  </si>
  <si>
    <t>Section 2 - Market Basket Evaluation</t>
  </si>
  <si>
    <t>Section 1 - Number of Proposed Categories</t>
  </si>
  <si>
    <t>2.  Offeror must complete all required elements of this Cost Proposal. The format and structure of the Cost Proposal is intended to allow for a fair evaluation of like costs among Offerors. Deviation from the format or structure of this Cost Proposal may result in Offeror’s proposal being deemed non-responsive.</t>
  </si>
  <si>
    <t xml:space="preserve">2.   Offeror should input "No" if it is not proposing for the given Category. If a field is left blank it is assumed that Offeror is not proposing for an award in that Category. </t>
  </si>
  <si>
    <t>Section 3 - Discount % Off Evaluation</t>
  </si>
  <si>
    <t># of Categories Seeking an Award In --&gt;</t>
  </si>
  <si>
    <t xml:space="preserve">4.   Offeror’s Cost must be inclusive of all fees and charges, including but not limited to fees or charges for shipping, delivery, credit card payments, or personnel. </t>
  </si>
  <si>
    <t>3.   Inclusion of cost or pricing information in any document other than this Cost Proposal may result in Offeror’s proposal being deemed non-responsive.</t>
  </si>
  <si>
    <t>5.   In addition to the Cost Proposal evaluation described in this RFP, Cost Proposals may also be subject to an independent review for reasonableness and best value by the Lead State. Costs determined not to be reasonable or best-value by the Lead State may result in all or part of Offeror’s proposal being rejected, notwithstanding the results of the Cost Proposal evaluation.</t>
  </si>
  <si>
    <t>2.   Offeror is wholly responsible for ensuring figures and calculations submitted in Offeror’s completed Cost Proposal are accurate, even if formulas have been provided by the Lead State as a courtesy.</t>
  </si>
  <si>
    <t>Offeror's Proposed Product</t>
  </si>
  <si>
    <t>Specifications for Offeror's Proposed Product</t>
  </si>
  <si>
    <t xml:space="preserve">4.   The "Minimum Product Specifications" in column C represent the minimum spec. Offeror is to assess its own inventory of equipment to meet these minimum specifications and input in columns D to H the proposed Equipment. </t>
  </si>
  <si>
    <r>
      <t xml:space="preserve">3.   Categories 5 (Compactors) and 17 (Sweepers) within </t>
    </r>
    <r>
      <rPr>
        <u/>
        <sz val="11"/>
        <rFont val="Calibri"/>
        <family val="2"/>
      </rPr>
      <t>Heavy Equipment</t>
    </r>
    <r>
      <rPr>
        <sz val="11"/>
        <rFont val="Calibri"/>
        <family val="2"/>
      </rPr>
      <t xml:space="preserve"> portion include sub-categories. Offeror must propose for each sub-category of an overall Category in order to be considered for an award in that Category. Failure to propose each sub-category of an overall Category may result in disqualification of Offeror's proposal from that Category.</t>
    </r>
  </si>
  <si>
    <t>Generator Fuel Type --- Ultra Low Sulfur Diesel
Generator Voltage --- 12VDC
Run Time at Full Load --- 28 hours
Fuel Tank Capacity --- 62 gallon
Portable Generator</t>
  </si>
  <si>
    <t>Discount %</t>
  </si>
  <si>
    <t>GENERATORS</t>
  </si>
  <si>
    <r>
      <t xml:space="preserve">1.   Offeror is to input in the </t>
    </r>
    <r>
      <rPr>
        <b/>
        <u/>
        <sz val="11"/>
        <color theme="1"/>
        <rFont val="Calibri"/>
        <family val="2"/>
        <scheme val="minor"/>
      </rPr>
      <t>blue</t>
    </r>
    <r>
      <rPr>
        <sz val="11"/>
        <color theme="1"/>
        <rFont val="Calibri"/>
        <family val="2"/>
        <scheme val="minor"/>
      </rPr>
      <t xml:space="preserve"> highlighted fields "Yes" or "No" on whether Offeror is seeking an award in the respective Category. </t>
    </r>
  </si>
  <si>
    <r>
      <t xml:space="preserve">1.   Offeror must complete all required fields (fields in a </t>
    </r>
    <r>
      <rPr>
        <b/>
        <u/>
        <sz val="11"/>
        <color theme="1"/>
        <rFont val="Calibri"/>
        <family val="2"/>
        <scheme val="minor"/>
      </rPr>
      <t>blue</t>
    </r>
    <r>
      <rPr>
        <sz val="11"/>
        <color theme="1"/>
        <rFont val="Calibri"/>
        <family val="2"/>
        <scheme val="minor"/>
      </rPr>
      <t xml:space="preserve"> highlight) on this Cost Proposal. The format and structure of the Cost Proposal is intended to allow for a fair discount % off type evaluation of like costs among Offerors. Deviation from the format or structure of this Cost Proposal may result in Offeror’s proposal being deemed non-responsive.</t>
    </r>
  </si>
  <si>
    <t xml:space="preserve">2.   It has been determined that the best pricing structure for this portion of the evaluation is a simple “percentage off” of the most current dated Supplier’s suggested government or commercial catalog or price list. The pricing matrix is a percentage off the Supplier’s Suggested Retail Price. Suppliers can submit actual pricing schedules for their equipment though, with the percentage discount already figured, as long as the Supplier list price is stated first, then the discount, then the final discount price. You will have to keep it updated as pricing changes occur. </t>
  </si>
  <si>
    <t xml:space="preserve">3.   Within the tables, if you have different discounts for different brands / models / sizes of equipment or options, you WILL have to list the items. If you need more space, insert additional lines as necessary. Light blue highlighted cells signify a requested vendor input. </t>
  </si>
  <si>
    <t xml:space="preserve">3.  Within the tables, if you have different discounts for different brands / models / sizes of equipment or options, you WILL have to list the items. If you need more space, insert additional lines as necessary. Light blue highlighted cells signify a requested vendor input. </t>
  </si>
  <si>
    <t>1.  This Cost Proposal form consists of multiple sections (tabs at the bottom of this spreadsheet):
---Section 1: Number of Proposed Categories (Green Tab)
---Section 2: Market Basket Evaluation (Orange Tab)
---Section 3: Discount % Off Evaluation (Blue Tabs)
-----Heavy Equipment Discount %
-----Heavy Equipment Value Add
-----Industrial Equipment Discount %
-----Industrial Equipment Value Add</t>
  </si>
  <si>
    <t>6.   It is Offerors responsibility to ensure it has completed all tabs and required inputs based on its proposed products &amp; services.</t>
  </si>
  <si>
    <t xml:space="preserve">3.   All Categories Offeror selects that "Yes" it is proposing for an award must subsequently include a complete proposal to Section 2 (Market Basket Evaluation) and Section 3 (Discount % Off Evaluation) for the respective Category. Failure to submit a complete Cost Proposal for  each Category Offeror is seeking an award in may result in disqualification of Offeror's proposal to that Category. </t>
  </si>
  <si>
    <t>Telehandlers</t>
  </si>
  <si>
    <r>
      <t xml:space="preserve">1.   Offeror must complete all required fields (fields in a </t>
    </r>
    <r>
      <rPr>
        <b/>
        <u/>
        <sz val="11"/>
        <color theme="1"/>
        <rFont val="Calibri"/>
        <family val="2"/>
        <scheme val="minor"/>
      </rPr>
      <t>blue</t>
    </r>
    <r>
      <rPr>
        <sz val="11"/>
        <color theme="1"/>
        <rFont val="Calibri"/>
        <family val="2"/>
        <scheme val="minor"/>
      </rPr>
      <t xml:space="preserve"> highlight) on this Cost Proposal. The format and structure of the Cost Proposal is intended to allow for a fair market basket type evaluation of like costs among Offerors. Deviation from the format or structure of this Cost Proposal may result in Offeror’s proposal being deemed non-responsive.</t>
    </r>
  </si>
  <si>
    <t>Net Peak Power --- 75 kW (100 hp) at 1,600 rpm
Standard Dipperstick Digging Depth --- 4.30 m (14 ft. 1 in.) 
Operating Weight --- 14,600 lbs.</t>
  </si>
  <si>
    <t>Rotor Width --- 83-inch
Rotor Depth --- 12-inch
Operating Weight --- 41,000 lbs.
Load Sensing Propel System
High capacity, versatile convey</t>
  </si>
  <si>
    <t>Operating Weight --- 90207 lbs.
Gross Power --- 435 HP
Net Power --- 405 HP</t>
  </si>
  <si>
    <r>
      <t xml:space="preserve">Height ---- 23 feet
Compact Design
Aim lights from the ground
</t>
    </r>
    <r>
      <rPr>
        <sz val="11"/>
        <color rgb="FFFF0000"/>
        <rFont val="Calibri"/>
        <family val="2"/>
        <scheme val="minor"/>
      </rPr>
      <t>Heavy gauge all-steel under carriage</t>
    </r>
    <r>
      <rPr>
        <sz val="11"/>
        <color theme="1"/>
        <rFont val="Calibri"/>
        <family val="2"/>
        <scheme val="minor"/>
      </rPr>
      <t xml:space="preserve">
Trailer --- MIG welded, unibody-style
Tow hitch
Lamps --- Four 1000 W metal halide lamps
Luminosity --- 110,000 lm per lamp &amp; 440,000 lm total initial intensity</t>
    </r>
  </si>
  <si>
    <r>
      <t xml:space="preserve">Net Power --- 47 kW (62 hp) at 2,200 rpm
</t>
    </r>
    <r>
      <rPr>
        <sz val="11"/>
        <color rgb="FFFF0000"/>
        <rFont val="Calibri"/>
        <family val="2"/>
        <scheme val="minor"/>
      </rPr>
      <t>Operating Weight --- 11,100 lbs.</t>
    </r>
    <r>
      <rPr>
        <sz val="11"/>
        <color theme="1"/>
        <rFont val="Calibri"/>
        <family val="2"/>
        <scheme val="minor"/>
      </rPr>
      <t xml:space="preserve">
Bucket Capacity --- 0.7–1.1 m3 (0.9–1.4 cu. yd.)</t>
    </r>
  </si>
  <si>
    <r>
      <t xml:space="preserve">Net Power --- 73 kW (98 hp)
</t>
    </r>
    <r>
      <rPr>
        <sz val="11"/>
        <color rgb="FFFF0000"/>
        <rFont val="Calibri"/>
        <family val="2"/>
        <scheme val="minor"/>
      </rPr>
      <t>Digging Depth --- 19 ft.</t>
    </r>
    <r>
      <rPr>
        <sz val="11"/>
        <color theme="1"/>
        <rFont val="Calibri"/>
        <family val="2"/>
        <scheme val="minor"/>
      </rPr>
      <t xml:space="preserve">
Operating Weight --- 13 407 kg (29,531 lb.)</t>
    </r>
  </si>
  <si>
    <t>Sweepers: Airport Runway, Riding, Parking Lot, Sidewalk, and Street</t>
  </si>
  <si>
    <t>Asphalt Distributor</t>
  </si>
  <si>
    <t>Chip Spreader</t>
  </si>
  <si>
    <t>Crack Router/Sealant</t>
  </si>
  <si>
    <t>Ditcher</t>
  </si>
  <si>
    <t>Emulsion Tank</t>
  </si>
  <si>
    <t>Patch Truck, Patchers</t>
  </si>
  <si>
    <t>Road Widener</t>
  </si>
  <si>
    <t>Scraper, Screed</t>
  </si>
  <si>
    <t>Sprayer/Water Truck/Water Tank</t>
  </si>
  <si>
    <t>Stabilizer</t>
  </si>
  <si>
    <t>E. STREET</t>
  </si>
  <si>
    <t>20. CHIP SPREADER</t>
  </si>
  <si>
    <t>19.  BROOM</t>
  </si>
  <si>
    <t>18. ASPHALT DISTRIBUTOR</t>
  </si>
  <si>
    <t>21. CRACK ROUTER / SEALANT</t>
  </si>
  <si>
    <t>22. DITCHER</t>
  </si>
  <si>
    <t>CONVEYER: DRUM, SINGLE, DOUBLE, COMBI, STATIC</t>
  </si>
  <si>
    <t>24. EMULSION TANK</t>
  </si>
  <si>
    <t>25. MELTER, MILLS, MIXER</t>
  </si>
  <si>
    <t>26. OIL DISTRIBUTOR</t>
  </si>
  <si>
    <t>27. PATCH TRUCK, PATCHERS</t>
  </si>
  <si>
    <t>28. ROAD WIDENER</t>
  </si>
  <si>
    <t>29. ROLLER</t>
  </si>
  <si>
    <t>30. SCRAPER, SCREED</t>
  </si>
  <si>
    <t>31. SPRAYER/WATER TRUCK/ WATER TANK</t>
  </si>
  <si>
    <t>32. STABILIZER</t>
  </si>
  <si>
    <t>33. OTHER (IN SCOPE)</t>
  </si>
  <si>
    <t>Amended February 17, 2023 (edits in red ink)</t>
  </si>
  <si>
    <t>Clearing Width --- 22 inches wide
Clearing Depth --- 11 inches deep
Number of Blades --- 3 blades</t>
  </si>
  <si>
    <t>--- 10,000 Gallon Capacity
--- ¼” plate steel construction
--- Foam Glass Block insulation on tank bottom
--- Ribbed steel panel outer skin (covers tank insulation)
--- Liquid Level scale reader</t>
  </si>
  <si>
    <t>Outline Voltage (L+L) --- 240V AC
Output Accuracy --- +- 2-4%</t>
  </si>
  <si>
    <t>Capacity --- 4,000 gallons
Man-Way --- 24" Round Man-Way
Fill Pipe --- 2-1/2" Pipe and Cam Groove Coupler
Ladder --- rear mounted</t>
  </si>
  <si>
    <t>Power --- 5.5HP
Working Width --- 405mm
Working Depth --- 260mm</t>
  </si>
  <si>
    <t>Operating Width --- 10'
Transport Width --- 10'
Hopper Capacity --- 3.24 yd^3 
Conveyor Length --- 10"
Conveyor Width --- 24"
Belt Speed --- 400 fpm
Working Speed --- 270 fpm
Transport Speed --- 9mph
Turning Radius --- 13'</t>
  </si>
  <si>
    <t>Capacity --- Cubic Yards --- 5.0
Capacity --- Ton --- 6.0
Loading Height --- 100"
Heat Transfer Oil Capacity --- 150 Gallon</t>
  </si>
  <si>
    <t xml:space="preserve">Capacity ---265 gallons at ambient temperature
--- Jacket shall wrap around 100% of the outside area of the circular material tank and bottom and allow for complete circulation of the heated transfer oil.          
--- Heat transfer oil tank design shall provide a center tower of a minimum 18 inches (7.08 cm) in height to provide efficient melting and uniform product heating.  
--- At no point in the tank shall there be a distance of greater than 12 inches (30.48 cm) from a heat surface. </t>
  </si>
  <si>
    <t>Spread Width --- 5400mm 
Engine --- 7,7 Liter 6cyl. (320hp)
Hydraulic Tank --- 360 Liter
Belts --- Two 500 mm w. belt conveyors</t>
  </si>
  <si>
    <t>Configuration --- Skid
Performance --- 5.5 HP
Capacity --- 250 gallons
Hose --- .5" x 40'</t>
  </si>
  <si>
    <t>Amended February 17, 2023</t>
  </si>
  <si>
    <t>Yes</t>
  </si>
  <si>
    <t>Bobcat® S62 Skid Steer Loader</t>
  </si>
  <si>
    <t>ROC: 2100 lbs
Gross HP: 68 HP
Net HP: 65 HP
Operating Weight: 6880 lbs</t>
  </si>
  <si>
    <t>Bobcat® E145 Excavator</t>
  </si>
  <si>
    <t>HP: 115 hp
Dig Depth: 19' 7"
Operating Weight: 34,987 lbs</t>
  </si>
  <si>
    <t>Bobcat® T76 Compact Track Loader</t>
  </si>
  <si>
    <t>ROC: 4,143 lbs
Gross HP: 74 hp
Net HP: 70.5 hp
Operating Weight: 10,250 lbs.</t>
  </si>
  <si>
    <t>Bobcat® L85 Compact Wheel Loader</t>
  </si>
  <si>
    <t>Net HP: 68
Operating Weight: 11,164
Bucket Capacity: 1.05 cu. Yd.</t>
  </si>
  <si>
    <t xml:space="preserve">DOOSAN C185WDO-T4F          AIR COMPRESSOR </t>
  </si>
  <si>
    <t>Tank Size --- 34.5 GAL ( FUEL) ... ( 5 GAL AIR) 
Pressure --- 100 PSI
CFM @ 40 PSI --- N/A 
80 PSI MIN CFM @ 90 PSI --- 100 CFM @ 90 PSI Running HP --- 49 HP DIESEL ENGINE </t>
  </si>
  <si>
    <t>DOOSAN G40WDO-3A-T4F      PORTABLE GENERATOR</t>
  </si>
  <si>
    <t>Generator Fuel Type --- DIESEL 
Generator Voltage --- 480/277V- 3PHASE WYE... 240-139V 3 PAHSE WYE... 208/120V 3 PHASE WYE... 240/120V SINGLE PHASE ZIG ZAG
Run Time at Full Load --- 37.4 HOURS
Fuel Tank Capacity --- 102 GAL
Portable Generator - Yes </t>
  </si>
  <si>
    <t>Doosan GC30S-9 LP  6,000 lb. Capacity</t>
  </si>
  <si>
    <t>Length to face of Forklift: 94.1" (2,390mm) Narrow Lugged Drive - 21x8x15 Drive / 16x6x10.5 Steer for indoor out door use 4-Stage Quad  MFH  277"   OAL  96"  FFH   76"
Lift Height - 23 Ft.
Aisle Width - 12 ft - Comply</t>
  </si>
  <si>
    <t xml:space="preserve">DOOSAN LCV6WKUB-60Hz-T4F LIGHT TOWER </t>
  </si>
  <si>
    <t>Height ---- 23 feet
Compact Design - Yes 
Aim lights from the ground - Yes 
Heavy gauge all-steel under carriage - Yes 
Trailer --- MIG welded, unibody-style - Yes 
Tow hitch - Yes ( 2 IN BALL COUPLER) 
Lamps --- Four 1000 W metal halide lamps - Yes 
Luminosity --- 110,000 lm per lamp &amp; 440,000 lm total initial intensity - Yes </t>
  </si>
  <si>
    <t>Bobcat - S70 Skid-Steer Loader</t>
  </si>
  <si>
    <t>Bobcat Company - January 2023</t>
  </si>
  <si>
    <t>Bobcat - S450 T4 V2 Skid-Steer Loader</t>
  </si>
  <si>
    <t>Bobcat - S62 T4 Skid Steer Loader</t>
  </si>
  <si>
    <t>Bobcat - S64 T4 Skid Steer Loader</t>
  </si>
  <si>
    <t>Bobcat - S650 T4 Skid Steer Loader</t>
  </si>
  <si>
    <t>Bobcat - S66 T4 Skid Steer Loader</t>
  </si>
  <si>
    <t>Bobcat - S76 T4 Skid Steer Loader</t>
  </si>
  <si>
    <t>Bobcat - S770 T4 Skid-Steer Loader</t>
  </si>
  <si>
    <t>Bobcat - S86 T4 Skid Steer Loader</t>
  </si>
  <si>
    <t>Factory Installed Options</t>
  </si>
  <si>
    <t>Dealer Installed Parts &amp; Accessories</t>
  </si>
  <si>
    <t>Attachments</t>
  </si>
  <si>
    <t>Bobcat TL519</t>
  </si>
  <si>
    <t>Bobcat TL619</t>
  </si>
  <si>
    <t>Bobcat TL723</t>
  </si>
  <si>
    <t>Bobcat TL923</t>
  </si>
  <si>
    <t xml:space="preserve"> - </t>
  </si>
  <si>
    <t>E10 T4 Bobcat Compact Excavator</t>
  </si>
  <si>
    <t>E20 T4 ZTS Compact Excavator</t>
  </si>
  <si>
    <t>E20 T4 Bobcat Compact Excavator</t>
  </si>
  <si>
    <t>E26 R-Series Bobcat Compact Excavator</t>
  </si>
  <si>
    <t>E32 R2-Series Bobcat Compact Excavator</t>
  </si>
  <si>
    <t>E35 25HP R2-Series Bobcat Compact Excavator</t>
  </si>
  <si>
    <t>E35 33HP R2-Series Bobcat Compact Excavator</t>
  </si>
  <si>
    <t>E42 R2-Series Bobcat Compact Excavator</t>
  </si>
  <si>
    <t>E50 R2-Series Bobcat Compact Excavator</t>
  </si>
  <si>
    <t>E60 R2-Series Bobcat Compact Excavator</t>
  </si>
  <si>
    <t>E88 R2-Series Bobcat Compact Excavator</t>
  </si>
  <si>
    <t>E145 Bobcat Excavator</t>
  </si>
  <si>
    <t>E165 Bobcat Excavator</t>
  </si>
  <si>
    <t>22 - 26%</t>
  </si>
  <si>
    <t>T450 T4 V2 Bobcat Compact Track Loader</t>
  </si>
  <si>
    <t>T62 T4 Bobcat Compact Track Loader</t>
  </si>
  <si>
    <t>T64 T4 Bobcat Compact Track Loader</t>
  </si>
  <si>
    <t>T66 T4 Bobcat Compact Track Loader</t>
  </si>
  <si>
    <t>T650 T4 Bobcat Compact Track Loader (Current)</t>
  </si>
  <si>
    <t>T740 T4 Bobcat Compact Track Loader</t>
  </si>
  <si>
    <t>T76 T4 Bobcat Compact Track Loader</t>
  </si>
  <si>
    <t>T770 T4 Bobcat Compact Track Loader</t>
  </si>
  <si>
    <t>T86 T4 Bobcat Compact Track Loader</t>
  </si>
  <si>
    <t>Bobcat L65 Compact Wheel Loader</t>
  </si>
  <si>
    <t>Bobcat L85 Compact Wheel Loader</t>
  </si>
  <si>
    <t>Bobcat® - Electric Compact Excavators:</t>
  </si>
  <si>
    <t>E32 EM Bobcat Compact Excavator</t>
  </si>
  <si>
    <t>E19 EM Bobcat Compact Excavator</t>
  </si>
  <si>
    <t>E10 EM Bobcat Compact Excavator</t>
  </si>
  <si>
    <t>T7X All Electric Compact Track Loader</t>
  </si>
  <si>
    <t>Product Category</t>
  </si>
  <si>
    <t>Compaction Equipment</t>
  </si>
  <si>
    <t>Bobcat - Forward Plate Compactor</t>
  </si>
  <si>
    <t>Bobcat - Rammer</t>
  </si>
  <si>
    <t>Bobcat - Reversible Plate Compactor</t>
  </si>
  <si>
    <t>Bobcat - Trench Roller</t>
  </si>
  <si>
    <t>Doosan Portable Power - DRX60</t>
  </si>
  <si>
    <t>Doosan Portable Power - January 2023</t>
  </si>
  <si>
    <t>Doosan Portable Power - DRX70</t>
  </si>
  <si>
    <t>Doosan Portable Power - DFP1013</t>
  </si>
  <si>
    <t>Doosan Portable Power - DFP1516</t>
  </si>
  <si>
    <t>Doosan Portable Power - DFP1520</t>
  </si>
  <si>
    <t>Doosan Portable Power - DRP2316</t>
  </si>
  <si>
    <t>Doosan Portable Power - DRP3220</t>
  </si>
  <si>
    <t>Doosan Portable Power - DRP4924</t>
  </si>
  <si>
    <t>Doosan Portable Power - DTR3275</t>
  </si>
  <si>
    <t>Doosan Portable Power - DTR3275 DICE</t>
  </si>
  <si>
    <t>Mini Track Loaders (MTL)</t>
  </si>
  <si>
    <t>Bobcat - MT100 Mini Track Loader</t>
  </si>
  <si>
    <t>MTL Attachments</t>
  </si>
  <si>
    <t>Small Articulating Loaders (SAL)</t>
  </si>
  <si>
    <t>Bobcat - Bobcat L23 Small Articulated Loader</t>
  </si>
  <si>
    <t>Bobcat - Bobcat L28 Small Articulated Loader</t>
  </si>
  <si>
    <t>SAL Attachments</t>
  </si>
  <si>
    <t>Toolcat™ Utility Work Machines</t>
  </si>
  <si>
    <t>Bobcat - Bobcat UW56</t>
  </si>
  <si>
    <t>Bobcat - Bobcat UW53</t>
  </si>
  <si>
    <t>Toolcat Attachments</t>
  </si>
  <si>
    <t>Utility Vehicles</t>
  </si>
  <si>
    <t>Bobcat - UV34 Gas Utility Vehicle</t>
  </si>
  <si>
    <t>Bobcat - UV34 Gas (California Approved)</t>
  </si>
  <si>
    <t>Bobcat - UV34XL Gas Utility Vehicle</t>
  </si>
  <si>
    <t>Bobcat - UV34XL Gas (California Approved)</t>
  </si>
  <si>
    <t>Bobcat - UV34 Diesel Utility Vehicle</t>
  </si>
  <si>
    <t>Bobcat - UV34XL Diesel Utility Vehicle</t>
  </si>
  <si>
    <t>All</t>
  </si>
  <si>
    <t>Bobcat Parts &amp; Accessories</t>
  </si>
  <si>
    <t>Bobcat® Telehandlers</t>
  </si>
  <si>
    <t>Doosan Portable Power - LCV6WKUB-60HZ-T4F</t>
  </si>
  <si>
    <t>Doosan Portable Power - G25WDO-T4F</t>
  </si>
  <si>
    <t>Doosan Portable Power - G40WDO-T4F</t>
  </si>
  <si>
    <t>Doosan Portable Power - G50WDO-T4F</t>
  </si>
  <si>
    <t>Doosan Portable Power - G70WCU-T4F</t>
  </si>
  <si>
    <t>Doosan Portable Power - G125WCU-3A-T4F</t>
  </si>
  <si>
    <t>Doosan Portable Power - G150WCU-3A-T4F</t>
  </si>
  <si>
    <t>Doosan Portable Power - G190WCU-T4F</t>
  </si>
  <si>
    <t>Doosan Portable Power - G240WCU-T4F</t>
  </si>
  <si>
    <t>Doosan Portable Power - G325WCU-T4F</t>
  </si>
  <si>
    <t>Doosan Portable Power - G400WCU-T4F</t>
  </si>
  <si>
    <t>Doosan Portable Power - G570WCU-T4F</t>
  </si>
  <si>
    <t>Towable Air Compressors</t>
  </si>
  <si>
    <t>Doosan Portable Power - C185WDO-T4F</t>
  </si>
  <si>
    <t>Doosan Portable Power - P185/HP150WDO-T4F</t>
  </si>
  <si>
    <t>Doosan Portable Power - P185WDOU-T4F</t>
  </si>
  <si>
    <t>Doosan Portable Power - XP185/VHP165WDO-T4F</t>
  </si>
  <si>
    <t>Doosan Portable Power - P250/MHP185WDO-T4F</t>
  </si>
  <si>
    <t>Doosan Portable Power - P425/HP375WCU-T4F</t>
  </si>
  <si>
    <t>Doosan Portable Power - HP450/VHP400WCU-T4F</t>
  </si>
  <si>
    <t>Doosan Portable Power - XP825/HP750WCU-T4F</t>
  </si>
  <si>
    <t>Doosan Portable Power - XHP1170WCAT-T4F</t>
  </si>
  <si>
    <t>Doosan Portable Power - HP1600/VHP1400WCU-T4F</t>
  </si>
  <si>
    <t>Doosan Portable Power - HP1600/VHP1400CAT-T4F</t>
  </si>
  <si>
    <t>Doosan Portable Power - HP915WCU-T4F</t>
  </si>
  <si>
    <t>List Price Before Freight</t>
  </si>
  <si>
    <t>FREIGHT</t>
  </si>
  <si>
    <t>BATTERY /CHARGER</t>
  </si>
  <si>
    <t>FINAL NASPO PRICE</t>
  </si>
  <si>
    <t>ELECTRIC</t>
  </si>
  <si>
    <t>Doosan B15T-7     3000lbs</t>
  </si>
  <si>
    <t>3 wheel trucks</t>
  </si>
  <si>
    <t>Doosan B18T-7     3500lbs</t>
  </si>
  <si>
    <t>Doosan B20T-7     4000lbs</t>
  </si>
  <si>
    <t>Doosan BC15S-5      3500lbs</t>
  </si>
  <si>
    <t>Doosan BC18S-5     3500lbs</t>
  </si>
  <si>
    <t>Doosan BC20SC-5     4000lbs</t>
  </si>
  <si>
    <t>4 wheel trucks</t>
  </si>
  <si>
    <t>Doosan BC20S-7     4000lbs</t>
  </si>
  <si>
    <t>Doosan BC25S-7     5500lbs</t>
  </si>
  <si>
    <t>Doosan BC30S-7     6000lbs</t>
  </si>
  <si>
    <t>Doosan BC32S-7     65000lbs</t>
  </si>
  <si>
    <t>Doosan B15SU-9     3000lbs</t>
  </si>
  <si>
    <t>Stand up Rider</t>
  </si>
  <si>
    <t>Doosan B18SU-9     3500lbs</t>
  </si>
  <si>
    <t>Doosan B20SU-9     4000lbs</t>
  </si>
  <si>
    <t>Doosan B16X-7-80V     3200lbs</t>
  </si>
  <si>
    <t>Doosan B18X-7-80V     3600lbs</t>
  </si>
  <si>
    <t>Doosan B20X-7-80V     4000lbs</t>
  </si>
  <si>
    <t>Doosan B25X-7-80V     5000lbs</t>
  </si>
  <si>
    <t>4 wheel indoor/outdoor</t>
  </si>
  <si>
    <t>Doosan B30X-7-80V     6000lbs</t>
  </si>
  <si>
    <t>Doosan B35X-7-80V     7000lbs</t>
  </si>
  <si>
    <t>Doosan B40X-7-80V     8000lbs</t>
  </si>
  <si>
    <t>Doosan B45X-7-80V     9000lbs</t>
  </si>
  <si>
    <t>Doosan B50X-7-80V     10,000lbs</t>
  </si>
  <si>
    <r>
      <t xml:space="preserve">Doosan BR18SP-7 </t>
    </r>
    <r>
      <rPr>
        <i/>
        <sz val="9"/>
        <color theme="1"/>
        <rFont val="Calibri"/>
        <family val="2"/>
        <scheme val="minor"/>
      </rPr>
      <t>plus</t>
    </r>
    <r>
      <rPr>
        <sz val="9"/>
        <color theme="1"/>
        <rFont val="Calibri"/>
        <family val="2"/>
        <scheme val="minor"/>
      </rPr>
      <t xml:space="preserve">     3500lbs</t>
    </r>
  </si>
  <si>
    <t>Reach Truck</t>
  </si>
  <si>
    <r>
      <t xml:space="preserve">Doosan BR20SP-7 </t>
    </r>
    <r>
      <rPr>
        <i/>
        <sz val="9"/>
        <color theme="1"/>
        <rFont val="Calibri"/>
        <family val="2"/>
        <scheme val="minor"/>
      </rPr>
      <t>plus</t>
    </r>
    <r>
      <rPr>
        <sz val="9"/>
        <color theme="1"/>
        <rFont val="Calibri"/>
        <family val="2"/>
        <scheme val="minor"/>
      </rPr>
      <t xml:space="preserve">     4000lbs</t>
    </r>
  </si>
  <si>
    <t>Order Picker</t>
  </si>
  <si>
    <t>Doosan B15OP-9     3000lbs</t>
  </si>
  <si>
    <t>Rider Pallet truck</t>
  </si>
  <si>
    <t>Doosan BER30-9     6000lbs</t>
  </si>
  <si>
    <t>Doosan BER40-9     8000lbs</t>
  </si>
  <si>
    <t>Pallet rider</t>
  </si>
  <si>
    <t>Doosan BWC33S-7     65000lbs</t>
  </si>
  <si>
    <t>INCLUDED</t>
  </si>
  <si>
    <t>Doosan BW23S-7     45000lbs</t>
  </si>
  <si>
    <t>Class 3 walker series</t>
  </si>
  <si>
    <t>Doosan BWS17S-7     3300lbs</t>
  </si>
  <si>
    <t>Doosan BWP17S-7     3300lbs</t>
  </si>
  <si>
    <t>Tugger</t>
  </si>
  <si>
    <t>Doosan BWT45S-7     10,000lbs tow</t>
  </si>
  <si>
    <t>Personal Carrier</t>
  </si>
  <si>
    <t>Doosan BUV03S-7     600lbs capacity</t>
  </si>
  <si>
    <t>Stock Chaser</t>
  </si>
  <si>
    <t>Doosan BSC05S-7     900lbs capacity</t>
  </si>
  <si>
    <t>Burden Carrier</t>
  </si>
  <si>
    <t>Doosan BBC23S-7     4400lbs capacity</t>
  </si>
  <si>
    <t>Doosan BBC28S-7     6600lbs capacity</t>
  </si>
  <si>
    <t>LP GAS</t>
  </si>
  <si>
    <t>Doosan GC15S-9     3000lbs</t>
  </si>
  <si>
    <t>Doosan GC18S-9     3500lbs</t>
  </si>
  <si>
    <t>Doosan GC20SC-9     4000lbs</t>
  </si>
  <si>
    <t>Doosan GC20S-9     4000lbs</t>
  </si>
  <si>
    <t>Doosan GC25S-9     5000lbs</t>
  </si>
  <si>
    <t>Doosan GC30S-9     6000lbs</t>
  </si>
  <si>
    <t>Doosan GC33S-9     6500lbs</t>
  </si>
  <si>
    <t>Doosan GC35S -9     8000lbs</t>
  </si>
  <si>
    <t>Doosan GC45S-9     10,000lbs</t>
  </si>
  <si>
    <t>Doosan GC55C-9     12,000lbs</t>
  </si>
  <si>
    <t>Doosan GC35BCS-9     8000lbs</t>
  </si>
  <si>
    <t>Doosan GC45BCS-9     10,000lbs</t>
  </si>
  <si>
    <t>Doosan GC55BCS-9     12,000lbs</t>
  </si>
  <si>
    <t>Doosan G15S-5LP     3000lbs</t>
  </si>
  <si>
    <t>Doosan G18S-5LP     3500lbs</t>
  </si>
  <si>
    <t>Doosan G20SC-5LP     4000lbs</t>
  </si>
  <si>
    <t>Doosan G20E-7     4000lbs</t>
  </si>
  <si>
    <t>Doosan G25E-7     5000lbs</t>
  </si>
  <si>
    <t>Doosan G30E-7     6000lbs</t>
  </si>
  <si>
    <t>Doosan G33E-7     6500lbs</t>
  </si>
  <si>
    <t>Doosan G35EC-7     7000lbs</t>
  </si>
  <si>
    <t>Doosan G35S-7     8000lbs</t>
  </si>
  <si>
    <t>Doosan G40S-7     9000lbs</t>
  </si>
  <si>
    <t>Doosan G45S-7     10,000lbs</t>
  </si>
  <si>
    <t>DoosanG50C-7     11,000lbs</t>
  </si>
  <si>
    <t>Doosan G55C-7     12,000lbs</t>
  </si>
  <si>
    <t>Doosan G60S-7     13,500lbs</t>
  </si>
  <si>
    <t>RFQ FREIGHT</t>
  </si>
  <si>
    <t>Doosan G70S-7     15,500lbs</t>
  </si>
  <si>
    <t>DIESEL</t>
  </si>
  <si>
    <t>Doosan D20S-9     4000lbs</t>
  </si>
  <si>
    <t>Doosan D25S-9     5000lbs</t>
  </si>
  <si>
    <t>Doosan D30S-9     6000lbs</t>
  </si>
  <si>
    <t>Doosan D33S-9     6500lbs</t>
  </si>
  <si>
    <t>Doosan D35C-9      7000lbs</t>
  </si>
  <si>
    <t>Doosan D35S-9 ODB     8000lbs</t>
  </si>
  <si>
    <t>Doosan D40S-9 ODB     9000lbs</t>
  </si>
  <si>
    <t>Doosan D45S-9 ODB     10,000lbs</t>
  </si>
  <si>
    <t>Doosan D50C-9 ODB     11,000lbs</t>
  </si>
  <si>
    <t>Doosan D55C-9 ODB     12,000lbs</t>
  </si>
  <si>
    <t>Doosan D60S-9      13,500lbs - 2 Speed</t>
  </si>
  <si>
    <t>Doosan D70S-9      15,500lbs - 2 Speed</t>
  </si>
  <si>
    <t>Doosan D80S-9     17,500lbs</t>
  </si>
  <si>
    <t>Doosan D90S-9     20,000lbs</t>
  </si>
  <si>
    <t>Doosan D100S-7     22,000lbs</t>
  </si>
  <si>
    <t>Doosan D120S-7     26,000lbs</t>
  </si>
  <si>
    <t>Doosan D140S-7     31,000lbs</t>
  </si>
  <si>
    <t>Doosan D160S-7     36,000lbs</t>
  </si>
  <si>
    <t>Doosan DV180-7     40,000lbs</t>
  </si>
  <si>
    <t>Doosan DV250-7     55,000lbs</t>
  </si>
  <si>
    <t>Doosan Assurance Warranty - 2 year / 3,000 Hour, Powertrain 3 year / 6,000hour, OCDB 5 year / 10,000 hour</t>
  </si>
  <si>
    <t>Included</t>
  </si>
  <si>
    <r>
      <t>Doosan Extended Warranty - Powertrain coverage - 4 years / 8,000 hours</t>
    </r>
    <r>
      <rPr>
        <b/>
        <sz val="11"/>
        <color theme="1"/>
        <rFont val="Calibri"/>
        <family val="2"/>
        <scheme val="minor"/>
      </rPr>
      <t xml:space="preserve"> (varies on model truck)</t>
    </r>
  </si>
  <si>
    <t>Varies on model truck</t>
  </si>
  <si>
    <t>Not Discounted</t>
  </si>
  <si>
    <r>
      <t xml:space="preserve">Doosan Extended Warranty - Powertrain coverage - 5 years / 10,000 hours </t>
    </r>
    <r>
      <rPr>
        <b/>
        <sz val="11"/>
        <color theme="1"/>
        <rFont val="Calibri"/>
        <family val="2"/>
        <scheme val="minor"/>
      </rPr>
      <t>(varies on model truck)</t>
    </r>
  </si>
  <si>
    <t>DOOSAN OIL COOLED DISC BRAKE (OCDB) WARRANTY OIL-COOLED DISC BRAKE PERIOD: 60 MONTHS/10000 HOUR</t>
  </si>
  <si>
    <t>MODELS BER 30/40-9 DOOSAN EXTENDED FRAME WARRANTY  WARRANTY PERIOD: 60 MONTHS/10,000 HOURS</t>
  </si>
  <si>
    <t>DOOSAN REACH TRUCK WARRANTY  PERIOD: 12 MONTHS/2000 HOURS MAJOR COMPONENT WARRANTY PERIOD: 24 MONTHS/4000 HOURS</t>
  </si>
  <si>
    <t>Hand Pallet Truck Warranty for parts 24 months
Hydraulic Pump 18 months
Chassis 12 months
Axles 6 months
Wheels &amp; Bearings</t>
  </si>
  <si>
    <t>DOOSAN EPA TIER III EMISSIONS WARRANTY LP FUEL SYSTEMS
STANDARD WARRANTY PERIOD: 36 MONTHS/2500 HOURS
MAJOR COMPONENT PERIOD: 60 MONTHS/3500 HOUR</t>
  </si>
  <si>
    <t>DOOSAN EPA IT- 4 &amp; FINAL TIER 4 EMISSIONS WARRANTY
DIESEL FUEL SYSTEMS
STANDARD WARRANTY PERIOD: 60 MONTHS/3000 HOURS</t>
  </si>
  <si>
    <t>All Machines</t>
  </si>
  <si>
    <t>Extended Warranty</t>
  </si>
  <si>
    <t xml:space="preserve">All Machines </t>
  </si>
  <si>
    <t>Preventative Maintenance Plans</t>
  </si>
  <si>
    <t>Parts</t>
  </si>
  <si>
    <t>Compact Excavators</t>
  </si>
  <si>
    <t>S7X All Electric Skid Steer</t>
  </si>
  <si>
    <t>TBD</t>
  </si>
  <si>
    <t>No</t>
  </si>
  <si>
    <t>Parts, Accessories, extended warranties, planned maintenance plans</t>
  </si>
  <si>
    <t xml:space="preserve">For your consideration we have also submitted an alternate version of the price pags. 
We are submitting this format in order to comply with the instructions to the left (language regarding blue cells being mandatory) but it is our preference the master agreement, if we're awarded, only show Categories, product lines and discounts.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</si>
</sst>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409]mmmm\ d\,\ 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Arial"/>
      <family val="2"/>
    </font>
    <font>
      <b/>
      <sz val="11"/>
      <color rgb="FFFF0000"/>
      <name val="Calibri"/>
      <family val="2"/>
      <scheme val="minor"/>
    </font>
    <font>
      <b/>
      <u/>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sz val="11"/>
      <name val="Calibri"/>
      <family val="2"/>
    </font>
    <font>
      <u/>
      <sz val="11"/>
      <name val="Calibri"/>
      <family val="2"/>
    </font>
    <font>
      <sz val="11"/>
      <color theme="1"/>
      <name val="Calibri"/>
      <family val="2"/>
    </font>
    <font>
      <sz val="11"/>
      <color rgb="FFFF0000"/>
      <name val="Calibri"/>
      <family val="2"/>
      <scheme val="minor"/>
    </font>
    <font>
      <b/>
      <sz val="14"/>
      <color rgb="FFFF0000"/>
      <name val="Calibri"/>
      <family val="2"/>
      <scheme val="minor"/>
    </font>
    <font>
      <b/>
      <sz val="12"/>
      <color theme="2"/>
      <name val="Arial"/>
      <family val="2"/>
    </font>
    <font>
      <sz val="9"/>
      <color theme="2"/>
      <name val="Arial"/>
      <family val="2"/>
    </font>
    <font>
      <sz val="9"/>
      <color theme="1"/>
      <name val="Calibri"/>
      <family val="2"/>
      <scheme val="minor"/>
    </font>
    <font>
      <i/>
      <sz val="9"/>
      <color theme="1"/>
      <name val="Calibri"/>
      <family val="2"/>
      <scheme val="minor"/>
    </font>
    <font>
      <b/>
      <sz val="9"/>
      <color theme="1"/>
      <name val="Calibri"/>
      <family val="2"/>
      <scheme val="minor"/>
    </font>
    <font>
      <b/>
      <sz val="12"/>
      <color theme="2"/>
      <name val="Calibri"/>
      <family val="2"/>
      <scheme val="minor"/>
    </font>
    <font>
      <sz val="9"/>
      <color theme="2"/>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1" tint="0.149998474074526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FF7C80"/>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CCFF"/>
        <bgColor indexed="64"/>
      </patternFill>
    </fill>
    <fill>
      <patternFill patternType="solid">
        <fgColor theme="1"/>
        <bgColor indexed="64"/>
      </patternFill>
    </fill>
    <fill>
      <patternFill patternType="solid">
        <fgColor theme="4"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n">
        <color indexed="64"/>
      </top>
      <bottom style="medium">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224">
    <xf numFmtId="0" fontId="0" fillId="0" borderId="0" xfId="0"/>
    <xf numFmtId="0" fontId="3" fillId="0" borderId="0" xfId="0" applyFont="1"/>
    <xf numFmtId="0" fontId="2" fillId="0" borderId="0" xfId="0" applyFont="1"/>
    <xf numFmtId="0" fontId="0" fillId="2" borderId="1" xfId="0" applyFill="1" applyBorder="1"/>
    <xf numFmtId="0" fontId="4" fillId="3" borderId="1" xfId="0" applyFont="1" applyFill="1" applyBorder="1" applyAlignment="1">
      <alignment vertical="center" wrapText="1"/>
    </xf>
    <xf numFmtId="0" fontId="0" fillId="0" borderId="0" xfId="0" applyAlignment="1">
      <alignment horizontal="right"/>
    </xf>
    <xf numFmtId="164" fontId="0" fillId="2" borderId="0" xfId="1" applyNumberFormat="1" applyFont="1" applyFill="1" applyAlignment="1">
      <alignment horizontal="center"/>
    </xf>
    <xf numFmtId="164" fontId="0" fillId="2" borderId="1" xfId="1" applyNumberFormat="1" applyFont="1" applyFill="1" applyBorder="1" applyAlignment="1">
      <alignment horizontal="center"/>
    </xf>
    <xf numFmtId="0" fontId="5" fillId="0" borderId="0" xfId="0" applyFont="1"/>
    <xf numFmtId="0" fontId="6" fillId="0" borderId="0" xfId="0" applyFont="1"/>
    <xf numFmtId="0" fontId="0" fillId="0" borderId="0" xfId="0" applyAlignment="1">
      <alignment wrapText="1"/>
    </xf>
    <xf numFmtId="164" fontId="0" fillId="0" borderId="0" xfId="1" applyNumberFormat="1" applyFont="1" applyFill="1" applyBorder="1" applyAlignment="1">
      <alignment horizontal="center"/>
    </xf>
    <xf numFmtId="0" fontId="6" fillId="0" borderId="0" xfId="0" applyFont="1" applyAlignment="1">
      <alignment horizontal="center" wrapText="1"/>
    </xf>
    <xf numFmtId="0" fontId="4" fillId="3" borderId="1" xfId="0" applyFont="1" applyFill="1" applyBorder="1" applyAlignment="1">
      <alignment horizontal="center" vertical="center" wrapText="1"/>
    </xf>
    <xf numFmtId="0" fontId="0" fillId="0" borderId="0" xfId="0" applyAlignment="1">
      <alignment vertical="top"/>
    </xf>
    <xf numFmtId="0" fontId="5" fillId="0" borderId="0" xfId="0" applyFont="1" applyAlignment="1">
      <alignment horizontal="left" indent="2"/>
    </xf>
    <xf numFmtId="0" fontId="2" fillId="0" borderId="0" xfId="0" applyFont="1" applyAlignment="1">
      <alignment vertical="top"/>
    </xf>
    <xf numFmtId="44" fontId="0" fillId="0" borderId="0" xfId="2" applyFont="1"/>
    <xf numFmtId="44" fontId="0" fillId="0" borderId="0" xfId="2" applyFont="1" applyAlignment="1">
      <alignment vertical="top"/>
    </xf>
    <xf numFmtId="44" fontId="0" fillId="0" borderId="0" xfId="2" applyFont="1" applyAlignment="1">
      <alignment horizontal="right"/>
    </xf>
    <xf numFmtId="44" fontId="4" fillId="3" borderId="1" xfId="2" applyFont="1" applyFill="1" applyBorder="1" applyAlignment="1">
      <alignment vertical="center" wrapText="1"/>
    </xf>
    <xf numFmtId="44" fontId="0" fillId="2" borderId="1" xfId="2" applyFont="1" applyFill="1" applyBorder="1"/>
    <xf numFmtId="44" fontId="0" fillId="0" borderId="0" xfId="2" applyFont="1" applyFill="1" applyBorder="1"/>
    <xf numFmtId="0" fontId="5" fillId="0" borderId="0" xfId="0" applyFont="1" applyAlignment="1">
      <alignment horizontal="left"/>
    </xf>
    <xf numFmtId="10" fontId="0" fillId="0" borderId="0" xfId="1" applyNumberFormat="1" applyFont="1" applyAlignment="1">
      <alignment vertical="top"/>
    </xf>
    <xf numFmtId="0" fontId="0" fillId="0" borderId="0" xfId="0" applyAlignment="1">
      <alignment vertical="top" wrapText="1"/>
    </xf>
    <xf numFmtId="0" fontId="0" fillId="0" borderId="0" xfId="0" applyAlignment="1">
      <alignment horizontal="center" vertical="top"/>
    </xf>
    <xf numFmtId="44" fontId="2" fillId="0" borderId="0" xfId="2" applyFont="1" applyAlignment="1">
      <alignment vertical="top"/>
    </xf>
    <xf numFmtId="10" fontId="2" fillId="0" borderId="0" xfId="1" applyNumberFormat="1" applyFont="1" applyAlignment="1">
      <alignment vertical="top"/>
    </xf>
    <xf numFmtId="44" fontId="2" fillId="0" borderId="0" xfId="2" applyFont="1" applyAlignment="1">
      <alignment horizontal="right" vertical="top"/>
    </xf>
    <xf numFmtId="0" fontId="0" fillId="0" borderId="1" xfId="0" applyBorder="1" applyAlignment="1">
      <alignment vertical="top" wrapText="1"/>
    </xf>
    <xf numFmtId="0" fontId="0" fillId="0" borderId="1" xfId="0" applyBorder="1" applyAlignment="1">
      <alignment horizontal="center" vertical="top"/>
    </xf>
    <xf numFmtId="0" fontId="8" fillId="0" borderId="1" xfId="0" applyFont="1" applyBorder="1" applyAlignment="1">
      <alignment vertical="top" wrapText="1"/>
    </xf>
    <xf numFmtId="0" fontId="9" fillId="0" borderId="0" xfId="0" applyFont="1" applyAlignment="1">
      <alignment vertical="top" wrapText="1"/>
    </xf>
    <xf numFmtId="0" fontId="6" fillId="0" borderId="0" xfId="0" applyFont="1" applyAlignment="1">
      <alignment wrapText="1"/>
    </xf>
    <xf numFmtId="0" fontId="3" fillId="0" borderId="0" xfId="0" applyFont="1" applyAlignment="1">
      <alignment horizontal="center" vertical="top"/>
    </xf>
    <xf numFmtId="0" fontId="2" fillId="6" borderId="4" xfId="0" applyFont="1" applyFill="1" applyBorder="1" applyAlignment="1">
      <alignment wrapText="1"/>
    </xf>
    <xf numFmtId="0" fontId="2" fillId="6" borderId="3" xfId="0" applyFont="1" applyFill="1" applyBorder="1"/>
    <xf numFmtId="0" fontId="2" fillId="6" borderId="2" xfId="0" applyFont="1" applyFill="1" applyBorder="1"/>
    <xf numFmtId="0" fontId="2" fillId="0" borderId="1" xfId="0" applyFont="1" applyBorder="1" applyAlignment="1">
      <alignment wrapText="1"/>
    </xf>
    <xf numFmtId="0" fontId="2" fillId="0" borderId="1" xfId="0" applyFont="1" applyBorder="1"/>
    <xf numFmtId="0" fontId="2" fillId="0" borderId="0" xfId="0" applyFont="1" applyAlignment="1">
      <alignment horizontal="right" vertical="top" wrapText="1"/>
    </xf>
    <xf numFmtId="0" fontId="2" fillId="0" borderId="0" xfId="0" applyFont="1" applyAlignment="1">
      <alignment horizontal="center"/>
    </xf>
    <xf numFmtId="0" fontId="3" fillId="0" borderId="0" xfId="0" applyFont="1" applyAlignment="1">
      <alignment vertical="top"/>
    </xf>
    <xf numFmtId="0" fontId="0" fillId="5" borderId="1" xfId="0" applyFill="1" applyBorder="1" applyAlignment="1">
      <alignment vertical="top" wrapText="1"/>
    </xf>
    <xf numFmtId="44" fontId="0" fillId="5" borderId="1" xfId="2" applyFont="1" applyFill="1" applyBorder="1" applyAlignment="1">
      <alignment vertical="top"/>
    </xf>
    <xf numFmtId="10" fontId="0" fillId="5" borderId="1" xfId="1" applyNumberFormat="1" applyFont="1" applyFill="1" applyBorder="1" applyAlignment="1">
      <alignment vertical="top"/>
    </xf>
    <xf numFmtId="44" fontId="6" fillId="0" borderId="0" xfId="2" applyFont="1" applyAlignment="1">
      <alignment horizontal="center" wrapText="1"/>
    </xf>
    <xf numFmtId="10" fontId="6" fillId="0" borderId="0" xfId="1" applyNumberFormat="1" applyFont="1" applyAlignment="1">
      <alignment horizontal="center" wrapText="1"/>
    </xf>
    <xf numFmtId="0" fontId="0" fillId="7" borderId="1" xfId="0" applyFill="1" applyBorder="1"/>
    <xf numFmtId="0" fontId="0" fillId="0" borderId="5" xfId="0" applyBorder="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4" fillId="0" borderId="0" xfId="0" applyFont="1" applyAlignment="1">
      <alignment vertical="center" wrapText="1"/>
    </xf>
    <xf numFmtId="0" fontId="13" fillId="0" borderId="1" xfId="0" applyFont="1" applyBorder="1" applyAlignment="1">
      <alignment horizontal="center" vertical="top"/>
    </xf>
    <xf numFmtId="0" fontId="13" fillId="0" borderId="1" xfId="0" applyFont="1" applyBorder="1" applyAlignment="1">
      <alignment vertical="top" wrapText="1"/>
    </xf>
    <xf numFmtId="0" fontId="13" fillId="0" borderId="1" xfId="0" quotePrefix="1" applyFont="1" applyBorder="1" applyAlignment="1">
      <alignment vertical="top" wrapText="1"/>
    </xf>
    <xf numFmtId="165" fontId="0" fillId="2" borderId="1" xfId="0" applyNumberFormat="1" applyFill="1" applyBorder="1"/>
    <xf numFmtId="165" fontId="0" fillId="0" borderId="0" xfId="0" applyNumberFormat="1"/>
    <xf numFmtId="0" fontId="0" fillId="8" borderId="6" xfId="0" applyFill="1" applyBorder="1"/>
    <xf numFmtId="0" fontId="0" fillId="0" borderId="6" xfId="0" applyBorder="1"/>
    <xf numFmtId="10" fontId="0" fillId="2" borderId="1" xfId="2" applyNumberFormat="1" applyFont="1" applyFill="1" applyBorder="1"/>
    <xf numFmtId="0" fontId="0" fillId="0" borderId="1" xfId="0" applyBorder="1"/>
    <xf numFmtId="0" fontId="4" fillId="3" borderId="2" xfId="0" applyFont="1" applyFill="1" applyBorder="1" applyAlignment="1">
      <alignment horizontal="center" vertical="center" wrapText="1"/>
    </xf>
    <xf numFmtId="44" fontId="2" fillId="9" borderId="1" xfId="1" applyNumberFormat="1" applyFont="1" applyFill="1" applyBorder="1" applyAlignment="1">
      <alignment horizontal="center"/>
    </xf>
    <xf numFmtId="0" fontId="15" fillId="10" borderId="1" xfId="0" applyFont="1" applyFill="1" applyBorder="1" applyAlignment="1">
      <alignment vertical="center" wrapText="1"/>
    </xf>
    <xf numFmtId="0" fontId="16" fillId="10" borderId="1" xfId="0" applyFont="1" applyFill="1" applyBorder="1" applyAlignment="1">
      <alignment vertical="center" wrapText="1"/>
    </xf>
    <xf numFmtId="0" fontId="16" fillId="10" borderId="1" xfId="0" applyFont="1" applyFill="1" applyBorder="1" applyAlignment="1">
      <alignment horizontal="center" vertical="center" wrapText="1"/>
    </xf>
    <xf numFmtId="0" fontId="16" fillId="10" borderId="2" xfId="0" applyFont="1" applyFill="1" applyBorder="1" applyAlignment="1">
      <alignment vertical="center" wrapText="1"/>
    </xf>
    <xf numFmtId="0" fontId="16" fillId="10" borderId="4" xfId="0" applyFont="1" applyFill="1" applyBorder="1" applyAlignment="1">
      <alignment vertical="center" wrapText="1"/>
    </xf>
    <xf numFmtId="0" fontId="16" fillId="9" borderId="4" xfId="0" applyFont="1" applyFill="1" applyBorder="1" applyAlignment="1">
      <alignment vertical="center" wrapText="1"/>
    </xf>
    <xf numFmtId="0" fontId="17" fillId="11" borderId="1" xfId="0" applyFont="1" applyFill="1" applyBorder="1" applyAlignment="1">
      <alignment horizontal="left"/>
    </xf>
    <xf numFmtId="166" fontId="17" fillId="11" borderId="1" xfId="0" applyNumberFormat="1" applyFont="1" applyFill="1" applyBorder="1" applyAlignment="1">
      <alignment horizontal="center"/>
    </xf>
    <xf numFmtId="44" fontId="0" fillId="0" borderId="1" xfId="2" applyFont="1" applyFill="1" applyBorder="1" applyAlignment="1">
      <alignment horizontal="center"/>
    </xf>
    <xf numFmtId="164" fontId="0" fillId="0" borderId="1" xfId="1" applyNumberFormat="1" applyFont="1" applyFill="1" applyBorder="1" applyAlignment="1">
      <alignment horizontal="center"/>
    </xf>
    <xf numFmtId="44" fontId="0" fillId="0" borderId="1" xfId="2" applyFont="1" applyFill="1" applyBorder="1"/>
    <xf numFmtId="44" fontId="1" fillId="0" borderId="1" xfId="2" applyFont="1" applyFill="1" applyBorder="1"/>
    <xf numFmtId="44" fontId="0" fillId="9" borderId="1" xfId="0" applyNumberFormat="1" applyFill="1" applyBorder="1"/>
    <xf numFmtId="0" fontId="2" fillId="11" borderId="1" xfId="0" applyFont="1" applyFill="1" applyBorder="1"/>
    <xf numFmtId="44" fontId="0" fillId="0" borderId="1" xfId="0" applyNumberFormat="1" applyBorder="1"/>
    <xf numFmtId="0" fontId="17" fillId="11" borderId="7" xfId="0" applyFont="1" applyFill="1" applyBorder="1" applyAlignment="1">
      <alignment horizontal="left"/>
    </xf>
    <xf numFmtId="166" fontId="17" fillId="11" borderId="7" xfId="0" applyNumberFormat="1" applyFont="1" applyFill="1" applyBorder="1" applyAlignment="1">
      <alignment horizontal="center"/>
    </xf>
    <xf numFmtId="44" fontId="0" fillId="0" borderId="7" xfId="0" applyNumberFormat="1" applyBorder="1"/>
    <xf numFmtId="164" fontId="0" fillId="0" borderId="7" xfId="1" applyNumberFormat="1" applyFont="1" applyFill="1" applyBorder="1" applyAlignment="1">
      <alignment horizontal="center"/>
    </xf>
    <xf numFmtId="44" fontId="0" fillId="0" borderId="7" xfId="2" applyFont="1" applyFill="1" applyBorder="1"/>
    <xf numFmtId="44" fontId="1" fillId="0" borderId="7" xfId="2" applyFont="1" applyFill="1" applyBorder="1"/>
    <xf numFmtId="44" fontId="0" fillId="9" borderId="7" xfId="0" applyNumberFormat="1" applyFill="1" applyBorder="1"/>
    <xf numFmtId="0" fontId="17" fillId="12" borderId="8" xfId="0" applyFont="1" applyFill="1" applyBorder="1" applyAlignment="1">
      <alignment horizontal="left"/>
    </xf>
    <xf numFmtId="166" fontId="17" fillId="12" borderId="8" xfId="0" applyNumberFormat="1" applyFont="1" applyFill="1" applyBorder="1" applyAlignment="1">
      <alignment horizontal="center"/>
    </xf>
    <xf numFmtId="44" fontId="0" fillId="0" borderId="8" xfId="0" applyNumberFormat="1" applyBorder="1"/>
    <xf numFmtId="164" fontId="0" fillId="0" borderId="8" xfId="1" applyNumberFormat="1" applyFont="1" applyFill="1" applyBorder="1" applyAlignment="1">
      <alignment horizontal="center"/>
    </xf>
    <xf numFmtId="44" fontId="0" fillId="0" borderId="8" xfId="2" applyFont="1" applyFill="1" applyBorder="1"/>
    <xf numFmtId="44" fontId="1" fillId="0" borderId="8" xfId="2" applyFont="1" applyFill="1" applyBorder="1"/>
    <xf numFmtId="44" fontId="0" fillId="9" borderId="8" xfId="0" applyNumberFormat="1" applyFill="1" applyBorder="1"/>
    <xf numFmtId="0" fontId="17" fillId="12" borderId="1" xfId="0" applyFont="1" applyFill="1" applyBorder="1" applyAlignment="1">
      <alignment horizontal="left"/>
    </xf>
    <xf numFmtId="166" fontId="17" fillId="12" borderId="1" xfId="0" applyNumberFormat="1" applyFont="1" applyFill="1" applyBorder="1" applyAlignment="1">
      <alignment horizontal="center"/>
    </xf>
    <xf numFmtId="0" fontId="2" fillId="12" borderId="1" xfId="0" applyFont="1" applyFill="1" applyBorder="1"/>
    <xf numFmtId="0" fontId="17" fillId="12" borderId="1" xfId="0" applyFont="1" applyFill="1" applyBorder="1"/>
    <xf numFmtId="0" fontId="17" fillId="12" borderId="7" xfId="0" applyFont="1" applyFill="1" applyBorder="1"/>
    <xf numFmtId="166" fontId="17" fillId="12" borderId="7" xfId="0" applyNumberFormat="1" applyFont="1" applyFill="1" applyBorder="1" applyAlignment="1">
      <alignment horizontal="center"/>
    </xf>
    <xf numFmtId="0" fontId="17" fillId="13" borderId="8" xfId="0" applyFont="1" applyFill="1" applyBorder="1" applyAlignment="1">
      <alignment horizontal="left"/>
    </xf>
    <xf numFmtId="166" fontId="17" fillId="13" borderId="8" xfId="0" applyNumberFormat="1" applyFont="1" applyFill="1" applyBorder="1" applyAlignment="1">
      <alignment horizontal="center"/>
    </xf>
    <xf numFmtId="0" fontId="2" fillId="13" borderId="1" xfId="0" applyFont="1" applyFill="1" applyBorder="1"/>
    <xf numFmtId="0" fontId="17" fillId="13" borderId="1" xfId="0" applyFont="1" applyFill="1" applyBorder="1" applyAlignment="1">
      <alignment horizontal="left"/>
    </xf>
    <xf numFmtId="166" fontId="17" fillId="13" borderId="1" xfId="0" applyNumberFormat="1" applyFont="1" applyFill="1" applyBorder="1" applyAlignment="1">
      <alignment horizontal="center"/>
    </xf>
    <xf numFmtId="0" fontId="17" fillId="13" borderId="7" xfId="0" applyFont="1" applyFill="1" applyBorder="1" applyAlignment="1">
      <alignment horizontal="left"/>
    </xf>
    <xf numFmtId="166" fontId="17" fillId="13" borderId="7" xfId="0" applyNumberFormat="1" applyFont="1" applyFill="1" applyBorder="1" applyAlignment="1">
      <alignment horizontal="center"/>
    </xf>
    <xf numFmtId="0" fontId="17" fillId="14" borderId="5" xfId="0" applyFont="1" applyFill="1" applyBorder="1" applyAlignment="1">
      <alignment horizontal="left"/>
    </xf>
    <xf numFmtId="166" fontId="17" fillId="14" borderId="5" xfId="0" applyNumberFormat="1" applyFont="1" applyFill="1" applyBorder="1" applyAlignment="1">
      <alignment horizontal="center"/>
    </xf>
    <xf numFmtId="0" fontId="17" fillId="14" borderId="1" xfId="0" applyFont="1" applyFill="1" applyBorder="1" applyAlignment="1">
      <alignment horizontal="left"/>
    </xf>
    <xf numFmtId="166" fontId="17" fillId="14" borderId="1" xfId="0" applyNumberFormat="1" applyFont="1" applyFill="1" applyBorder="1" applyAlignment="1">
      <alignment horizontal="center"/>
    </xf>
    <xf numFmtId="0" fontId="2" fillId="14" borderId="1" xfId="0" applyFont="1" applyFill="1" applyBorder="1"/>
    <xf numFmtId="0" fontId="17" fillId="14" borderId="7" xfId="0" applyFont="1" applyFill="1" applyBorder="1" applyAlignment="1">
      <alignment horizontal="left"/>
    </xf>
    <xf numFmtId="166" fontId="17" fillId="14" borderId="7" xfId="0" applyNumberFormat="1" applyFont="1" applyFill="1" applyBorder="1" applyAlignment="1">
      <alignment horizontal="center"/>
    </xf>
    <xf numFmtId="0" fontId="17" fillId="15" borderId="8" xfId="0" applyFont="1" applyFill="1" applyBorder="1" applyAlignment="1">
      <alignment horizontal="left"/>
    </xf>
    <xf numFmtId="166" fontId="17" fillId="15" borderId="8" xfId="0" applyNumberFormat="1" applyFont="1" applyFill="1" applyBorder="1" applyAlignment="1">
      <alignment horizontal="center"/>
    </xf>
    <xf numFmtId="0" fontId="2" fillId="15" borderId="1" xfId="0" applyFont="1" applyFill="1" applyBorder="1"/>
    <xf numFmtId="0" fontId="17" fillId="15" borderId="7" xfId="0" applyFont="1" applyFill="1" applyBorder="1" applyAlignment="1">
      <alignment horizontal="left"/>
    </xf>
    <xf numFmtId="166" fontId="17" fillId="15" borderId="7" xfId="0" applyNumberFormat="1" applyFont="1" applyFill="1" applyBorder="1" applyAlignment="1">
      <alignment horizontal="center"/>
    </xf>
    <xf numFmtId="0" fontId="2" fillId="16" borderId="7" xfId="0" applyFont="1" applyFill="1" applyBorder="1"/>
    <xf numFmtId="0" fontId="17" fillId="16" borderId="9" xfId="0" applyFont="1" applyFill="1" applyBorder="1" applyAlignment="1">
      <alignment horizontal="left"/>
    </xf>
    <xf numFmtId="166" fontId="17" fillId="16" borderId="9" xfId="0" applyNumberFormat="1" applyFont="1" applyFill="1" applyBorder="1" applyAlignment="1">
      <alignment horizontal="center"/>
    </xf>
    <xf numFmtId="44" fontId="0" fillId="0" borderId="9" xfId="0" applyNumberFormat="1" applyBorder="1"/>
    <xf numFmtId="164" fontId="0" fillId="0" borderId="9" xfId="1" applyNumberFormat="1" applyFont="1" applyFill="1" applyBorder="1" applyAlignment="1">
      <alignment horizontal="center"/>
    </xf>
    <xf numFmtId="44" fontId="0" fillId="0" borderId="9" xfId="2" applyFont="1" applyFill="1" applyBorder="1"/>
    <xf numFmtId="44" fontId="1" fillId="0" borderId="9" xfId="2" applyFont="1" applyFill="1" applyBorder="1"/>
    <xf numFmtId="44" fontId="0" fillId="9" borderId="9" xfId="0" applyNumberFormat="1" applyFill="1" applyBorder="1"/>
    <xf numFmtId="0" fontId="2" fillId="17" borderId="8" xfId="0" applyFont="1" applyFill="1" applyBorder="1"/>
    <xf numFmtId="0" fontId="17" fillId="17" borderId="8" xfId="0" applyFont="1" applyFill="1" applyBorder="1" applyAlignment="1">
      <alignment horizontal="left"/>
    </xf>
    <xf numFmtId="166" fontId="17" fillId="17" borderId="8" xfId="0" applyNumberFormat="1" applyFont="1" applyFill="1" applyBorder="1" applyAlignment="1">
      <alignment horizontal="center"/>
    </xf>
    <xf numFmtId="0" fontId="17" fillId="17" borderId="7" xfId="0" applyFont="1" applyFill="1" applyBorder="1" applyAlignment="1">
      <alignment horizontal="left"/>
    </xf>
    <xf numFmtId="166" fontId="17" fillId="17" borderId="7" xfId="0" applyNumberFormat="1" applyFont="1" applyFill="1" applyBorder="1" applyAlignment="1">
      <alignment horizontal="center"/>
    </xf>
    <xf numFmtId="0" fontId="17" fillId="12" borderId="10" xfId="0" applyFont="1" applyFill="1" applyBorder="1"/>
    <xf numFmtId="166" fontId="17" fillId="12" borderId="10" xfId="0" applyNumberFormat="1" applyFont="1" applyFill="1" applyBorder="1" applyAlignment="1">
      <alignment horizontal="center"/>
    </xf>
    <xf numFmtId="44" fontId="0" fillId="0" borderId="10" xfId="0" applyNumberFormat="1" applyBorder="1"/>
    <xf numFmtId="164" fontId="0" fillId="0" borderId="10" xfId="1" applyNumberFormat="1" applyFont="1" applyFill="1" applyBorder="1" applyAlignment="1">
      <alignment horizontal="center"/>
    </xf>
    <xf numFmtId="44" fontId="0" fillId="0" borderId="10" xfId="2" applyFont="1" applyFill="1" applyBorder="1"/>
    <xf numFmtId="44" fontId="1" fillId="0" borderId="10" xfId="2" applyFont="1" applyFill="1" applyBorder="1"/>
    <xf numFmtId="44" fontId="0" fillId="9" borderId="10" xfId="0" applyNumberFormat="1" applyFill="1" applyBorder="1"/>
    <xf numFmtId="0" fontId="19" fillId="18" borderId="8" xfId="0" applyFont="1" applyFill="1" applyBorder="1" applyAlignment="1">
      <alignment horizontal="left"/>
    </xf>
    <xf numFmtId="166" fontId="19" fillId="18" borderId="8" xfId="0" applyNumberFormat="1" applyFont="1" applyFill="1" applyBorder="1" applyAlignment="1">
      <alignment horizontal="center"/>
    </xf>
    <xf numFmtId="44" fontId="2" fillId="0" borderId="8" xfId="0" applyNumberFormat="1" applyFont="1" applyBorder="1"/>
    <xf numFmtId="0" fontId="2" fillId="18" borderId="1" xfId="0" applyFont="1" applyFill="1" applyBorder="1"/>
    <xf numFmtId="0" fontId="17" fillId="18" borderId="1" xfId="0" applyFont="1" applyFill="1" applyBorder="1" applyAlignment="1">
      <alignment horizontal="left"/>
    </xf>
    <xf numFmtId="166" fontId="17" fillId="18" borderId="1" xfId="0" applyNumberFormat="1" applyFont="1" applyFill="1" applyBorder="1" applyAlignment="1">
      <alignment horizontal="center"/>
    </xf>
    <xf numFmtId="0" fontId="17" fillId="18" borderId="7" xfId="0" applyFont="1" applyFill="1" applyBorder="1" applyAlignment="1">
      <alignment horizontal="left"/>
    </xf>
    <xf numFmtId="166" fontId="17" fillId="18" borderId="7" xfId="0" applyNumberFormat="1" applyFont="1" applyFill="1" applyBorder="1" applyAlignment="1">
      <alignment horizontal="center"/>
    </xf>
    <xf numFmtId="0" fontId="17" fillId="11" borderId="10" xfId="0" applyFont="1" applyFill="1" applyBorder="1" applyAlignment="1">
      <alignment horizontal="left"/>
    </xf>
    <xf numFmtId="166" fontId="17" fillId="11" borderId="10" xfId="0" applyNumberFormat="1" applyFont="1" applyFill="1" applyBorder="1" applyAlignment="1">
      <alignment horizontal="center"/>
    </xf>
    <xf numFmtId="0" fontId="2" fillId="19" borderId="1" xfId="0" applyFont="1" applyFill="1" applyBorder="1"/>
    <xf numFmtId="0" fontId="17" fillId="19" borderId="8" xfId="0" applyFont="1" applyFill="1" applyBorder="1" applyAlignment="1">
      <alignment horizontal="left"/>
    </xf>
    <xf numFmtId="166" fontId="17" fillId="19" borderId="8" xfId="0" applyNumberFormat="1" applyFont="1" applyFill="1" applyBorder="1" applyAlignment="1">
      <alignment horizontal="center"/>
    </xf>
    <xf numFmtId="0" fontId="2" fillId="20" borderId="1" xfId="0" applyFont="1" applyFill="1" applyBorder="1"/>
    <xf numFmtId="0" fontId="17" fillId="20" borderId="7" xfId="0" applyFont="1" applyFill="1" applyBorder="1" applyAlignment="1">
      <alignment horizontal="left"/>
    </xf>
    <xf numFmtId="166" fontId="17" fillId="20" borderId="7" xfId="0" applyNumberFormat="1" applyFont="1" applyFill="1" applyBorder="1" applyAlignment="1">
      <alignment horizontal="center"/>
    </xf>
    <xf numFmtId="0" fontId="2" fillId="9" borderId="1" xfId="0" applyFont="1" applyFill="1" applyBorder="1"/>
    <xf numFmtId="0" fontId="17" fillId="9" borderId="8" xfId="0" applyFont="1" applyFill="1" applyBorder="1" applyAlignment="1">
      <alignment horizontal="left"/>
    </xf>
    <xf numFmtId="166" fontId="17" fillId="9" borderId="8" xfId="0" applyNumberFormat="1" applyFont="1" applyFill="1" applyBorder="1" applyAlignment="1">
      <alignment horizontal="center"/>
    </xf>
    <xf numFmtId="0" fontId="17" fillId="9" borderId="1" xfId="0" applyFont="1" applyFill="1" applyBorder="1" applyAlignment="1">
      <alignment horizontal="left"/>
    </xf>
    <xf numFmtId="166" fontId="17" fillId="9" borderId="1" xfId="0" applyNumberFormat="1" applyFont="1" applyFill="1" applyBorder="1" applyAlignment="1">
      <alignment horizontal="center"/>
    </xf>
    <xf numFmtId="0" fontId="20" fillId="10" borderId="8" xfId="0" applyFont="1" applyFill="1" applyBorder="1" applyAlignment="1">
      <alignment horizontal="left"/>
    </xf>
    <xf numFmtId="166" fontId="17" fillId="10" borderId="8" xfId="0" applyNumberFormat="1" applyFont="1" applyFill="1" applyBorder="1" applyAlignment="1">
      <alignment horizontal="center"/>
    </xf>
    <xf numFmtId="0" fontId="0" fillId="21" borderId="0" xfId="0" applyFill="1"/>
    <xf numFmtId="0" fontId="0" fillId="9" borderId="0" xfId="0" applyFill="1"/>
    <xf numFmtId="0" fontId="17" fillId="22" borderId="1" xfId="0" applyFont="1" applyFill="1" applyBorder="1" applyAlignment="1">
      <alignment horizontal="left"/>
    </xf>
    <xf numFmtId="166" fontId="17" fillId="22" borderId="1" xfId="0" applyNumberFormat="1" applyFont="1" applyFill="1" applyBorder="1" applyAlignment="1">
      <alignment horizontal="center"/>
    </xf>
    <xf numFmtId="0" fontId="19" fillId="22" borderId="1" xfId="0" applyFont="1" applyFill="1" applyBorder="1" applyAlignment="1">
      <alignment horizontal="left"/>
    </xf>
    <xf numFmtId="166" fontId="19" fillId="22" borderId="1" xfId="0" applyNumberFormat="1" applyFont="1" applyFill="1" applyBorder="1" applyAlignment="1">
      <alignment horizontal="center"/>
    </xf>
    <xf numFmtId="0" fontId="19" fillId="22" borderId="7" xfId="0" applyFont="1" applyFill="1" applyBorder="1" applyAlignment="1">
      <alignment horizontal="left"/>
    </xf>
    <xf numFmtId="166" fontId="19" fillId="22" borderId="7" xfId="0" applyNumberFormat="1" applyFont="1" applyFill="1" applyBorder="1" applyAlignment="1">
      <alignment horizontal="center"/>
    </xf>
    <xf numFmtId="0" fontId="17" fillId="22" borderId="8" xfId="0" applyFont="1" applyFill="1" applyBorder="1" applyAlignment="1">
      <alignment horizontal="left"/>
    </xf>
    <xf numFmtId="166" fontId="17" fillId="22" borderId="8" xfId="0" applyNumberFormat="1" applyFont="1" applyFill="1" applyBorder="1" applyAlignment="1">
      <alignment horizontal="center"/>
    </xf>
    <xf numFmtId="0" fontId="19" fillId="22" borderId="8" xfId="0" applyFont="1" applyFill="1" applyBorder="1" applyAlignment="1">
      <alignment horizontal="left"/>
    </xf>
    <xf numFmtId="166" fontId="19" fillId="22" borderId="8" xfId="0" applyNumberFormat="1" applyFont="1" applyFill="1" applyBorder="1" applyAlignment="1">
      <alignment horizontal="center"/>
    </xf>
    <xf numFmtId="0" fontId="17" fillId="22" borderId="7" xfId="0" applyFont="1" applyFill="1" applyBorder="1" applyAlignment="1">
      <alignment horizontal="left"/>
    </xf>
    <xf numFmtId="166" fontId="17" fillId="22" borderId="7" xfId="0" applyNumberFormat="1" applyFont="1" applyFill="1" applyBorder="1" applyAlignment="1">
      <alignment horizontal="center"/>
    </xf>
    <xf numFmtId="0" fontId="19" fillId="22" borderId="11" xfId="0" applyFont="1" applyFill="1" applyBorder="1" applyAlignment="1">
      <alignment horizontal="left"/>
    </xf>
    <xf numFmtId="166" fontId="19" fillId="22" borderId="11" xfId="0" applyNumberFormat="1" applyFont="1" applyFill="1" applyBorder="1" applyAlignment="1">
      <alignment horizontal="center"/>
    </xf>
    <xf numFmtId="44" fontId="0" fillId="0" borderId="11" xfId="0" applyNumberFormat="1" applyBorder="1"/>
    <xf numFmtId="164" fontId="0" fillId="0" borderId="11" xfId="1" applyNumberFormat="1" applyFont="1" applyFill="1" applyBorder="1" applyAlignment="1">
      <alignment horizontal="center"/>
    </xf>
    <xf numFmtId="44" fontId="0" fillId="0" borderId="11" xfId="2" applyFont="1" applyFill="1" applyBorder="1"/>
    <xf numFmtId="44" fontId="1" fillId="0" borderId="11" xfId="2" applyFont="1" applyFill="1" applyBorder="1"/>
    <xf numFmtId="44" fontId="0" fillId="9" borderId="11" xfId="0" applyNumberFormat="1" applyFill="1" applyBorder="1"/>
    <xf numFmtId="44" fontId="0" fillId="0" borderId="12" xfId="0" applyNumberFormat="1" applyBorder="1"/>
    <xf numFmtId="44" fontId="1" fillId="0" borderId="13" xfId="2" applyFont="1" applyFill="1" applyBorder="1"/>
    <xf numFmtId="44" fontId="0" fillId="9" borderId="12" xfId="0" applyNumberFormat="1" applyFill="1" applyBorder="1"/>
    <xf numFmtId="44" fontId="1" fillId="9" borderId="8" xfId="2" applyFont="1" applyFill="1" applyBorder="1"/>
    <xf numFmtId="0" fontId="20" fillId="10" borderId="1" xfId="0" applyFont="1" applyFill="1" applyBorder="1" applyAlignment="1">
      <alignment horizontal="left"/>
    </xf>
    <xf numFmtId="166" fontId="21" fillId="10" borderId="1" xfId="0" applyNumberFormat="1" applyFont="1" applyFill="1" applyBorder="1" applyAlignment="1">
      <alignment horizontal="center"/>
    </xf>
    <xf numFmtId="0" fontId="0" fillId="21" borderId="1" xfId="0" applyFill="1" applyBorder="1"/>
    <xf numFmtId="0" fontId="17" fillId="17" borderId="1" xfId="0" applyFont="1" applyFill="1" applyBorder="1" applyAlignment="1">
      <alignment horizontal="left"/>
    </xf>
    <xf numFmtId="166" fontId="17" fillId="17" borderId="1" xfId="0" applyNumberFormat="1" applyFont="1" applyFill="1" applyBorder="1" applyAlignment="1">
      <alignment horizontal="center"/>
    </xf>
    <xf numFmtId="0" fontId="19" fillId="17" borderId="1" xfId="0" applyFont="1" applyFill="1" applyBorder="1" applyAlignment="1">
      <alignment horizontal="left"/>
    </xf>
    <xf numFmtId="166" fontId="19" fillId="17" borderId="1" xfId="0" applyNumberFormat="1" applyFont="1" applyFill="1" applyBorder="1" applyAlignment="1">
      <alignment horizontal="center"/>
    </xf>
    <xf numFmtId="0" fontId="19" fillId="17" borderId="8" xfId="0" applyFont="1" applyFill="1" applyBorder="1" applyAlignment="1">
      <alignment horizontal="left"/>
    </xf>
    <xf numFmtId="166" fontId="19" fillId="17" borderId="8" xfId="0" applyNumberFormat="1" applyFont="1" applyFill="1" applyBorder="1" applyAlignment="1">
      <alignment horizontal="center"/>
    </xf>
    <xf numFmtId="0" fontId="19" fillId="17" borderId="14" xfId="0" applyFont="1" applyFill="1" applyBorder="1" applyAlignment="1">
      <alignment horizontal="left"/>
    </xf>
    <xf numFmtId="166" fontId="19" fillId="17" borderId="14" xfId="0" applyNumberFormat="1" applyFont="1" applyFill="1" applyBorder="1" applyAlignment="1">
      <alignment horizontal="center"/>
    </xf>
    <xf numFmtId="166" fontId="17" fillId="17" borderId="11" xfId="0" applyNumberFormat="1" applyFont="1" applyFill="1" applyBorder="1" applyAlignment="1">
      <alignment horizontal="center"/>
    </xf>
    <xf numFmtId="4" fontId="0" fillId="0" borderId="0" xfId="0" applyNumberFormat="1"/>
    <xf numFmtId="4" fontId="2" fillId="0" borderId="0" xfId="0" applyNumberFormat="1" applyFont="1"/>
    <xf numFmtId="0" fontId="0" fillId="0" borderId="0" xfId="0" applyAlignment="1">
      <alignment horizontal="left"/>
    </xf>
    <xf numFmtId="44" fontId="0" fillId="0" borderId="1" xfId="0" applyNumberFormat="1" applyFill="1" applyBorder="1"/>
    <xf numFmtId="0" fontId="0" fillId="0" borderId="1" xfId="0" applyBorder="1" applyAlignment="1">
      <alignment horizontal="left"/>
    </xf>
    <xf numFmtId="166" fontId="17" fillId="0" borderId="1" xfId="0" applyNumberFormat="1" applyFont="1" applyBorder="1" applyAlignment="1">
      <alignment horizontal="center"/>
    </xf>
    <xf numFmtId="10" fontId="0" fillId="0" borderId="1" xfId="2" applyNumberFormat="1" applyFont="1" applyFill="1" applyBorder="1"/>
    <xf numFmtId="0" fontId="0" fillId="0" borderId="1" xfId="0" applyBorder="1" applyAlignment="1">
      <alignment wrapText="1"/>
    </xf>
    <xf numFmtId="0" fontId="3" fillId="0" borderId="0" xfId="0" applyFont="1" applyAlignment="1">
      <alignment horizontal="center"/>
    </xf>
    <xf numFmtId="0" fontId="0" fillId="0" borderId="1" xfId="0" applyBorder="1" applyAlignment="1">
      <alignment horizontal="left" vertical="top" wrapText="1"/>
    </xf>
    <xf numFmtId="0" fontId="6" fillId="3" borderId="1" xfId="0" applyFont="1" applyFill="1" applyBorder="1" applyAlignment="1">
      <alignment horizontal="left"/>
    </xf>
    <xf numFmtId="0" fontId="14" fillId="0" borderId="0" xfId="0" applyFont="1" applyAlignment="1">
      <alignment horizontal="center"/>
    </xf>
    <xf numFmtId="0" fontId="3" fillId="0" borderId="0" xfId="0" applyFont="1" applyAlignment="1">
      <alignment horizontal="center"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10" fillId="0" borderId="1" xfId="0" applyFont="1" applyBorder="1" applyAlignment="1">
      <alignment horizontal="left" vertical="top" wrapText="1"/>
    </xf>
    <xf numFmtId="0" fontId="8" fillId="0" borderId="1" xfId="0" applyFont="1" applyBorder="1" applyAlignment="1">
      <alignment horizontal="left" vertical="top" wrapText="1"/>
    </xf>
    <xf numFmtId="0" fontId="2" fillId="3" borderId="1" xfId="0" applyFont="1" applyFill="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9" fontId="0" fillId="2" borderId="1" xfId="2" applyNumberFormat="1" applyFont="1" applyFill="1" applyBorder="1"/>
    <xf numFmtId="0" fontId="0" fillId="0" borderId="0" xfId="0" applyAlignment="1">
      <alignment horizontal="center" vertical="top"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8FDD-08B4-46CE-BF02-796708793AE9}">
  <sheetPr>
    <pageSetUpPr fitToPage="1"/>
  </sheetPr>
  <dimension ref="A1:F12"/>
  <sheetViews>
    <sheetView tabSelected="1" workbookViewId="0">
      <selection activeCell="A2" sqref="A2:E2"/>
    </sheetView>
  </sheetViews>
  <sheetFormatPr defaultRowHeight="15" x14ac:dyDescent="0.25"/>
  <cols>
    <col min="1" max="1" width="5.28515625" customWidth="1"/>
    <col min="2" max="2" width="4.5703125" style="2" customWidth="1"/>
    <col min="3" max="3" width="50.5703125" customWidth="1"/>
    <col min="4" max="4" width="43" customWidth="1"/>
    <col min="5" max="5" width="17" customWidth="1"/>
    <col min="8" max="8" width="14.140625" customWidth="1"/>
    <col min="9" max="9" width="15.28515625" customWidth="1"/>
  </cols>
  <sheetData>
    <row r="1" spans="1:6" ht="14.45" customHeight="1" x14ac:dyDescent="0.3">
      <c r="A1" s="207" t="s">
        <v>0</v>
      </c>
      <c r="B1" s="207"/>
      <c r="C1" s="207"/>
      <c r="D1" s="207"/>
      <c r="E1" s="207"/>
      <c r="F1" s="1"/>
    </row>
    <row r="2" spans="1:6" ht="14.45" customHeight="1" x14ac:dyDescent="0.3">
      <c r="A2" s="207" t="s">
        <v>1</v>
      </c>
      <c r="B2" s="207"/>
      <c r="C2" s="207"/>
      <c r="D2" s="207"/>
      <c r="E2" s="207"/>
      <c r="F2" s="1"/>
    </row>
    <row r="3" spans="1:6" ht="14.45" customHeight="1" x14ac:dyDescent="0.3">
      <c r="A3" s="210" t="s">
        <v>186</v>
      </c>
      <c r="B3" s="210"/>
      <c r="C3" s="210"/>
      <c r="D3" s="210"/>
      <c r="E3" s="210"/>
      <c r="F3" s="1"/>
    </row>
    <row r="4" spans="1:6" ht="7.15" customHeight="1" x14ac:dyDescent="0.3">
      <c r="B4" s="1"/>
    </row>
    <row r="5" spans="1:6" ht="18" customHeight="1" x14ac:dyDescent="0.25">
      <c r="A5" s="209" t="s">
        <v>2</v>
      </c>
      <c r="B5" s="209"/>
      <c r="C5" s="209"/>
      <c r="D5" s="209"/>
      <c r="E5" s="209"/>
    </row>
    <row r="6" spans="1:6" s="14" customFormat="1" ht="118.9" customHeight="1" x14ac:dyDescent="0.25">
      <c r="A6" s="208" t="s">
        <v>136</v>
      </c>
      <c r="B6" s="208"/>
      <c r="C6" s="208"/>
      <c r="D6" s="208"/>
      <c r="E6" s="208"/>
    </row>
    <row r="7" spans="1:6" s="14" customFormat="1" ht="47.45" customHeight="1" x14ac:dyDescent="0.25">
      <c r="A7" s="208" t="s">
        <v>116</v>
      </c>
      <c r="B7" s="208"/>
      <c r="C7" s="208"/>
      <c r="D7" s="208"/>
      <c r="E7" s="208"/>
    </row>
    <row r="8" spans="1:6" s="14" customFormat="1" ht="31.15" customHeight="1" x14ac:dyDescent="0.25">
      <c r="A8" s="208" t="s">
        <v>3</v>
      </c>
      <c r="B8" s="208"/>
      <c r="C8" s="208"/>
      <c r="D8" s="208"/>
      <c r="E8" s="208"/>
    </row>
    <row r="9" spans="1:6" s="14" customFormat="1" ht="34.15" customHeight="1" x14ac:dyDescent="0.25">
      <c r="A9" s="208" t="s">
        <v>121</v>
      </c>
      <c r="B9" s="208"/>
      <c r="C9" s="208"/>
      <c r="D9" s="208"/>
      <c r="E9" s="208"/>
    </row>
    <row r="10" spans="1:6" s="14" customFormat="1" ht="33" customHeight="1" x14ac:dyDescent="0.25">
      <c r="A10" s="208" t="s">
        <v>120</v>
      </c>
      <c r="B10" s="208"/>
      <c r="C10" s="208"/>
      <c r="D10" s="208"/>
      <c r="E10" s="208"/>
    </row>
    <row r="11" spans="1:6" s="14" customFormat="1" ht="47.45" customHeight="1" x14ac:dyDescent="0.25">
      <c r="A11" s="208" t="s">
        <v>122</v>
      </c>
      <c r="B11" s="208"/>
      <c r="C11" s="208"/>
      <c r="D11" s="208"/>
      <c r="E11" s="208"/>
    </row>
    <row r="12" spans="1:6" s="14" customFormat="1" ht="19.149999999999999" customHeight="1" x14ac:dyDescent="0.25">
      <c r="A12" s="208" t="s">
        <v>137</v>
      </c>
      <c r="B12" s="208"/>
      <c r="C12" s="208"/>
      <c r="D12" s="208"/>
      <c r="E12" s="208"/>
    </row>
  </sheetData>
  <mergeCells count="11">
    <mergeCell ref="A1:E1"/>
    <mergeCell ref="A2:E2"/>
    <mergeCell ref="A12:E12"/>
    <mergeCell ref="A7:E7"/>
    <mergeCell ref="A8:E8"/>
    <mergeCell ref="A9:E9"/>
    <mergeCell ref="A10:E10"/>
    <mergeCell ref="A11:E11"/>
    <mergeCell ref="A5:E5"/>
    <mergeCell ref="A6:E6"/>
    <mergeCell ref="A3:E3"/>
  </mergeCells>
  <pageMargins left="0.7" right="0.7" top="0.75" bottom="0.75" header="0.3" footer="0.3"/>
  <pageSetup scale="75" fitToHeight="50" orientation="portrait" horizontalDpi="1200" verticalDpi="1200" r:id="rId1"/>
  <headerFooter>
    <oddHeader>&amp;LRequest for Proposals for
Heavy Construction &amp; Industrial Equipment
Issued by the State of Oklahoma 
Solicitation Number OK-MA-145-23&amp;RPage &amp;P of &amp;N</oddHeader>
    <oddFooter>&amp;LAttachment I
Cost Proposal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17E3-8AA1-460A-8459-9CB5BFAB5D5C}">
  <sheetPr>
    <tabColor theme="9" tint="0.59999389629810485"/>
    <pageSetUpPr fitToPage="1"/>
  </sheetPr>
  <dimension ref="A1:H47"/>
  <sheetViews>
    <sheetView zoomScale="70" zoomScaleNormal="70" workbookViewId="0">
      <selection activeCell="K8" sqref="K8"/>
    </sheetView>
  </sheetViews>
  <sheetFormatPr defaultRowHeight="15" x14ac:dyDescent="0.25"/>
  <cols>
    <col min="1" max="1" width="11.7109375" customWidth="1"/>
    <col min="2" max="2" width="35.7109375" customWidth="1"/>
    <col min="3" max="3" width="31.5703125" customWidth="1"/>
    <col min="4" max="4" width="5.28515625" customWidth="1"/>
  </cols>
  <sheetData>
    <row r="1" spans="1:8" s="14" customFormat="1" ht="18.75" x14ac:dyDescent="0.25">
      <c r="A1" s="211" t="s">
        <v>0</v>
      </c>
      <c r="B1" s="211"/>
      <c r="C1" s="211"/>
      <c r="D1" s="211"/>
      <c r="E1" s="211"/>
      <c r="F1" s="43"/>
      <c r="G1" s="43"/>
      <c r="H1" s="43"/>
    </row>
    <row r="2" spans="1:8" s="14" customFormat="1" ht="18.75" x14ac:dyDescent="0.25">
      <c r="A2" s="211" t="s">
        <v>1</v>
      </c>
      <c r="B2" s="211"/>
      <c r="C2" s="211"/>
      <c r="D2" s="211"/>
      <c r="E2" s="211"/>
      <c r="F2" s="43"/>
      <c r="G2" s="43"/>
      <c r="H2" s="43"/>
    </row>
    <row r="3" spans="1:8" s="14" customFormat="1" ht="18.75" x14ac:dyDescent="0.25">
      <c r="A3" s="211" t="s">
        <v>115</v>
      </c>
      <c r="B3" s="211"/>
      <c r="C3" s="211"/>
      <c r="D3" s="211"/>
      <c r="E3" s="211"/>
      <c r="F3" s="43"/>
      <c r="G3" s="43"/>
      <c r="H3" s="43"/>
    </row>
    <row r="4" spans="1:8" s="14" customFormat="1" ht="10.9" customHeight="1" x14ac:dyDescent="0.25">
      <c r="A4" s="35"/>
      <c r="B4" s="35"/>
      <c r="C4" s="35"/>
      <c r="D4" s="35"/>
      <c r="E4" s="35"/>
      <c r="F4" s="35"/>
      <c r="G4" s="35"/>
      <c r="H4" s="35"/>
    </row>
    <row r="5" spans="1:8" ht="18" customHeight="1" x14ac:dyDescent="0.25">
      <c r="A5" s="209" t="s">
        <v>5</v>
      </c>
      <c r="B5" s="209"/>
      <c r="C5" s="209"/>
      <c r="D5" s="209"/>
      <c r="E5" s="209"/>
    </row>
    <row r="6" spans="1:8" s="14" customFormat="1" ht="29.45" customHeight="1" x14ac:dyDescent="0.25">
      <c r="A6" s="208" t="s">
        <v>131</v>
      </c>
      <c r="B6" s="208"/>
      <c r="C6" s="208"/>
      <c r="D6" s="208"/>
      <c r="E6" s="208"/>
    </row>
    <row r="7" spans="1:8" s="14" customFormat="1" ht="31.15" customHeight="1" x14ac:dyDescent="0.25">
      <c r="A7" s="208" t="s">
        <v>117</v>
      </c>
      <c r="B7" s="208"/>
      <c r="C7" s="208"/>
      <c r="D7" s="208"/>
      <c r="E7" s="208"/>
    </row>
    <row r="8" spans="1:8" s="14" customFormat="1" ht="60" customHeight="1" x14ac:dyDescent="0.25">
      <c r="A8" s="208" t="s">
        <v>138</v>
      </c>
      <c r="B8" s="208"/>
      <c r="C8" s="208"/>
      <c r="D8" s="208"/>
      <c r="E8" s="208"/>
    </row>
    <row r="10" spans="1:8" ht="45" x14ac:dyDescent="0.25">
      <c r="A10" s="40" t="s">
        <v>7</v>
      </c>
      <c r="B10" s="40" t="s">
        <v>113</v>
      </c>
      <c r="C10" s="39" t="s">
        <v>112</v>
      </c>
    </row>
    <row r="11" spans="1:8" x14ac:dyDescent="0.25">
      <c r="A11" s="38" t="s">
        <v>108</v>
      </c>
      <c r="B11" s="37"/>
      <c r="C11" s="36"/>
    </row>
    <row r="12" spans="1:8" x14ac:dyDescent="0.25">
      <c r="A12" s="31">
        <v>1</v>
      </c>
      <c r="B12" s="32" t="s">
        <v>107</v>
      </c>
      <c r="C12" s="49" t="s">
        <v>441</v>
      </c>
    </row>
    <row r="13" spans="1:8" x14ac:dyDescent="0.25">
      <c r="A13" s="31">
        <v>2</v>
      </c>
      <c r="B13" s="30" t="s">
        <v>105</v>
      </c>
      <c r="C13" s="49" t="s">
        <v>441</v>
      </c>
    </row>
    <row r="14" spans="1:8" x14ac:dyDescent="0.25">
      <c r="A14" s="31">
        <v>3</v>
      </c>
      <c r="B14" s="30" t="s">
        <v>103</v>
      </c>
      <c r="C14" s="49" t="s">
        <v>441</v>
      </c>
    </row>
    <row r="15" spans="1:8" x14ac:dyDescent="0.25">
      <c r="A15" s="31">
        <v>4</v>
      </c>
      <c r="B15" s="30" t="s">
        <v>102</v>
      </c>
      <c r="C15" s="49" t="s">
        <v>441</v>
      </c>
    </row>
    <row r="16" spans="1:8" x14ac:dyDescent="0.25">
      <c r="A16" s="31">
        <v>5</v>
      </c>
      <c r="B16" s="30" t="s">
        <v>111</v>
      </c>
      <c r="C16" s="49" t="s">
        <v>441</v>
      </c>
    </row>
    <row r="17" spans="1:3" x14ac:dyDescent="0.25">
      <c r="A17" s="31">
        <v>6</v>
      </c>
      <c r="B17" s="30" t="s">
        <v>93</v>
      </c>
      <c r="C17" s="49" t="s">
        <v>441</v>
      </c>
    </row>
    <row r="18" spans="1:3" x14ac:dyDescent="0.25">
      <c r="A18" s="31">
        <v>7</v>
      </c>
      <c r="B18" s="30" t="s">
        <v>91</v>
      </c>
      <c r="C18" s="49" t="s">
        <v>441</v>
      </c>
    </row>
    <row r="19" spans="1:3" x14ac:dyDescent="0.25">
      <c r="A19" s="31">
        <v>8</v>
      </c>
      <c r="B19" s="30" t="s">
        <v>89</v>
      </c>
      <c r="C19" s="49" t="s">
        <v>441</v>
      </c>
    </row>
    <row r="20" spans="1:3" x14ac:dyDescent="0.25">
      <c r="A20" s="31">
        <v>9</v>
      </c>
      <c r="B20" s="30" t="s">
        <v>87</v>
      </c>
      <c r="C20" s="49" t="s">
        <v>441</v>
      </c>
    </row>
    <row r="21" spans="1:3" x14ac:dyDescent="0.25">
      <c r="A21" s="31">
        <v>10</v>
      </c>
      <c r="B21" s="30" t="s">
        <v>85</v>
      </c>
      <c r="C21" s="49" t="s">
        <v>441</v>
      </c>
    </row>
    <row r="22" spans="1:3" x14ac:dyDescent="0.25">
      <c r="A22" s="31">
        <v>11</v>
      </c>
      <c r="B22" s="30" t="s">
        <v>83</v>
      </c>
      <c r="C22" s="49" t="s">
        <v>187</v>
      </c>
    </row>
    <row r="23" spans="1:3" x14ac:dyDescent="0.25">
      <c r="A23" s="31">
        <v>12</v>
      </c>
      <c r="B23" s="30" t="s">
        <v>139</v>
      </c>
      <c r="C23" s="49" t="s">
        <v>441</v>
      </c>
    </row>
    <row r="24" spans="1:3" x14ac:dyDescent="0.25">
      <c r="A24" s="31">
        <v>13</v>
      </c>
      <c r="B24" s="30" t="s">
        <v>79</v>
      </c>
      <c r="C24" s="49" t="s">
        <v>187</v>
      </c>
    </row>
    <row r="25" spans="1:3" x14ac:dyDescent="0.25">
      <c r="A25" s="31">
        <v>14</v>
      </c>
      <c r="B25" s="30" t="s">
        <v>78</v>
      </c>
      <c r="C25" s="49" t="s">
        <v>187</v>
      </c>
    </row>
    <row r="26" spans="1:3" x14ac:dyDescent="0.25">
      <c r="A26" s="31">
        <v>15</v>
      </c>
      <c r="B26" s="30" t="s">
        <v>76</v>
      </c>
      <c r="C26" s="49" t="s">
        <v>187</v>
      </c>
    </row>
    <row r="27" spans="1:3" x14ac:dyDescent="0.25">
      <c r="A27" s="31">
        <v>16</v>
      </c>
      <c r="B27" s="30" t="s">
        <v>75</v>
      </c>
      <c r="C27" s="49" t="s">
        <v>441</v>
      </c>
    </row>
    <row r="28" spans="1:3" ht="30" x14ac:dyDescent="0.25">
      <c r="A28" s="31">
        <v>17</v>
      </c>
      <c r="B28" s="30" t="s">
        <v>147</v>
      </c>
      <c r="C28" s="49" t="s">
        <v>441</v>
      </c>
    </row>
    <row r="29" spans="1:3" x14ac:dyDescent="0.25">
      <c r="A29" s="31">
        <v>18</v>
      </c>
      <c r="B29" s="30" t="s">
        <v>148</v>
      </c>
      <c r="C29" s="49" t="s">
        <v>441</v>
      </c>
    </row>
    <row r="30" spans="1:3" x14ac:dyDescent="0.25">
      <c r="A30" s="31">
        <v>19</v>
      </c>
      <c r="B30" s="30" t="s">
        <v>149</v>
      </c>
      <c r="C30" s="49" t="s">
        <v>441</v>
      </c>
    </row>
    <row r="31" spans="1:3" x14ac:dyDescent="0.25">
      <c r="A31" s="31">
        <v>20</v>
      </c>
      <c r="B31" s="30" t="s">
        <v>150</v>
      </c>
      <c r="C31" s="49" t="s">
        <v>441</v>
      </c>
    </row>
    <row r="32" spans="1:3" x14ac:dyDescent="0.25">
      <c r="A32" s="31">
        <v>21</v>
      </c>
      <c r="B32" s="30" t="s">
        <v>151</v>
      </c>
      <c r="C32" s="49" t="s">
        <v>441</v>
      </c>
    </row>
    <row r="33" spans="1:3" x14ac:dyDescent="0.25">
      <c r="A33" s="31">
        <v>22</v>
      </c>
      <c r="B33" s="30" t="s">
        <v>152</v>
      </c>
      <c r="C33" s="49" t="s">
        <v>441</v>
      </c>
    </row>
    <row r="34" spans="1:3" x14ac:dyDescent="0.25">
      <c r="A34" s="31">
        <v>23</v>
      </c>
      <c r="B34" s="30" t="s">
        <v>153</v>
      </c>
      <c r="C34" s="49" t="s">
        <v>441</v>
      </c>
    </row>
    <row r="35" spans="1:3" x14ac:dyDescent="0.25">
      <c r="A35" s="31">
        <v>24</v>
      </c>
      <c r="B35" s="30" t="s">
        <v>154</v>
      </c>
      <c r="C35" s="49" t="s">
        <v>441</v>
      </c>
    </row>
    <row r="36" spans="1:3" x14ac:dyDescent="0.25">
      <c r="A36" s="31">
        <v>25</v>
      </c>
      <c r="B36" s="30" t="s">
        <v>155</v>
      </c>
      <c r="C36" s="49" t="s">
        <v>441</v>
      </c>
    </row>
    <row r="37" spans="1:3" x14ac:dyDescent="0.25">
      <c r="A37" s="31">
        <v>26</v>
      </c>
      <c r="B37" s="30" t="s">
        <v>156</v>
      </c>
      <c r="C37" s="49" t="s">
        <v>441</v>
      </c>
    </row>
    <row r="38" spans="1:3" x14ac:dyDescent="0.25">
      <c r="A38" s="31">
        <v>27</v>
      </c>
      <c r="B38" s="30" t="s">
        <v>157</v>
      </c>
      <c r="C38" s="49" t="s">
        <v>441</v>
      </c>
    </row>
    <row r="39" spans="1:3" x14ac:dyDescent="0.25">
      <c r="A39" s="50"/>
    </row>
    <row r="40" spans="1:3" x14ac:dyDescent="0.25">
      <c r="A40" s="38" t="s">
        <v>47</v>
      </c>
      <c r="B40" s="37"/>
      <c r="C40" s="36"/>
    </row>
    <row r="41" spans="1:3" x14ac:dyDescent="0.25">
      <c r="A41" s="31">
        <v>1</v>
      </c>
      <c r="B41" s="30" t="s">
        <v>61</v>
      </c>
      <c r="C41" s="49" t="s">
        <v>187</v>
      </c>
    </row>
    <row r="42" spans="1:3" x14ac:dyDescent="0.25">
      <c r="A42" s="31">
        <v>2</v>
      </c>
      <c r="B42" s="30" t="s">
        <v>59</v>
      </c>
      <c r="C42" s="49" t="s">
        <v>441</v>
      </c>
    </row>
    <row r="43" spans="1:3" x14ac:dyDescent="0.25">
      <c r="A43" s="31">
        <v>3</v>
      </c>
      <c r="B43" s="30" t="s">
        <v>57</v>
      </c>
      <c r="C43" s="49" t="s">
        <v>187</v>
      </c>
    </row>
    <row r="44" spans="1:3" x14ac:dyDescent="0.25">
      <c r="A44" s="31">
        <v>4</v>
      </c>
      <c r="B44" s="30" t="s">
        <v>56</v>
      </c>
      <c r="C44" s="49" t="s">
        <v>187</v>
      </c>
    </row>
    <row r="45" spans="1:3" x14ac:dyDescent="0.25">
      <c r="A45" s="31">
        <v>5</v>
      </c>
      <c r="B45" s="30" t="s">
        <v>54</v>
      </c>
      <c r="C45" s="49" t="s">
        <v>187</v>
      </c>
    </row>
    <row r="47" spans="1:3" ht="30" x14ac:dyDescent="0.25">
      <c r="B47" s="41" t="s">
        <v>119</v>
      </c>
      <c r="C47" s="42">
        <f>COUNTIF(C12:C45,"Yes")</f>
        <v>8</v>
      </c>
    </row>
  </sheetData>
  <mergeCells count="7">
    <mergeCell ref="A8:E8"/>
    <mergeCell ref="A1:E1"/>
    <mergeCell ref="A2:E2"/>
    <mergeCell ref="A3:E3"/>
    <mergeCell ref="A5:E5"/>
    <mergeCell ref="A6:E6"/>
    <mergeCell ref="A7:E7"/>
  </mergeCells>
  <dataValidations count="1">
    <dataValidation type="list" allowBlank="1" showInputMessage="1" showErrorMessage="1" sqref="C12:C38 C41:C45" xr:uid="{227CE923-7A06-416E-8BE1-277A66AF10D4}">
      <formula1>"Yes, No"</formula1>
    </dataValidation>
  </dataValidations>
  <pageMargins left="0.7" right="0.7" top="0.75" bottom="0.75" header="0.3" footer="0.3"/>
  <pageSetup scale="98" fitToHeight="5" orientation="portrait" horizontalDpi="1200" verticalDpi="1200" r:id="rId1"/>
  <headerFooter>
    <oddHeader>&amp;RPage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4E36C-1030-4CBD-AD80-7151E6F9A3FA}">
  <sheetPr>
    <tabColor theme="5" tint="0.59999389629810485"/>
    <pageSetUpPr fitToPage="1"/>
  </sheetPr>
  <dimension ref="A1:H53"/>
  <sheetViews>
    <sheetView topLeftCell="A10" zoomScale="55" zoomScaleNormal="55" workbookViewId="0">
      <selection activeCell="A10" sqref="A10:E10"/>
    </sheetView>
  </sheetViews>
  <sheetFormatPr defaultColWidth="8.85546875" defaultRowHeight="15" x14ac:dyDescent="0.25"/>
  <cols>
    <col min="1" max="1" width="10" style="26" bestFit="1" customWidth="1"/>
    <col min="2" max="2" width="24.28515625" style="25" bestFit="1" customWidth="1"/>
    <col min="3" max="3" width="53.42578125" style="25" customWidth="1"/>
    <col min="4" max="4" width="28.140625" style="25" bestFit="1" customWidth="1"/>
    <col min="5" max="5" width="34.28515625" style="25" customWidth="1"/>
    <col min="6" max="6" width="14.140625" style="18" customWidth="1"/>
    <col min="7" max="7" width="16" style="24" customWidth="1"/>
    <col min="8" max="8" width="15" style="18" bestFit="1" customWidth="1"/>
    <col min="9" max="16384" width="8.85546875" style="14"/>
  </cols>
  <sheetData>
    <row r="1" spans="1:8" ht="18.75" x14ac:dyDescent="0.25">
      <c r="A1" s="211" t="s">
        <v>0</v>
      </c>
      <c r="B1" s="211"/>
      <c r="C1" s="211"/>
      <c r="D1" s="211"/>
      <c r="E1" s="211"/>
      <c r="F1" s="211"/>
      <c r="G1" s="211"/>
      <c r="H1" s="211"/>
    </row>
    <row r="2" spans="1:8" ht="18.75" x14ac:dyDescent="0.25">
      <c r="A2" s="211" t="s">
        <v>1</v>
      </c>
      <c r="B2" s="211"/>
      <c r="C2" s="211"/>
      <c r="D2" s="211"/>
      <c r="E2" s="211"/>
      <c r="F2" s="211"/>
      <c r="G2" s="211"/>
      <c r="H2" s="211"/>
    </row>
    <row r="3" spans="1:8" ht="18.75" x14ac:dyDescent="0.25">
      <c r="A3" s="211" t="s">
        <v>114</v>
      </c>
      <c r="B3" s="211"/>
      <c r="C3" s="211"/>
      <c r="D3" s="211"/>
      <c r="E3" s="211"/>
      <c r="F3" s="211"/>
      <c r="G3" s="211"/>
      <c r="H3" s="211"/>
    </row>
    <row r="4" spans="1:8" customFormat="1" ht="14.45" customHeight="1" x14ac:dyDescent="0.3">
      <c r="A4" s="210" t="s">
        <v>175</v>
      </c>
      <c r="B4" s="210"/>
      <c r="C4" s="210"/>
      <c r="D4" s="210"/>
      <c r="E4" s="210"/>
      <c r="F4" s="210"/>
      <c r="G4" s="210"/>
      <c r="H4" s="210"/>
    </row>
    <row r="5" spans="1:8" ht="10.9" customHeight="1" x14ac:dyDescent="0.25">
      <c r="A5" s="35"/>
      <c r="B5" s="35"/>
      <c r="C5" s="35"/>
      <c r="D5" s="35"/>
      <c r="E5" s="35"/>
      <c r="F5" s="35"/>
      <c r="G5" s="35"/>
      <c r="H5" s="35"/>
    </row>
    <row r="6" spans="1:8" customFormat="1" ht="18" customHeight="1" x14ac:dyDescent="0.25">
      <c r="A6" s="209" t="s">
        <v>5</v>
      </c>
      <c r="B6" s="209"/>
      <c r="C6" s="209"/>
      <c r="D6" s="209"/>
      <c r="E6" s="209"/>
    </row>
    <row r="7" spans="1:8" ht="29.45" customHeight="1" x14ac:dyDescent="0.25">
      <c r="A7" s="208" t="s">
        <v>140</v>
      </c>
      <c r="B7" s="208"/>
      <c r="C7" s="208"/>
      <c r="D7" s="208"/>
      <c r="E7" s="208"/>
      <c r="F7" s="14"/>
      <c r="G7" s="14"/>
      <c r="H7" s="14"/>
    </row>
    <row r="8" spans="1:8" ht="31.15" customHeight="1" x14ac:dyDescent="0.25">
      <c r="A8" s="208" t="s">
        <v>123</v>
      </c>
      <c r="B8" s="208"/>
      <c r="C8" s="208"/>
      <c r="D8" s="208"/>
      <c r="E8" s="208"/>
      <c r="F8" s="14"/>
      <c r="G8" s="14"/>
      <c r="H8" s="14"/>
    </row>
    <row r="9" spans="1:8" ht="34.15" customHeight="1" x14ac:dyDescent="0.25">
      <c r="A9" s="215" t="s">
        <v>127</v>
      </c>
      <c r="B9" s="216"/>
      <c r="C9" s="216"/>
      <c r="D9" s="216"/>
      <c r="E9" s="216"/>
      <c r="F9" s="14"/>
      <c r="G9" s="14"/>
      <c r="H9" s="14"/>
    </row>
    <row r="10" spans="1:8" ht="34.15" customHeight="1" x14ac:dyDescent="0.25">
      <c r="A10" s="215" t="s">
        <v>126</v>
      </c>
      <c r="B10" s="216"/>
      <c r="C10" s="216"/>
      <c r="D10" s="216"/>
      <c r="E10" s="216"/>
      <c r="F10" s="14"/>
      <c r="G10" s="14"/>
      <c r="H10" s="14"/>
    </row>
    <row r="11" spans="1:8" ht="16.899999999999999" customHeight="1" x14ac:dyDescent="0.25">
      <c r="A11" s="35"/>
      <c r="B11" s="35"/>
      <c r="C11" s="35"/>
      <c r="D11" s="35"/>
      <c r="E11" s="35"/>
      <c r="F11" s="35"/>
      <c r="G11" s="35"/>
      <c r="H11" s="35"/>
    </row>
    <row r="12" spans="1:8" s="34" customFormat="1" ht="30" x14ac:dyDescent="0.25">
      <c r="A12" s="12" t="s">
        <v>7</v>
      </c>
      <c r="B12" s="34" t="s">
        <v>110</v>
      </c>
      <c r="C12" s="34" t="s">
        <v>109</v>
      </c>
      <c r="D12" s="12" t="s">
        <v>124</v>
      </c>
      <c r="E12" s="12" t="s">
        <v>125</v>
      </c>
      <c r="F12" s="47" t="s">
        <v>45</v>
      </c>
      <c r="G12" s="48" t="s">
        <v>13</v>
      </c>
      <c r="H12" s="47" t="s">
        <v>46</v>
      </c>
    </row>
    <row r="13" spans="1:8" s="33" customFormat="1" ht="15.75" x14ac:dyDescent="0.25">
      <c r="A13" s="212" t="s">
        <v>108</v>
      </c>
      <c r="B13" s="213"/>
      <c r="C13" s="213"/>
      <c r="D13" s="213"/>
      <c r="E13" s="213"/>
      <c r="F13" s="213"/>
      <c r="G13" s="213"/>
      <c r="H13" s="214"/>
    </row>
    <row r="14" spans="1:8" ht="45" x14ac:dyDescent="0.25">
      <c r="A14" s="31">
        <v>1</v>
      </c>
      <c r="B14" s="32" t="s">
        <v>107</v>
      </c>
      <c r="C14" s="30" t="s">
        <v>106</v>
      </c>
      <c r="D14" s="44"/>
      <c r="E14" s="44"/>
      <c r="F14" s="45"/>
      <c r="G14" s="46"/>
      <c r="H14" s="45"/>
    </row>
    <row r="15" spans="1:8" ht="45" x14ac:dyDescent="0.25">
      <c r="A15" s="31">
        <v>2</v>
      </c>
      <c r="B15" s="30" t="s">
        <v>105</v>
      </c>
      <c r="C15" s="30" t="s">
        <v>104</v>
      </c>
      <c r="D15" s="44"/>
      <c r="E15" s="44"/>
      <c r="F15" s="45"/>
      <c r="G15" s="46"/>
      <c r="H15" s="45"/>
    </row>
    <row r="16" spans="1:8" ht="45" x14ac:dyDescent="0.25">
      <c r="A16" s="31">
        <v>3</v>
      </c>
      <c r="B16" s="30" t="s">
        <v>103</v>
      </c>
      <c r="C16" s="30" t="s">
        <v>141</v>
      </c>
      <c r="D16" s="44"/>
      <c r="E16" s="44"/>
      <c r="F16" s="45"/>
      <c r="G16" s="46"/>
      <c r="H16" s="45"/>
    </row>
    <row r="17" spans="1:8" ht="75" x14ac:dyDescent="0.25">
      <c r="A17" s="31">
        <v>4</v>
      </c>
      <c r="B17" s="30" t="s">
        <v>102</v>
      </c>
      <c r="C17" s="30" t="s">
        <v>142</v>
      </c>
      <c r="D17" s="44"/>
      <c r="E17" s="44"/>
      <c r="F17" s="45"/>
      <c r="G17" s="46"/>
      <c r="H17" s="45"/>
    </row>
    <row r="18" spans="1:8" ht="60" x14ac:dyDescent="0.25">
      <c r="A18" s="31" t="s">
        <v>101</v>
      </c>
      <c r="B18" s="30" t="s">
        <v>100</v>
      </c>
      <c r="C18" s="30" t="s">
        <v>99</v>
      </c>
      <c r="D18" s="44"/>
      <c r="E18" s="44"/>
      <c r="F18" s="45"/>
      <c r="G18" s="46"/>
      <c r="H18" s="45"/>
    </row>
    <row r="19" spans="1:8" ht="45" x14ac:dyDescent="0.25">
      <c r="A19" s="31" t="s">
        <v>98</v>
      </c>
      <c r="B19" s="30" t="s">
        <v>97</v>
      </c>
      <c r="C19" s="30" t="s">
        <v>96</v>
      </c>
      <c r="D19" s="44"/>
      <c r="E19" s="44"/>
      <c r="F19" s="45"/>
      <c r="G19" s="46"/>
      <c r="H19" s="45"/>
    </row>
    <row r="20" spans="1:8" ht="45" x14ac:dyDescent="0.25">
      <c r="A20" s="31" t="s">
        <v>95</v>
      </c>
      <c r="B20" s="30" t="s">
        <v>94</v>
      </c>
      <c r="C20" s="30" t="s">
        <v>143</v>
      </c>
      <c r="D20" s="44"/>
      <c r="E20" s="44"/>
      <c r="F20" s="45"/>
      <c r="G20" s="46"/>
      <c r="H20" s="45"/>
    </row>
    <row r="21" spans="1:8" ht="45" x14ac:dyDescent="0.25">
      <c r="A21" s="31">
        <v>6</v>
      </c>
      <c r="B21" s="30" t="s">
        <v>93</v>
      </c>
      <c r="C21" s="30" t="s">
        <v>92</v>
      </c>
      <c r="D21" s="44"/>
      <c r="E21" s="44"/>
      <c r="F21" s="45"/>
      <c r="G21" s="46"/>
      <c r="H21" s="45"/>
    </row>
    <row r="22" spans="1:8" ht="90" x14ac:dyDescent="0.25">
      <c r="A22" s="31">
        <v>7</v>
      </c>
      <c r="B22" s="30" t="s">
        <v>91</v>
      </c>
      <c r="C22" s="30" t="s">
        <v>90</v>
      </c>
      <c r="D22" s="44"/>
      <c r="E22" s="44"/>
      <c r="F22" s="45"/>
      <c r="G22" s="46"/>
      <c r="H22" s="45"/>
    </row>
    <row r="23" spans="1:8" ht="45" x14ac:dyDescent="0.25">
      <c r="A23" s="31">
        <v>8</v>
      </c>
      <c r="B23" s="30" t="s">
        <v>89</v>
      </c>
      <c r="C23" s="30" t="s">
        <v>88</v>
      </c>
      <c r="D23" s="44"/>
      <c r="E23" s="44"/>
      <c r="F23" s="45"/>
      <c r="G23" s="46"/>
      <c r="H23" s="45"/>
    </row>
    <row r="24" spans="1:8" ht="45" x14ac:dyDescent="0.25">
      <c r="A24" s="31">
        <v>9</v>
      </c>
      <c r="B24" s="30" t="s">
        <v>87</v>
      </c>
      <c r="C24" s="30" t="s">
        <v>86</v>
      </c>
      <c r="D24" s="44"/>
      <c r="E24" s="44"/>
      <c r="F24" s="45"/>
      <c r="G24" s="46"/>
      <c r="H24" s="45"/>
    </row>
    <row r="25" spans="1:8" ht="45" x14ac:dyDescent="0.25">
      <c r="A25" s="31">
        <v>10</v>
      </c>
      <c r="B25" s="30" t="s">
        <v>85</v>
      </c>
      <c r="C25" s="30" t="s">
        <v>84</v>
      </c>
      <c r="D25" s="44"/>
      <c r="E25" s="44"/>
      <c r="F25" s="45"/>
      <c r="G25" s="46"/>
      <c r="H25" s="45"/>
    </row>
    <row r="26" spans="1:8" ht="60" x14ac:dyDescent="0.25">
      <c r="A26" s="31">
        <v>11</v>
      </c>
      <c r="B26" s="30" t="s">
        <v>83</v>
      </c>
      <c r="C26" s="30" t="s">
        <v>82</v>
      </c>
      <c r="D26" s="44" t="s">
        <v>188</v>
      </c>
      <c r="E26" s="44" t="s">
        <v>189</v>
      </c>
      <c r="F26" s="45">
        <v>50800</v>
      </c>
      <c r="G26" s="46">
        <v>0.2</v>
      </c>
      <c r="H26" s="45">
        <f t="shared" ref="H26" si="0">F26*(1-G26)</f>
        <v>40640</v>
      </c>
    </row>
    <row r="27" spans="1:8" ht="60" x14ac:dyDescent="0.25">
      <c r="A27" s="31">
        <v>12</v>
      </c>
      <c r="B27" s="30" t="s">
        <v>81</v>
      </c>
      <c r="C27" s="30" t="s">
        <v>80</v>
      </c>
      <c r="D27" s="44"/>
      <c r="E27" s="44"/>
      <c r="F27" s="45"/>
      <c r="G27" s="46"/>
      <c r="H27" s="45"/>
    </row>
    <row r="28" spans="1:8" ht="45" x14ac:dyDescent="0.25">
      <c r="A28" s="31">
        <v>13</v>
      </c>
      <c r="B28" s="30" t="s">
        <v>79</v>
      </c>
      <c r="C28" s="30" t="s">
        <v>146</v>
      </c>
      <c r="D28" s="44" t="s">
        <v>190</v>
      </c>
      <c r="E28" s="44" t="s">
        <v>191</v>
      </c>
      <c r="F28" s="45">
        <v>213917</v>
      </c>
      <c r="G28" s="46">
        <v>0.22</v>
      </c>
      <c r="H28" s="45">
        <f t="shared" ref="H28:H30" si="1">F28*(1-G28)</f>
        <v>166855.26</v>
      </c>
    </row>
    <row r="29" spans="1:8" ht="60" x14ac:dyDescent="0.25">
      <c r="A29" s="31">
        <v>14</v>
      </c>
      <c r="B29" s="30" t="s">
        <v>78</v>
      </c>
      <c r="C29" s="30" t="s">
        <v>77</v>
      </c>
      <c r="D29" s="44" t="s">
        <v>192</v>
      </c>
      <c r="E29" s="44" t="s">
        <v>193</v>
      </c>
      <c r="F29" s="45">
        <v>82154</v>
      </c>
      <c r="G29" s="46">
        <v>0.24</v>
      </c>
      <c r="H29" s="45">
        <f t="shared" si="1"/>
        <v>62437.04</v>
      </c>
    </row>
    <row r="30" spans="1:8" ht="45" x14ac:dyDescent="0.25">
      <c r="A30" s="31">
        <v>15</v>
      </c>
      <c r="B30" s="30" t="s">
        <v>76</v>
      </c>
      <c r="C30" s="30" t="s">
        <v>145</v>
      </c>
      <c r="D30" s="44" t="s">
        <v>194</v>
      </c>
      <c r="E30" s="44" t="s">
        <v>195</v>
      </c>
      <c r="F30" s="45">
        <v>95663</v>
      </c>
      <c r="G30" s="46">
        <v>0.22</v>
      </c>
      <c r="H30" s="45">
        <f t="shared" si="1"/>
        <v>74617.14</v>
      </c>
    </row>
    <row r="31" spans="1:8" ht="45" x14ac:dyDescent="0.25">
      <c r="A31" s="31">
        <v>16</v>
      </c>
      <c r="B31" s="30" t="s">
        <v>75</v>
      </c>
      <c r="C31" s="30" t="s">
        <v>74</v>
      </c>
      <c r="D31" s="44"/>
      <c r="E31" s="44"/>
      <c r="F31" s="45"/>
      <c r="G31" s="46"/>
      <c r="H31" s="45"/>
    </row>
    <row r="32" spans="1:8" ht="60" x14ac:dyDescent="0.25">
      <c r="A32" s="31" t="s">
        <v>73</v>
      </c>
      <c r="B32" s="30" t="s">
        <v>72</v>
      </c>
      <c r="C32" s="30" t="s">
        <v>71</v>
      </c>
      <c r="D32" s="44"/>
      <c r="E32" s="44"/>
      <c r="F32" s="45"/>
      <c r="G32" s="46"/>
      <c r="H32" s="45"/>
    </row>
    <row r="33" spans="1:8" ht="60" x14ac:dyDescent="0.25">
      <c r="A33" s="31" t="s">
        <v>70</v>
      </c>
      <c r="B33" s="30" t="s">
        <v>69</v>
      </c>
      <c r="C33" s="30" t="s">
        <v>68</v>
      </c>
      <c r="D33" s="44"/>
      <c r="E33" s="44"/>
      <c r="F33" s="45"/>
      <c r="G33" s="46"/>
      <c r="H33" s="45"/>
    </row>
    <row r="34" spans="1:8" ht="45" x14ac:dyDescent="0.25">
      <c r="A34" s="31" t="s">
        <v>67</v>
      </c>
      <c r="B34" s="30" t="s">
        <v>66</v>
      </c>
      <c r="C34" s="30" t="s">
        <v>65</v>
      </c>
      <c r="D34" s="44"/>
      <c r="E34" s="44"/>
      <c r="F34" s="45"/>
      <c r="G34" s="46"/>
      <c r="H34" s="45"/>
    </row>
    <row r="35" spans="1:8" ht="45" x14ac:dyDescent="0.25">
      <c r="A35" s="31" t="s">
        <v>64</v>
      </c>
      <c r="B35" s="30" t="s">
        <v>63</v>
      </c>
      <c r="C35" s="30" t="s">
        <v>62</v>
      </c>
      <c r="D35" s="44"/>
      <c r="E35" s="44"/>
      <c r="F35" s="45"/>
      <c r="G35" s="46"/>
      <c r="H35" s="45"/>
    </row>
    <row r="36" spans="1:8" ht="60" x14ac:dyDescent="0.25">
      <c r="A36" s="54">
        <v>18</v>
      </c>
      <c r="B36" s="55" t="s">
        <v>148</v>
      </c>
      <c r="C36" s="55" t="s">
        <v>185</v>
      </c>
      <c r="D36" s="44"/>
      <c r="E36" s="44"/>
      <c r="F36" s="45"/>
      <c r="G36" s="46"/>
      <c r="H36" s="45"/>
    </row>
    <row r="37" spans="1:8" ht="60" x14ac:dyDescent="0.25">
      <c r="A37" s="54">
        <v>19</v>
      </c>
      <c r="B37" s="55" t="s">
        <v>149</v>
      </c>
      <c r="C37" s="55" t="s">
        <v>184</v>
      </c>
      <c r="D37" s="44"/>
      <c r="E37" s="44"/>
      <c r="F37" s="45"/>
      <c r="G37" s="46"/>
      <c r="H37" s="45"/>
    </row>
    <row r="38" spans="1:8" ht="135" x14ac:dyDescent="0.25">
      <c r="A38" s="54">
        <v>20</v>
      </c>
      <c r="B38" s="55" t="s">
        <v>150</v>
      </c>
      <c r="C38" s="55" t="s">
        <v>183</v>
      </c>
      <c r="D38" s="44"/>
      <c r="E38" s="44"/>
      <c r="F38" s="45"/>
      <c r="G38" s="46"/>
      <c r="H38" s="45"/>
    </row>
    <row r="39" spans="1:8" ht="45" x14ac:dyDescent="0.25">
      <c r="A39" s="54">
        <v>21</v>
      </c>
      <c r="B39" s="55" t="s">
        <v>151</v>
      </c>
      <c r="C39" s="55" t="s">
        <v>176</v>
      </c>
      <c r="D39" s="44"/>
      <c r="E39" s="44"/>
      <c r="F39" s="45"/>
      <c r="G39" s="46"/>
      <c r="H39" s="45"/>
    </row>
    <row r="40" spans="1:8" ht="75" x14ac:dyDescent="0.25">
      <c r="A40" s="54">
        <v>22</v>
      </c>
      <c r="B40" s="55" t="s">
        <v>152</v>
      </c>
      <c r="C40" s="56" t="s">
        <v>177</v>
      </c>
      <c r="D40" s="44"/>
      <c r="E40" s="44"/>
      <c r="F40" s="45"/>
      <c r="G40" s="46"/>
      <c r="H40" s="45"/>
    </row>
    <row r="41" spans="1:8" ht="60" x14ac:dyDescent="0.25">
      <c r="A41" s="54">
        <v>23</v>
      </c>
      <c r="B41" s="55" t="s">
        <v>153</v>
      </c>
      <c r="C41" s="55" t="s">
        <v>182</v>
      </c>
      <c r="D41" s="44"/>
      <c r="E41" s="44"/>
      <c r="F41" s="45"/>
      <c r="G41" s="46"/>
      <c r="H41" s="45"/>
    </row>
    <row r="42" spans="1:8" ht="135" x14ac:dyDescent="0.25">
      <c r="A42" s="54">
        <v>24</v>
      </c>
      <c r="B42" s="55" t="s">
        <v>154</v>
      </c>
      <c r="C42" s="55" t="s">
        <v>181</v>
      </c>
      <c r="D42" s="44"/>
      <c r="E42" s="44"/>
      <c r="F42" s="45"/>
      <c r="G42" s="46"/>
      <c r="H42" s="45"/>
    </row>
    <row r="43" spans="1:8" ht="45" x14ac:dyDescent="0.25">
      <c r="A43" s="54">
        <v>25</v>
      </c>
      <c r="B43" s="55" t="s">
        <v>155</v>
      </c>
      <c r="C43" s="55" t="s">
        <v>180</v>
      </c>
      <c r="D43" s="44"/>
      <c r="E43" s="44"/>
      <c r="F43" s="45"/>
      <c r="G43" s="46"/>
      <c r="H43" s="45"/>
    </row>
    <row r="44" spans="1:8" ht="60" x14ac:dyDescent="0.25">
      <c r="A44" s="54">
        <v>26</v>
      </c>
      <c r="B44" s="55" t="s">
        <v>156</v>
      </c>
      <c r="C44" s="55" t="s">
        <v>179</v>
      </c>
      <c r="D44" s="44"/>
      <c r="E44" s="44"/>
      <c r="F44" s="45"/>
      <c r="G44" s="46"/>
      <c r="H44" s="45"/>
    </row>
    <row r="45" spans="1:8" ht="30" x14ac:dyDescent="0.25">
      <c r="A45" s="54">
        <v>27</v>
      </c>
      <c r="B45" s="55" t="s">
        <v>157</v>
      </c>
      <c r="C45" s="55" t="s">
        <v>178</v>
      </c>
      <c r="D45" s="44"/>
      <c r="E45" s="44"/>
      <c r="F45" s="45"/>
      <c r="G45" s="46"/>
      <c r="H45" s="45"/>
    </row>
    <row r="47" spans="1:8" ht="15.75" x14ac:dyDescent="0.25">
      <c r="A47" s="212" t="s">
        <v>47</v>
      </c>
      <c r="B47" s="213"/>
      <c r="C47" s="213"/>
      <c r="D47" s="213"/>
      <c r="E47" s="213"/>
      <c r="F47" s="213"/>
      <c r="G47" s="213"/>
      <c r="H47" s="214"/>
    </row>
    <row r="48" spans="1:8" ht="105" x14ac:dyDescent="0.25">
      <c r="A48" s="31">
        <v>1</v>
      </c>
      <c r="B48" s="30" t="s">
        <v>61</v>
      </c>
      <c r="C48" s="30" t="s">
        <v>60</v>
      </c>
      <c r="D48" s="44" t="s">
        <v>196</v>
      </c>
      <c r="E48" s="44" t="s">
        <v>197</v>
      </c>
      <c r="F48" s="45">
        <v>34166.666666666672</v>
      </c>
      <c r="G48" s="46">
        <v>0.19</v>
      </c>
      <c r="H48" s="45">
        <f t="shared" ref="H48:H50" si="2">F48*(1-G48)</f>
        <v>27675.000000000007</v>
      </c>
    </row>
    <row r="49" spans="1:8" ht="60" x14ac:dyDescent="0.25">
      <c r="A49" s="31">
        <v>2</v>
      </c>
      <c r="B49" s="30" t="s">
        <v>59</v>
      </c>
      <c r="C49" s="30" t="s">
        <v>58</v>
      </c>
      <c r="D49" s="44"/>
      <c r="E49" s="44"/>
      <c r="F49" s="45"/>
      <c r="G49" s="46"/>
      <c r="H49" s="45">
        <f t="shared" si="2"/>
        <v>0</v>
      </c>
    </row>
    <row r="50" spans="1:8" ht="120" x14ac:dyDescent="0.25">
      <c r="A50" s="31">
        <v>3</v>
      </c>
      <c r="B50" s="30" t="s">
        <v>57</v>
      </c>
      <c r="C50" s="30" t="s">
        <v>128</v>
      </c>
      <c r="D50" s="44" t="s">
        <v>198</v>
      </c>
      <c r="E50" s="44" t="s">
        <v>199</v>
      </c>
      <c r="F50" s="45">
        <v>54105.03</v>
      </c>
      <c r="G50" s="46">
        <v>0.15</v>
      </c>
      <c r="H50" s="45">
        <f t="shared" si="2"/>
        <v>45989.275499999996</v>
      </c>
    </row>
    <row r="51" spans="1:8" ht="105" x14ac:dyDescent="0.25">
      <c r="A51" s="31">
        <v>4</v>
      </c>
      <c r="B51" s="30" t="s">
        <v>56</v>
      </c>
      <c r="C51" s="30" t="s">
        <v>55</v>
      </c>
      <c r="D51" s="44" t="s">
        <v>200</v>
      </c>
      <c r="E51" s="44" t="s">
        <v>201</v>
      </c>
      <c r="F51" s="45">
        <v>37326.86</v>
      </c>
      <c r="G51" s="46">
        <v>0.22</v>
      </c>
      <c r="H51" s="45">
        <f>F51*(1-G51)</f>
        <v>29114.950800000002</v>
      </c>
    </row>
    <row r="52" spans="1:8" ht="195" x14ac:dyDescent="0.25">
      <c r="A52" s="31">
        <v>5</v>
      </c>
      <c r="B52" s="30" t="s">
        <v>54</v>
      </c>
      <c r="C52" s="30" t="s">
        <v>144</v>
      </c>
      <c r="D52" s="44" t="s">
        <v>202</v>
      </c>
      <c r="E52" s="44" t="s">
        <v>203</v>
      </c>
      <c r="F52" s="45">
        <v>18833.330000000002</v>
      </c>
      <c r="G52" s="46">
        <v>0.15</v>
      </c>
      <c r="H52" s="45">
        <f>F52*(1-G52)</f>
        <v>16008.330500000002</v>
      </c>
    </row>
    <row r="53" spans="1:8" x14ac:dyDescent="0.25">
      <c r="F53" s="29"/>
      <c r="G53" s="28"/>
      <c r="H53" s="27"/>
    </row>
  </sheetData>
  <mergeCells count="11">
    <mergeCell ref="A3:H3"/>
    <mergeCell ref="A13:H13"/>
    <mergeCell ref="A47:H47"/>
    <mergeCell ref="A2:H2"/>
    <mergeCell ref="A1:H1"/>
    <mergeCell ref="A6:E6"/>
    <mergeCell ref="A7:E7"/>
    <mergeCell ref="A8:E8"/>
    <mergeCell ref="A9:E9"/>
    <mergeCell ref="A10:E10"/>
    <mergeCell ref="A4:H4"/>
  </mergeCells>
  <pageMargins left="0.7" right="0.7" top="0.75" bottom="0.75" header="0.3" footer="0.3"/>
  <pageSetup scale="47" fitToHeight="7" orientation="portrait" horizontalDpi="1200" verticalDpi="1200" r:id="rId1"/>
  <headerFooter>
    <oddFooter>&amp;RPage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4D02-D2CF-4305-93B4-BE1D2E36E4AB}">
  <sheetPr>
    <tabColor theme="4" tint="0.59999389629810485"/>
    <pageSetUpPr fitToPage="1"/>
  </sheetPr>
  <dimension ref="A1:L352"/>
  <sheetViews>
    <sheetView zoomScale="70" zoomScaleNormal="70" workbookViewId="0">
      <selection activeCell="G9" sqref="G9"/>
    </sheetView>
  </sheetViews>
  <sheetFormatPr defaultColWidth="8.85546875" defaultRowHeight="15" x14ac:dyDescent="0.25"/>
  <cols>
    <col min="1" max="1" width="5.28515625" customWidth="1"/>
    <col min="2" max="2" width="4.5703125" style="2" customWidth="1"/>
    <col min="3" max="3" width="50.5703125" customWidth="1"/>
    <col min="4" max="4" width="43" customWidth="1"/>
    <col min="5" max="5" width="15.85546875" customWidth="1"/>
    <col min="6" max="6" width="17" customWidth="1"/>
    <col min="7" max="7" width="15.28515625" customWidth="1"/>
  </cols>
  <sheetData>
    <row r="1" spans="1:12" ht="14.45" customHeight="1" x14ac:dyDescent="0.3">
      <c r="A1" s="207" t="s">
        <v>0</v>
      </c>
      <c r="B1" s="207"/>
      <c r="C1" s="207"/>
      <c r="D1" s="207"/>
      <c r="E1" s="207"/>
      <c r="F1" s="207"/>
      <c r="G1" s="207"/>
    </row>
    <row r="2" spans="1:12" ht="14.45" customHeight="1" x14ac:dyDescent="0.3">
      <c r="A2" s="207" t="s">
        <v>1</v>
      </c>
      <c r="B2" s="207"/>
      <c r="C2" s="207"/>
      <c r="D2" s="207"/>
      <c r="E2" s="207"/>
      <c r="F2" s="207"/>
      <c r="G2" s="207"/>
    </row>
    <row r="3" spans="1:12" ht="14.45" customHeight="1" x14ac:dyDescent="0.3">
      <c r="A3" s="207" t="s">
        <v>118</v>
      </c>
      <c r="B3" s="207"/>
      <c r="C3" s="207"/>
      <c r="D3" s="207"/>
      <c r="E3" s="207"/>
      <c r="F3" s="207"/>
      <c r="G3" s="207"/>
    </row>
    <row r="4" spans="1:12" ht="18.75" customHeight="1" x14ac:dyDescent="0.3">
      <c r="A4" s="207" t="s">
        <v>4</v>
      </c>
      <c r="B4" s="207"/>
      <c r="C4" s="207"/>
      <c r="D4" s="207"/>
      <c r="E4" s="207"/>
      <c r="F4" s="207"/>
      <c r="G4" s="207"/>
    </row>
    <row r="5" spans="1:12" ht="18" customHeight="1" x14ac:dyDescent="0.25">
      <c r="A5" s="209" t="s">
        <v>5</v>
      </c>
      <c r="B5" s="209"/>
      <c r="C5" s="209"/>
      <c r="D5" s="209"/>
      <c r="E5" s="209"/>
      <c r="F5" s="209"/>
    </row>
    <row r="6" spans="1:12" s="14" customFormat="1" ht="42.6" customHeight="1" x14ac:dyDescent="0.25">
      <c r="A6" s="220" t="s">
        <v>132</v>
      </c>
      <c r="B6" s="221"/>
      <c r="C6" s="221"/>
      <c r="D6" s="221"/>
      <c r="E6" s="221"/>
      <c r="F6" s="221"/>
      <c r="H6" s="223" t="s">
        <v>443</v>
      </c>
      <c r="I6" s="223"/>
      <c r="J6" s="223"/>
      <c r="K6" s="223"/>
      <c r="L6" s="223"/>
    </row>
    <row r="7" spans="1:12" s="14" customFormat="1" ht="63" customHeight="1" x14ac:dyDescent="0.25">
      <c r="A7" s="218" t="s">
        <v>133</v>
      </c>
      <c r="B7" s="219"/>
      <c r="C7" s="219"/>
      <c r="D7" s="219"/>
      <c r="E7" s="219"/>
      <c r="F7" s="219"/>
      <c r="H7" s="223"/>
      <c r="I7" s="223"/>
      <c r="J7" s="223"/>
      <c r="K7" s="223"/>
      <c r="L7" s="223"/>
    </row>
    <row r="8" spans="1:12" s="14" customFormat="1" ht="35.450000000000003" customHeight="1" x14ac:dyDescent="0.25">
      <c r="A8" s="208" t="s">
        <v>134</v>
      </c>
      <c r="B8" s="208"/>
      <c r="C8" s="208"/>
      <c r="D8" s="208"/>
      <c r="E8" s="208"/>
      <c r="F8" s="208"/>
      <c r="H8" s="223"/>
      <c r="I8" s="223"/>
      <c r="J8" s="223"/>
      <c r="K8" s="223"/>
      <c r="L8" s="223"/>
    </row>
    <row r="9" spans="1:12" s="14" customFormat="1" x14ac:dyDescent="0.25">
      <c r="A9" s="208"/>
      <c r="B9" s="208"/>
      <c r="C9" s="208"/>
      <c r="D9" s="208"/>
      <c r="E9" s="208"/>
      <c r="F9" s="208"/>
    </row>
    <row r="10" spans="1:12" s="14" customFormat="1" x14ac:dyDescent="0.25">
      <c r="B10" s="16"/>
    </row>
    <row r="11" spans="1:12" s="14" customFormat="1" x14ac:dyDescent="0.25">
      <c r="A11" s="217" t="s">
        <v>6</v>
      </c>
      <c r="B11" s="217"/>
      <c r="C11" s="217"/>
      <c r="D11" s="217"/>
      <c r="E11" s="217"/>
      <c r="F11" s="217"/>
    </row>
    <row r="12" spans="1:12" ht="45" x14ac:dyDescent="0.25">
      <c r="A12" s="9" t="s">
        <v>7</v>
      </c>
      <c r="F12" s="12" t="s">
        <v>8</v>
      </c>
    </row>
    <row r="13" spans="1:12" ht="14.45" customHeight="1" x14ac:dyDescent="0.25">
      <c r="A13">
        <v>1</v>
      </c>
      <c r="B13" s="8" t="s">
        <v>9</v>
      </c>
      <c r="D13" s="5"/>
      <c r="E13" s="5" t="s">
        <v>10</v>
      </c>
      <c r="F13" s="6" t="str">
        <f>IFERROR(AVERAGE(F15:F19),"N/A")</f>
        <v>N/A</v>
      </c>
      <c r="G13" s="14"/>
    </row>
    <row r="14" spans="1:12" ht="24" x14ac:dyDescent="0.25">
      <c r="C14" s="4" t="s">
        <v>11</v>
      </c>
      <c r="D14" s="4" t="s">
        <v>12</v>
      </c>
      <c r="E14" s="4" t="s">
        <v>45</v>
      </c>
      <c r="F14" s="13" t="s">
        <v>13</v>
      </c>
      <c r="G14" s="4" t="s">
        <v>46</v>
      </c>
    </row>
    <row r="15" spans="1:12" x14ac:dyDescent="0.25">
      <c r="C15" s="3"/>
      <c r="D15" s="3"/>
      <c r="E15" s="21"/>
      <c r="F15" s="7"/>
      <c r="G15" s="21">
        <f>E15*(1-F15)</f>
        <v>0</v>
      </c>
    </row>
    <row r="16" spans="1:12" x14ac:dyDescent="0.25">
      <c r="C16" s="3"/>
      <c r="D16" s="3"/>
      <c r="E16" s="21"/>
      <c r="F16" s="7"/>
      <c r="G16" s="21">
        <f t="shared" ref="G16:G19" si="0">E16*(1-F16)</f>
        <v>0</v>
      </c>
    </row>
    <row r="17" spans="1:7" x14ac:dyDescent="0.25">
      <c r="C17" s="3"/>
      <c r="D17" s="3"/>
      <c r="E17" s="21"/>
      <c r="F17" s="7"/>
      <c r="G17" s="21">
        <f t="shared" si="0"/>
        <v>0</v>
      </c>
    </row>
    <row r="18" spans="1:7" x14ac:dyDescent="0.25">
      <c r="C18" s="3"/>
      <c r="D18" s="3"/>
      <c r="E18" s="21"/>
      <c r="F18" s="7"/>
      <c r="G18" s="21">
        <f t="shared" si="0"/>
        <v>0</v>
      </c>
    </row>
    <row r="19" spans="1:7" x14ac:dyDescent="0.25">
      <c r="C19" s="3" t="s">
        <v>14</v>
      </c>
      <c r="D19" s="3"/>
      <c r="E19" s="21"/>
      <c r="F19" s="7"/>
      <c r="G19" s="21">
        <f t="shared" si="0"/>
        <v>0</v>
      </c>
    </row>
    <row r="20" spans="1:7" x14ac:dyDescent="0.25">
      <c r="F20" s="11"/>
      <c r="G20" s="10"/>
    </row>
    <row r="21" spans="1:7" x14ac:dyDescent="0.25">
      <c r="A21">
        <v>2</v>
      </c>
      <c r="B21" s="8" t="s">
        <v>15</v>
      </c>
      <c r="D21" s="5"/>
      <c r="E21" s="5" t="s">
        <v>10</v>
      </c>
      <c r="F21" s="6" t="str">
        <f>IFERROR(AVERAGE(F23:F27),"N/A")</f>
        <v>N/A</v>
      </c>
    </row>
    <row r="22" spans="1:7" ht="24" x14ac:dyDescent="0.25">
      <c r="C22" s="4" t="s">
        <v>11</v>
      </c>
      <c r="D22" s="4" t="s">
        <v>12</v>
      </c>
      <c r="E22" s="4" t="s">
        <v>45</v>
      </c>
      <c r="F22" s="13" t="s">
        <v>13</v>
      </c>
      <c r="G22" s="4" t="s">
        <v>46</v>
      </c>
    </row>
    <row r="23" spans="1:7" x14ac:dyDescent="0.25">
      <c r="C23" s="3"/>
      <c r="D23" s="3"/>
      <c r="E23" s="21"/>
      <c r="F23" s="7"/>
      <c r="G23" s="21">
        <f>E23*(1-F23)</f>
        <v>0</v>
      </c>
    </row>
    <row r="24" spans="1:7" x14ac:dyDescent="0.25">
      <c r="C24" s="3"/>
      <c r="D24" s="3"/>
      <c r="E24" s="21"/>
      <c r="F24" s="7"/>
      <c r="G24" s="21">
        <f t="shared" ref="G24:G27" si="1">E24*(1-F24)</f>
        <v>0</v>
      </c>
    </row>
    <row r="25" spans="1:7" x14ac:dyDescent="0.25">
      <c r="C25" s="3"/>
      <c r="D25" s="3"/>
      <c r="E25" s="21"/>
      <c r="F25" s="7"/>
      <c r="G25" s="21">
        <f t="shared" si="1"/>
        <v>0</v>
      </c>
    </row>
    <row r="26" spans="1:7" x14ac:dyDescent="0.25">
      <c r="C26" s="3"/>
      <c r="D26" s="3"/>
      <c r="E26" s="21"/>
      <c r="F26" s="7"/>
      <c r="G26" s="21">
        <f t="shared" si="1"/>
        <v>0</v>
      </c>
    </row>
    <row r="27" spans="1:7" x14ac:dyDescent="0.25">
      <c r="C27" s="3" t="s">
        <v>14</v>
      </c>
      <c r="D27" s="3"/>
      <c r="E27" s="21"/>
      <c r="F27" s="7"/>
      <c r="G27" s="21">
        <f t="shared" si="1"/>
        <v>0</v>
      </c>
    </row>
    <row r="28" spans="1:7" x14ac:dyDescent="0.25">
      <c r="F28" s="11"/>
    </row>
    <row r="29" spans="1:7" x14ac:dyDescent="0.25">
      <c r="A29">
        <v>3</v>
      </c>
      <c r="B29" s="8" t="s">
        <v>16</v>
      </c>
      <c r="D29" s="5"/>
      <c r="E29" s="5" t="s">
        <v>10</v>
      </c>
      <c r="F29" s="6" t="str">
        <f>IFERROR(AVERAGE(F31:F35),"N/A")</f>
        <v>N/A</v>
      </c>
    </row>
    <row r="30" spans="1:7" ht="24" x14ac:dyDescent="0.25">
      <c r="C30" s="4" t="s">
        <v>11</v>
      </c>
      <c r="D30" s="4" t="s">
        <v>12</v>
      </c>
      <c r="E30" s="4" t="s">
        <v>45</v>
      </c>
      <c r="F30" s="4" t="s">
        <v>13</v>
      </c>
      <c r="G30" s="4" t="s">
        <v>46</v>
      </c>
    </row>
    <row r="31" spans="1:7" x14ac:dyDescent="0.25">
      <c r="C31" s="3"/>
      <c r="D31" s="3"/>
      <c r="E31" s="21"/>
      <c r="F31" s="7"/>
      <c r="G31" s="21">
        <f>E31*(1-F31)</f>
        <v>0</v>
      </c>
    </row>
    <row r="32" spans="1:7" x14ac:dyDescent="0.25">
      <c r="C32" s="3"/>
      <c r="D32" s="3"/>
      <c r="E32" s="21"/>
      <c r="F32" s="7"/>
      <c r="G32" s="21">
        <f t="shared" ref="G32:G35" si="2">E32*(1-F32)</f>
        <v>0</v>
      </c>
    </row>
    <row r="33" spans="1:7" x14ac:dyDescent="0.25">
      <c r="C33" s="3"/>
      <c r="D33" s="3"/>
      <c r="E33" s="21"/>
      <c r="F33" s="7"/>
      <c r="G33" s="21">
        <f t="shared" si="2"/>
        <v>0</v>
      </c>
    </row>
    <row r="34" spans="1:7" x14ac:dyDescent="0.25">
      <c r="C34" s="3"/>
      <c r="D34" s="3"/>
      <c r="E34" s="21"/>
      <c r="F34" s="7"/>
      <c r="G34" s="21">
        <f t="shared" si="2"/>
        <v>0</v>
      </c>
    </row>
    <row r="35" spans="1:7" x14ac:dyDescent="0.25">
      <c r="C35" s="3" t="s">
        <v>14</v>
      </c>
      <c r="D35" s="3"/>
      <c r="E35" s="21"/>
      <c r="F35" s="7"/>
      <c r="G35" s="21">
        <f t="shared" si="2"/>
        <v>0</v>
      </c>
    </row>
    <row r="36" spans="1:7" x14ac:dyDescent="0.25">
      <c r="F36" s="11"/>
    </row>
    <row r="37" spans="1:7" x14ac:dyDescent="0.25">
      <c r="A37">
        <v>4</v>
      </c>
      <c r="B37" s="8" t="s">
        <v>17</v>
      </c>
      <c r="D37" s="5"/>
      <c r="E37" s="5" t="s">
        <v>10</v>
      </c>
      <c r="F37" s="6" t="str">
        <f>IFERROR(AVERAGE(F39:F43),"N/A")</f>
        <v>N/A</v>
      </c>
    </row>
    <row r="38" spans="1:7" ht="24" x14ac:dyDescent="0.25">
      <c r="C38" s="4" t="s">
        <v>11</v>
      </c>
      <c r="D38" s="4" t="s">
        <v>12</v>
      </c>
      <c r="E38" s="4" t="s">
        <v>45</v>
      </c>
      <c r="F38" s="4" t="s">
        <v>13</v>
      </c>
      <c r="G38" s="4" t="s">
        <v>46</v>
      </c>
    </row>
    <row r="39" spans="1:7" x14ac:dyDescent="0.25">
      <c r="C39" s="3"/>
      <c r="D39" s="3"/>
      <c r="E39" s="21"/>
      <c r="F39" s="7"/>
      <c r="G39" s="21">
        <f>E39*(1-F39)</f>
        <v>0</v>
      </c>
    </row>
    <row r="40" spans="1:7" x14ac:dyDescent="0.25">
      <c r="C40" s="3"/>
      <c r="D40" s="3"/>
      <c r="E40" s="21"/>
      <c r="F40" s="7"/>
      <c r="G40" s="21">
        <f t="shared" ref="G40:G43" si="3">E40*(1-F40)</f>
        <v>0</v>
      </c>
    </row>
    <row r="41" spans="1:7" x14ac:dyDescent="0.25">
      <c r="C41" s="3"/>
      <c r="D41" s="3"/>
      <c r="E41" s="21"/>
      <c r="F41" s="7"/>
      <c r="G41" s="21">
        <f t="shared" si="3"/>
        <v>0</v>
      </c>
    </row>
    <row r="42" spans="1:7" x14ac:dyDescent="0.25">
      <c r="C42" s="3"/>
      <c r="D42" s="3"/>
      <c r="E42" s="21"/>
      <c r="F42" s="7"/>
      <c r="G42" s="21">
        <f t="shared" si="3"/>
        <v>0</v>
      </c>
    </row>
    <row r="43" spans="1:7" x14ac:dyDescent="0.25">
      <c r="C43" s="3" t="s">
        <v>14</v>
      </c>
      <c r="D43" s="3"/>
      <c r="E43" s="21"/>
      <c r="F43" s="7"/>
      <c r="G43" s="21">
        <f t="shared" si="3"/>
        <v>0</v>
      </c>
    </row>
    <row r="44" spans="1:7" x14ac:dyDescent="0.25">
      <c r="F44" s="11"/>
    </row>
    <row r="45" spans="1:7" x14ac:dyDescent="0.25">
      <c r="A45">
        <v>5</v>
      </c>
      <c r="B45" s="8" t="s">
        <v>18</v>
      </c>
      <c r="D45" s="5"/>
      <c r="E45" s="5" t="s">
        <v>10</v>
      </c>
      <c r="F45" s="6" t="str">
        <f>IFERROR(AVERAGE(F47:F51),"N/A")</f>
        <v>N/A</v>
      </c>
    </row>
    <row r="46" spans="1:7" x14ac:dyDescent="0.25">
      <c r="B46" s="15" t="s">
        <v>19</v>
      </c>
      <c r="D46" s="5"/>
      <c r="E46" s="5" t="s">
        <v>20</v>
      </c>
      <c r="F46" s="6" t="str">
        <f>IFERROR(AVERAGE(F48:F52),"N/A")</f>
        <v>N/A</v>
      </c>
    </row>
    <row r="47" spans="1:7" ht="24" x14ac:dyDescent="0.25">
      <c r="C47" s="4" t="s">
        <v>11</v>
      </c>
      <c r="D47" s="4" t="s">
        <v>12</v>
      </c>
      <c r="E47" s="4" t="s">
        <v>45</v>
      </c>
      <c r="F47" s="4" t="s">
        <v>13</v>
      </c>
      <c r="G47" s="4" t="s">
        <v>46</v>
      </c>
    </row>
    <row r="48" spans="1:7" x14ac:dyDescent="0.25">
      <c r="C48" s="3"/>
      <c r="D48" s="3"/>
      <c r="E48" s="21"/>
      <c r="F48" s="7"/>
      <c r="G48" s="21">
        <f>E48*(1-F48)</f>
        <v>0</v>
      </c>
    </row>
    <row r="49" spans="2:7" x14ac:dyDescent="0.25">
      <c r="C49" s="3"/>
      <c r="D49" s="3"/>
      <c r="E49" s="21"/>
      <c r="F49" s="7"/>
      <c r="G49" s="21">
        <f t="shared" ref="G49:G52" si="4">E49*(1-F49)</f>
        <v>0</v>
      </c>
    </row>
    <row r="50" spans="2:7" x14ac:dyDescent="0.25">
      <c r="C50" s="3"/>
      <c r="D50" s="3"/>
      <c r="E50" s="21"/>
      <c r="F50" s="7"/>
      <c r="G50" s="21">
        <f t="shared" si="4"/>
        <v>0</v>
      </c>
    </row>
    <row r="51" spans="2:7" x14ac:dyDescent="0.25">
      <c r="C51" s="3"/>
      <c r="D51" s="3"/>
      <c r="E51" s="21"/>
      <c r="F51" s="7"/>
      <c r="G51" s="21">
        <f t="shared" si="4"/>
        <v>0</v>
      </c>
    </row>
    <row r="52" spans="2:7" x14ac:dyDescent="0.25">
      <c r="C52" s="3" t="s">
        <v>14</v>
      </c>
      <c r="D52" s="3"/>
      <c r="E52" s="21"/>
      <c r="F52" s="7"/>
      <c r="G52" s="21">
        <f t="shared" si="4"/>
        <v>0</v>
      </c>
    </row>
    <row r="53" spans="2:7" x14ac:dyDescent="0.25">
      <c r="F53" s="11"/>
    </row>
    <row r="54" spans="2:7" x14ac:dyDescent="0.25">
      <c r="B54" s="15" t="s">
        <v>21</v>
      </c>
      <c r="D54" s="5"/>
      <c r="E54" s="5" t="s">
        <v>20</v>
      </c>
      <c r="F54" s="6" t="str">
        <f>IFERROR(AVERAGE(F56:F60),"N/A")</f>
        <v>N/A</v>
      </c>
    </row>
    <row r="55" spans="2:7" ht="24" x14ac:dyDescent="0.25">
      <c r="C55" s="4" t="s">
        <v>11</v>
      </c>
      <c r="D55" s="4" t="s">
        <v>12</v>
      </c>
      <c r="E55" s="4" t="s">
        <v>45</v>
      </c>
      <c r="F55" s="4" t="s">
        <v>13</v>
      </c>
      <c r="G55" s="4" t="s">
        <v>46</v>
      </c>
    </row>
    <row r="56" spans="2:7" x14ac:dyDescent="0.25">
      <c r="C56" s="3"/>
      <c r="D56" s="3"/>
      <c r="E56" s="21"/>
      <c r="F56" s="7"/>
      <c r="G56" s="21">
        <f>E56*(1-F56)</f>
        <v>0</v>
      </c>
    </row>
    <row r="57" spans="2:7" x14ac:dyDescent="0.25">
      <c r="C57" s="3"/>
      <c r="D57" s="3"/>
      <c r="E57" s="21"/>
      <c r="F57" s="7"/>
      <c r="G57" s="21">
        <f t="shared" ref="G57:G60" si="5">E57*(1-F57)</f>
        <v>0</v>
      </c>
    </row>
    <row r="58" spans="2:7" x14ac:dyDescent="0.25">
      <c r="C58" s="3"/>
      <c r="D58" s="3"/>
      <c r="E58" s="21"/>
      <c r="F58" s="7"/>
      <c r="G58" s="21">
        <f t="shared" si="5"/>
        <v>0</v>
      </c>
    </row>
    <row r="59" spans="2:7" x14ac:dyDescent="0.25">
      <c r="C59" s="3"/>
      <c r="D59" s="3"/>
      <c r="E59" s="21"/>
      <c r="F59" s="7"/>
      <c r="G59" s="21">
        <f t="shared" si="5"/>
        <v>0</v>
      </c>
    </row>
    <row r="60" spans="2:7" x14ac:dyDescent="0.25">
      <c r="C60" s="3" t="s">
        <v>14</v>
      </c>
      <c r="D60" s="3"/>
      <c r="E60" s="21"/>
      <c r="F60" s="7"/>
      <c r="G60" s="21">
        <f t="shared" si="5"/>
        <v>0</v>
      </c>
    </row>
    <row r="61" spans="2:7" x14ac:dyDescent="0.25">
      <c r="F61" s="11"/>
    </row>
    <row r="62" spans="2:7" x14ac:dyDescent="0.25">
      <c r="B62" s="15" t="s">
        <v>22</v>
      </c>
      <c r="D62" s="5"/>
      <c r="E62" s="5" t="s">
        <v>23</v>
      </c>
      <c r="F62" s="6" t="str">
        <f>IFERROR(AVERAGE(F64:F68),"N/A")</f>
        <v>N/A</v>
      </c>
    </row>
    <row r="63" spans="2:7" ht="24" x14ac:dyDescent="0.25">
      <c r="C63" s="4" t="s">
        <v>11</v>
      </c>
      <c r="D63" s="4" t="s">
        <v>12</v>
      </c>
      <c r="E63" s="4" t="s">
        <v>45</v>
      </c>
      <c r="F63" s="4" t="s">
        <v>13</v>
      </c>
      <c r="G63" s="4" t="s">
        <v>46</v>
      </c>
    </row>
    <row r="64" spans="2:7" x14ac:dyDescent="0.25">
      <c r="C64" s="3"/>
      <c r="D64" s="3"/>
      <c r="E64" s="21"/>
      <c r="F64" s="7"/>
      <c r="G64" s="21">
        <f>E64*(1-F64)</f>
        <v>0</v>
      </c>
    </row>
    <row r="65" spans="1:7" x14ac:dyDescent="0.25">
      <c r="C65" s="3"/>
      <c r="D65" s="3"/>
      <c r="E65" s="21"/>
      <c r="F65" s="7"/>
      <c r="G65" s="21">
        <f t="shared" ref="G65:G68" si="6">E65*(1-F65)</f>
        <v>0</v>
      </c>
    </row>
    <row r="66" spans="1:7" x14ac:dyDescent="0.25">
      <c r="C66" s="3"/>
      <c r="D66" s="3"/>
      <c r="E66" s="21"/>
      <c r="F66" s="7"/>
      <c r="G66" s="21">
        <f t="shared" si="6"/>
        <v>0</v>
      </c>
    </row>
    <row r="67" spans="1:7" x14ac:dyDescent="0.25">
      <c r="C67" s="3"/>
      <c r="D67" s="3"/>
      <c r="E67" s="21"/>
      <c r="F67" s="7"/>
      <c r="G67" s="21">
        <f t="shared" si="6"/>
        <v>0</v>
      </c>
    </row>
    <row r="68" spans="1:7" x14ac:dyDescent="0.25">
      <c r="C68" s="3" t="s">
        <v>14</v>
      </c>
      <c r="D68" s="3"/>
      <c r="E68" s="21"/>
      <c r="F68" s="7"/>
      <c r="G68" s="21">
        <f t="shared" si="6"/>
        <v>0</v>
      </c>
    </row>
    <row r="69" spans="1:7" x14ac:dyDescent="0.25">
      <c r="F69" s="11"/>
    </row>
    <row r="70" spans="1:7" x14ac:dyDescent="0.25">
      <c r="A70">
        <v>6</v>
      </c>
      <c r="B70" s="23" t="s">
        <v>24</v>
      </c>
      <c r="D70" s="5"/>
      <c r="E70" s="5" t="s">
        <v>20</v>
      </c>
      <c r="F70" s="6" t="str">
        <f>IFERROR(AVERAGE(F72:F76),"N/A")</f>
        <v>N/A</v>
      </c>
    </row>
    <row r="71" spans="1:7" ht="24" x14ac:dyDescent="0.25">
      <c r="C71" s="4" t="s">
        <v>11</v>
      </c>
      <c r="D71" s="4" t="s">
        <v>12</v>
      </c>
      <c r="E71" s="4" t="s">
        <v>45</v>
      </c>
      <c r="F71" s="4" t="s">
        <v>13</v>
      </c>
      <c r="G71" s="4" t="s">
        <v>46</v>
      </c>
    </row>
    <row r="72" spans="1:7" x14ac:dyDescent="0.25">
      <c r="C72" s="3"/>
      <c r="D72" s="3"/>
      <c r="E72" s="21"/>
      <c r="F72" s="7"/>
      <c r="G72" s="21">
        <f>E72*(1-F72)</f>
        <v>0</v>
      </c>
    </row>
    <row r="73" spans="1:7" x14ac:dyDescent="0.25">
      <c r="C73" s="3"/>
      <c r="D73" s="3"/>
      <c r="E73" s="21"/>
      <c r="F73" s="7"/>
      <c r="G73" s="21">
        <f t="shared" ref="G73:G76" si="7">E73*(1-F73)</f>
        <v>0</v>
      </c>
    </row>
    <row r="74" spans="1:7" x14ac:dyDescent="0.25">
      <c r="C74" s="3"/>
      <c r="D74" s="3"/>
      <c r="E74" s="21"/>
      <c r="F74" s="7"/>
      <c r="G74" s="21">
        <f t="shared" si="7"/>
        <v>0</v>
      </c>
    </row>
    <row r="75" spans="1:7" x14ac:dyDescent="0.25">
      <c r="C75" s="3"/>
      <c r="D75" s="3"/>
      <c r="E75" s="21"/>
      <c r="F75" s="7"/>
      <c r="G75" s="21">
        <f t="shared" si="7"/>
        <v>0</v>
      </c>
    </row>
    <row r="76" spans="1:7" x14ac:dyDescent="0.25">
      <c r="C76" s="3" t="s">
        <v>14</v>
      </c>
      <c r="D76" s="3"/>
      <c r="E76" s="21"/>
      <c r="F76" s="7"/>
      <c r="G76" s="21">
        <f t="shared" si="7"/>
        <v>0</v>
      </c>
    </row>
    <row r="77" spans="1:7" x14ac:dyDescent="0.25">
      <c r="F77" s="11"/>
    </row>
    <row r="78" spans="1:7" x14ac:dyDescent="0.25">
      <c r="A78">
        <v>7</v>
      </c>
      <c r="B78" s="23" t="s">
        <v>25</v>
      </c>
      <c r="D78" s="5"/>
      <c r="E78" s="5" t="s">
        <v>20</v>
      </c>
      <c r="F78" s="6" t="str">
        <f>IFERROR(AVERAGE(F80:F84),"N/A")</f>
        <v>N/A</v>
      </c>
    </row>
    <row r="79" spans="1:7" ht="24" x14ac:dyDescent="0.25">
      <c r="C79" s="4" t="s">
        <v>11</v>
      </c>
      <c r="D79" s="4" t="s">
        <v>12</v>
      </c>
      <c r="E79" s="4" t="s">
        <v>45</v>
      </c>
      <c r="F79" s="4" t="s">
        <v>13</v>
      </c>
      <c r="G79" s="4" t="s">
        <v>46</v>
      </c>
    </row>
    <row r="80" spans="1:7" x14ac:dyDescent="0.25">
      <c r="C80" s="3"/>
      <c r="D80" s="3"/>
      <c r="E80" s="21"/>
      <c r="F80" s="7"/>
      <c r="G80" s="21">
        <f>E80*(1-F80)</f>
        <v>0</v>
      </c>
    </row>
    <row r="81" spans="1:7" x14ac:dyDescent="0.25">
      <c r="C81" s="3"/>
      <c r="D81" s="3"/>
      <c r="E81" s="21"/>
      <c r="F81" s="7"/>
      <c r="G81" s="21">
        <f t="shared" ref="G81:G84" si="8">E81*(1-F81)</f>
        <v>0</v>
      </c>
    </row>
    <row r="82" spans="1:7" x14ac:dyDescent="0.25">
      <c r="C82" s="3"/>
      <c r="D82" s="3"/>
      <c r="E82" s="21"/>
      <c r="F82" s="7"/>
      <c r="G82" s="21">
        <f t="shared" si="8"/>
        <v>0</v>
      </c>
    </row>
    <row r="83" spans="1:7" x14ac:dyDescent="0.25">
      <c r="C83" s="3"/>
      <c r="D83" s="3"/>
      <c r="E83" s="21"/>
      <c r="F83" s="7"/>
      <c r="G83" s="21">
        <f t="shared" si="8"/>
        <v>0</v>
      </c>
    </row>
    <row r="84" spans="1:7" x14ac:dyDescent="0.25">
      <c r="C84" s="3" t="s">
        <v>14</v>
      </c>
      <c r="D84" s="3"/>
      <c r="E84" s="21"/>
      <c r="F84" s="7"/>
      <c r="G84" s="21">
        <f t="shared" si="8"/>
        <v>0</v>
      </c>
    </row>
    <row r="85" spans="1:7" x14ac:dyDescent="0.25">
      <c r="F85" s="11"/>
    </row>
    <row r="86" spans="1:7" x14ac:dyDescent="0.25">
      <c r="A86">
        <v>8</v>
      </c>
      <c r="B86" s="23" t="s">
        <v>26</v>
      </c>
      <c r="D86" s="5"/>
      <c r="E86" s="5" t="s">
        <v>20</v>
      </c>
      <c r="F86" s="6" t="str">
        <f>IFERROR(AVERAGE(F88:F92),"N/A")</f>
        <v>N/A</v>
      </c>
    </row>
    <row r="87" spans="1:7" ht="24" x14ac:dyDescent="0.25">
      <c r="C87" s="4" t="s">
        <v>11</v>
      </c>
      <c r="D87" s="4" t="s">
        <v>12</v>
      </c>
      <c r="E87" s="4" t="s">
        <v>45</v>
      </c>
      <c r="F87" s="4" t="s">
        <v>13</v>
      </c>
      <c r="G87" s="4" t="s">
        <v>46</v>
      </c>
    </row>
    <row r="88" spans="1:7" x14ac:dyDescent="0.25">
      <c r="C88" s="3"/>
      <c r="D88" s="3"/>
      <c r="E88" s="21"/>
      <c r="F88" s="7"/>
      <c r="G88" s="21">
        <f>E88*(1-F88)</f>
        <v>0</v>
      </c>
    </row>
    <row r="89" spans="1:7" x14ac:dyDescent="0.25">
      <c r="C89" s="3"/>
      <c r="D89" s="3"/>
      <c r="E89" s="21"/>
      <c r="F89" s="7"/>
      <c r="G89" s="21">
        <f t="shared" ref="G89:G92" si="9">E89*(1-F89)</f>
        <v>0</v>
      </c>
    </row>
    <row r="90" spans="1:7" x14ac:dyDescent="0.25">
      <c r="C90" s="3"/>
      <c r="D90" s="3"/>
      <c r="E90" s="21"/>
      <c r="F90" s="7"/>
      <c r="G90" s="21">
        <f t="shared" si="9"/>
        <v>0</v>
      </c>
    </row>
    <row r="91" spans="1:7" x14ac:dyDescent="0.25">
      <c r="C91" s="3"/>
      <c r="D91" s="3"/>
      <c r="E91" s="21"/>
      <c r="F91" s="7"/>
      <c r="G91" s="21">
        <f t="shared" si="9"/>
        <v>0</v>
      </c>
    </row>
    <row r="92" spans="1:7" x14ac:dyDescent="0.25">
      <c r="C92" s="3" t="s">
        <v>14</v>
      </c>
      <c r="D92" s="3"/>
      <c r="E92" s="21"/>
      <c r="F92" s="7"/>
      <c r="G92" s="21">
        <f t="shared" si="9"/>
        <v>0</v>
      </c>
    </row>
    <row r="93" spans="1:7" x14ac:dyDescent="0.25">
      <c r="F93" s="11"/>
    </row>
    <row r="94" spans="1:7" x14ac:dyDescent="0.25">
      <c r="A94">
        <v>9</v>
      </c>
      <c r="B94" s="23" t="s">
        <v>27</v>
      </c>
      <c r="D94" s="5"/>
      <c r="E94" s="5" t="s">
        <v>20</v>
      </c>
      <c r="F94" s="6" t="str">
        <f>IFERROR(AVERAGE(F96:F100),"N/A")</f>
        <v>N/A</v>
      </c>
    </row>
    <row r="95" spans="1:7" ht="24" x14ac:dyDescent="0.25">
      <c r="C95" s="4" t="s">
        <v>11</v>
      </c>
      <c r="D95" s="4" t="s">
        <v>12</v>
      </c>
      <c r="E95" s="4" t="s">
        <v>45</v>
      </c>
      <c r="F95" s="4" t="s">
        <v>13</v>
      </c>
      <c r="G95" s="4" t="s">
        <v>46</v>
      </c>
    </row>
    <row r="96" spans="1:7" x14ac:dyDescent="0.25">
      <c r="C96" s="3"/>
      <c r="D96" s="3"/>
      <c r="E96" s="21"/>
      <c r="F96" s="7"/>
      <c r="G96" s="21">
        <f>E96*(1-F96)</f>
        <v>0</v>
      </c>
    </row>
    <row r="97" spans="1:7" x14ac:dyDescent="0.25">
      <c r="C97" s="3"/>
      <c r="D97" s="3"/>
      <c r="E97" s="21"/>
      <c r="F97" s="7"/>
      <c r="G97" s="21">
        <f t="shared" ref="G97:G100" si="10">E97*(1-F97)</f>
        <v>0</v>
      </c>
    </row>
    <row r="98" spans="1:7" x14ac:dyDescent="0.25">
      <c r="C98" s="3"/>
      <c r="D98" s="3"/>
      <c r="E98" s="21"/>
      <c r="F98" s="7"/>
      <c r="G98" s="21">
        <f t="shared" si="10"/>
        <v>0</v>
      </c>
    </row>
    <row r="99" spans="1:7" x14ac:dyDescent="0.25">
      <c r="C99" s="3"/>
      <c r="D99" s="3"/>
      <c r="E99" s="21"/>
      <c r="F99" s="7"/>
      <c r="G99" s="21">
        <f t="shared" si="10"/>
        <v>0</v>
      </c>
    </row>
    <row r="100" spans="1:7" x14ac:dyDescent="0.25">
      <c r="C100" s="3" t="s">
        <v>14</v>
      </c>
      <c r="D100" s="3"/>
      <c r="E100" s="21"/>
      <c r="F100" s="7"/>
      <c r="G100" s="21">
        <f t="shared" si="10"/>
        <v>0</v>
      </c>
    </row>
    <row r="101" spans="1:7" x14ac:dyDescent="0.25">
      <c r="F101" s="11"/>
    </row>
    <row r="102" spans="1:7" x14ac:dyDescent="0.25">
      <c r="A102">
        <v>10</v>
      </c>
      <c r="B102" s="23" t="s">
        <v>28</v>
      </c>
      <c r="D102" s="5"/>
      <c r="E102" s="5" t="s">
        <v>20</v>
      </c>
      <c r="F102" s="6" t="str">
        <f>IFERROR(AVERAGE(F104:F108),"N/A")</f>
        <v>N/A</v>
      </c>
    </row>
    <row r="103" spans="1:7" ht="24" x14ac:dyDescent="0.25">
      <c r="C103" s="4" t="s">
        <v>11</v>
      </c>
      <c r="D103" s="4" t="s">
        <v>12</v>
      </c>
      <c r="E103" s="4" t="s">
        <v>45</v>
      </c>
      <c r="F103" s="4" t="s">
        <v>13</v>
      </c>
      <c r="G103" s="4" t="s">
        <v>46</v>
      </c>
    </row>
    <row r="104" spans="1:7" x14ac:dyDescent="0.25">
      <c r="C104" s="3"/>
      <c r="D104" s="3"/>
      <c r="E104" s="21"/>
      <c r="F104" s="7"/>
      <c r="G104" s="21">
        <f>E104*(1-F104)</f>
        <v>0</v>
      </c>
    </row>
    <row r="105" spans="1:7" x14ac:dyDescent="0.25">
      <c r="C105" s="3"/>
      <c r="D105" s="3"/>
      <c r="E105" s="21"/>
      <c r="F105" s="7"/>
      <c r="G105" s="21">
        <f t="shared" ref="G105:G108" si="11">E105*(1-F105)</f>
        <v>0</v>
      </c>
    </row>
    <row r="106" spans="1:7" x14ac:dyDescent="0.25">
      <c r="C106" s="3"/>
      <c r="D106" s="3"/>
      <c r="E106" s="21"/>
      <c r="F106" s="7"/>
      <c r="G106" s="21">
        <f t="shared" si="11"/>
        <v>0</v>
      </c>
    </row>
    <row r="107" spans="1:7" x14ac:dyDescent="0.25">
      <c r="C107" s="3"/>
      <c r="D107" s="3"/>
      <c r="E107" s="21"/>
      <c r="F107" s="7"/>
      <c r="G107" s="21">
        <f t="shared" si="11"/>
        <v>0</v>
      </c>
    </row>
    <row r="108" spans="1:7" x14ac:dyDescent="0.25">
      <c r="C108" s="3" t="s">
        <v>14</v>
      </c>
      <c r="D108" s="3"/>
      <c r="E108" s="21"/>
      <c r="F108" s="7"/>
      <c r="G108" s="21">
        <f t="shared" si="11"/>
        <v>0</v>
      </c>
    </row>
    <row r="109" spans="1:7" x14ac:dyDescent="0.25">
      <c r="F109" s="11"/>
    </row>
    <row r="110" spans="1:7" x14ac:dyDescent="0.25">
      <c r="A110">
        <v>11</v>
      </c>
      <c r="B110" s="23" t="s">
        <v>29</v>
      </c>
      <c r="D110" s="5"/>
      <c r="E110" s="5" t="s">
        <v>20</v>
      </c>
      <c r="F110" s="6">
        <f>IFERROR(AVERAGE(F112:F123),"N/A")</f>
        <v>0.18499999999999997</v>
      </c>
    </row>
    <row r="111" spans="1:7" ht="24" x14ac:dyDescent="0.25">
      <c r="C111" s="4" t="s">
        <v>11</v>
      </c>
      <c r="D111" s="4" t="s">
        <v>12</v>
      </c>
      <c r="E111" s="4" t="s">
        <v>45</v>
      </c>
      <c r="F111" s="4" t="s">
        <v>13</v>
      </c>
      <c r="G111" s="4" t="s">
        <v>46</v>
      </c>
    </row>
    <row r="112" spans="1:7" x14ac:dyDescent="0.25">
      <c r="C112" s="3" t="s">
        <v>204</v>
      </c>
      <c r="D112" s="3" t="s">
        <v>205</v>
      </c>
      <c r="E112" s="57">
        <v>27234</v>
      </c>
      <c r="F112" s="7">
        <v>0.2</v>
      </c>
      <c r="G112" s="21">
        <f t="shared" ref="G112:G120" si="12">E112*(1-F112)</f>
        <v>21787.200000000001</v>
      </c>
    </row>
    <row r="113" spans="1:7" x14ac:dyDescent="0.25">
      <c r="C113" s="3" t="s">
        <v>206</v>
      </c>
      <c r="D113" s="3" t="s">
        <v>205</v>
      </c>
      <c r="E113" s="57">
        <v>42626</v>
      </c>
      <c r="F113" s="7">
        <v>0.2</v>
      </c>
      <c r="G113" s="21">
        <f t="shared" si="12"/>
        <v>34100.800000000003</v>
      </c>
    </row>
    <row r="114" spans="1:7" x14ac:dyDescent="0.25">
      <c r="C114" s="3" t="s">
        <v>207</v>
      </c>
      <c r="D114" s="3" t="s">
        <v>205</v>
      </c>
      <c r="E114" s="57">
        <v>50800</v>
      </c>
      <c r="F114" s="7">
        <v>0.2</v>
      </c>
      <c r="G114" s="21">
        <f t="shared" si="12"/>
        <v>40640</v>
      </c>
    </row>
    <row r="115" spans="1:7" x14ac:dyDescent="0.25">
      <c r="C115" s="3" t="s">
        <v>208</v>
      </c>
      <c r="D115" s="3" t="s">
        <v>205</v>
      </c>
      <c r="E115" s="57">
        <v>56090</v>
      </c>
      <c r="F115" s="7">
        <v>0.2</v>
      </c>
      <c r="G115" s="21">
        <f t="shared" si="12"/>
        <v>44872</v>
      </c>
    </row>
    <row r="116" spans="1:7" x14ac:dyDescent="0.25">
      <c r="C116" s="3" t="s">
        <v>209</v>
      </c>
      <c r="D116" s="3" t="s">
        <v>205</v>
      </c>
      <c r="E116" s="57">
        <v>58560</v>
      </c>
      <c r="F116" s="7">
        <v>0.2</v>
      </c>
      <c r="G116" s="21">
        <f t="shared" si="12"/>
        <v>46848</v>
      </c>
    </row>
    <row r="117" spans="1:7" x14ac:dyDescent="0.25">
      <c r="C117" s="3" t="s">
        <v>210</v>
      </c>
      <c r="D117" s="3" t="s">
        <v>205</v>
      </c>
      <c r="E117" s="57">
        <v>59926</v>
      </c>
      <c r="F117" s="7">
        <v>0.2</v>
      </c>
      <c r="G117" s="21">
        <f t="shared" si="12"/>
        <v>47940.800000000003</v>
      </c>
    </row>
    <row r="118" spans="1:7" x14ac:dyDescent="0.25">
      <c r="C118" s="3" t="s">
        <v>211</v>
      </c>
      <c r="D118" s="3" t="s">
        <v>205</v>
      </c>
      <c r="E118" s="57">
        <v>63597</v>
      </c>
      <c r="F118" s="7">
        <v>0.2</v>
      </c>
      <c r="G118" s="21">
        <f t="shared" si="12"/>
        <v>50877.600000000006</v>
      </c>
    </row>
    <row r="119" spans="1:7" x14ac:dyDescent="0.25">
      <c r="C119" s="3" t="s">
        <v>212</v>
      </c>
      <c r="D119" s="3" t="s">
        <v>205</v>
      </c>
      <c r="E119" s="57">
        <v>72143</v>
      </c>
      <c r="F119" s="7">
        <v>0.2</v>
      </c>
      <c r="G119" s="21">
        <f t="shared" si="12"/>
        <v>57714.400000000001</v>
      </c>
    </row>
    <row r="120" spans="1:7" x14ac:dyDescent="0.25">
      <c r="C120" s="3" t="s">
        <v>213</v>
      </c>
      <c r="D120" s="3" t="s">
        <v>205</v>
      </c>
      <c r="E120" s="57">
        <v>80623</v>
      </c>
      <c r="F120" s="7">
        <v>0.2</v>
      </c>
      <c r="G120" s="21">
        <f t="shared" si="12"/>
        <v>64498.400000000001</v>
      </c>
    </row>
    <row r="121" spans="1:7" x14ac:dyDescent="0.25">
      <c r="C121" s="3" t="s">
        <v>214</v>
      </c>
      <c r="D121" s="3" t="s">
        <v>205</v>
      </c>
      <c r="E121" s="21"/>
      <c r="F121" s="7">
        <v>0.2</v>
      </c>
      <c r="G121" s="21"/>
    </row>
    <row r="122" spans="1:7" x14ac:dyDescent="0.25">
      <c r="C122" s="3" t="s">
        <v>215</v>
      </c>
      <c r="D122" s="3"/>
      <c r="E122" s="21"/>
      <c r="F122" s="7">
        <v>0</v>
      </c>
      <c r="G122" s="21">
        <f>E122*(1-F122)</f>
        <v>0</v>
      </c>
    </row>
    <row r="123" spans="1:7" x14ac:dyDescent="0.25">
      <c r="C123" s="3" t="s">
        <v>216</v>
      </c>
      <c r="D123" s="3" t="s">
        <v>205</v>
      </c>
      <c r="E123" s="21"/>
      <c r="F123" s="7">
        <v>0.22</v>
      </c>
      <c r="G123" s="21">
        <f>E123*(1-F123)</f>
        <v>0</v>
      </c>
    </row>
    <row r="124" spans="1:7" x14ac:dyDescent="0.25">
      <c r="F124" s="11"/>
    </row>
    <row r="125" spans="1:7" x14ac:dyDescent="0.25">
      <c r="A125">
        <v>12</v>
      </c>
      <c r="B125" s="23" t="s">
        <v>30</v>
      </c>
      <c r="D125" s="5"/>
      <c r="E125" s="5" t="s">
        <v>20</v>
      </c>
      <c r="F125" s="6" t="str">
        <f>IFERROR(AVERAGE(#REF!),"N/A")</f>
        <v>N/A</v>
      </c>
    </row>
    <row r="126" spans="1:7" ht="24" x14ac:dyDescent="0.25">
      <c r="C126" s="4" t="s">
        <v>11</v>
      </c>
      <c r="D126" s="4" t="s">
        <v>12</v>
      </c>
      <c r="E126" s="4" t="s">
        <v>45</v>
      </c>
      <c r="F126" s="4" t="s">
        <v>13</v>
      </c>
      <c r="G126" s="4" t="s">
        <v>46</v>
      </c>
    </row>
    <row r="127" spans="1:7" x14ac:dyDescent="0.25">
      <c r="C127" s="3" t="s">
        <v>217</v>
      </c>
      <c r="D127" s="3" t="s">
        <v>205</v>
      </c>
      <c r="E127" s="21">
        <v>102564</v>
      </c>
      <c r="F127" s="7">
        <v>0.22</v>
      </c>
      <c r="G127" s="21">
        <f>E127*(1-F127)</f>
        <v>79999.92</v>
      </c>
    </row>
    <row r="128" spans="1:7" x14ac:dyDescent="0.25">
      <c r="C128" s="3" t="s">
        <v>218</v>
      </c>
      <c r="D128" s="3" t="s">
        <v>205</v>
      </c>
      <c r="E128" s="21">
        <v>105641</v>
      </c>
      <c r="F128" s="7">
        <v>0.22</v>
      </c>
      <c r="G128" s="21">
        <f>E128*(1-F128)</f>
        <v>82399.98</v>
      </c>
    </row>
    <row r="129" spans="1:7" x14ac:dyDescent="0.25">
      <c r="C129" s="3" t="s">
        <v>219</v>
      </c>
      <c r="D129" s="3" t="s">
        <v>205</v>
      </c>
      <c r="E129" s="21">
        <v>129869</v>
      </c>
      <c r="F129" s="7">
        <v>0.22</v>
      </c>
      <c r="G129" s="21">
        <f>E129*(1-F129)</f>
        <v>101297.82</v>
      </c>
    </row>
    <row r="130" spans="1:7" x14ac:dyDescent="0.25">
      <c r="C130" s="3" t="s">
        <v>220</v>
      </c>
      <c r="D130" s="3" t="s">
        <v>205</v>
      </c>
      <c r="E130" s="21">
        <v>146217</v>
      </c>
      <c r="F130" s="7">
        <v>0.22</v>
      </c>
      <c r="G130" s="21">
        <f>E130*(1-F130)</f>
        <v>114049.26000000001</v>
      </c>
    </row>
    <row r="131" spans="1:7" x14ac:dyDescent="0.25">
      <c r="C131" s="3" t="s">
        <v>214</v>
      </c>
      <c r="D131" s="3" t="s">
        <v>205</v>
      </c>
      <c r="E131" s="21"/>
      <c r="F131" s="7">
        <v>0.22</v>
      </c>
      <c r="G131" s="21"/>
    </row>
    <row r="132" spans="1:7" x14ac:dyDescent="0.25">
      <c r="C132" s="3" t="s">
        <v>215</v>
      </c>
      <c r="D132" s="3"/>
      <c r="E132" s="21"/>
      <c r="F132" s="7" t="s">
        <v>221</v>
      </c>
      <c r="G132" s="21"/>
    </row>
    <row r="133" spans="1:7" x14ac:dyDescent="0.25">
      <c r="C133" s="3" t="s">
        <v>216</v>
      </c>
      <c r="D133" s="3" t="s">
        <v>205</v>
      </c>
      <c r="E133" s="21"/>
      <c r="F133" s="7">
        <v>0.22</v>
      </c>
      <c r="G133" s="21">
        <f>E133*(1-F133)</f>
        <v>0</v>
      </c>
    </row>
    <row r="134" spans="1:7" x14ac:dyDescent="0.25">
      <c r="C134" s="3" t="s">
        <v>14</v>
      </c>
      <c r="D134" s="3" t="s">
        <v>205</v>
      </c>
      <c r="E134" s="21"/>
      <c r="F134" s="7"/>
      <c r="G134" s="21">
        <f>E134*(1-F134)</f>
        <v>0</v>
      </c>
    </row>
    <row r="135" spans="1:7" x14ac:dyDescent="0.25">
      <c r="F135" s="11"/>
    </row>
    <row r="136" spans="1:7" x14ac:dyDescent="0.25">
      <c r="A136">
        <v>13</v>
      </c>
      <c r="B136" s="23" t="s">
        <v>31</v>
      </c>
      <c r="D136" s="5"/>
      <c r="E136" s="5" t="s">
        <v>20</v>
      </c>
      <c r="F136" s="6" t="str">
        <f>IFERROR(AVERAGE(#REF!),"N/A")</f>
        <v>N/A</v>
      </c>
    </row>
    <row r="137" spans="1:7" ht="24" x14ac:dyDescent="0.25">
      <c r="C137" s="4" t="s">
        <v>11</v>
      </c>
      <c r="D137" s="4" t="s">
        <v>12</v>
      </c>
      <c r="E137" s="20" t="s">
        <v>45</v>
      </c>
      <c r="F137" s="4" t="s">
        <v>13</v>
      </c>
      <c r="G137" s="4" t="s">
        <v>46</v>
      </c>
    </row>
    <row r="138" spans="1:7" x14ac:dyDescent="0.25">
      <c r="C138" s="3" t="s">
        <v>222</v>
      </c>
      <c r="D138" s="3" t="s">
        <v>205</v>
      </c>
      <c r="E138" s="21">
        <v>28356</v>
      </c>
      <c r="F138" s="7">
        <v>0.26</v>
      </c>
      <c r="G138" s="21">
        <f t="shared" ref="G138:G150" si="13">E138*(1-F138)</f>
        <v>20983.439999999999</v>
      </c>
    </row>
    <row r="139" spans="1:7" x14ac:dyDescent="0.25">
      <c r="C139" s="3" t="s">
        <v>223</v>
      </c>
      <c r="D139" s="3" t="s">
        <v>205</v>
      </c>
      <c r="E139" s="21">
        <v>34647</v>
      </c>
      <c r="F139" s="7">
        <v>0.26</v>
      </c>
      <c r="G139" s="21">
        <f t="shared" si="13"/>
        <v>25638.78</v>
      </c>
    </row>
    <row r="140" spans="1:7" x14ac:dyDescent="0.25">
      <c r="C140" s="3" t="s">
        <v>224</v>
      </c>
      <c r="D140" s="3" t="s">
        <v>205</v>
      </c>
      <c r="E140" s="21">
        <v>38025</v>
      </c>
      <c r="F140" s="7">
        <v>0.26</v>
      </c>
      <c r="G140" s="21">
        <f t="shared" si="13"/>
        <v>28138.5</v>
      </c>
    </row>
    <row r="141" spans="1:7" x14ac:dyDescent="0.25">
      <c r="C141" s="3" t="s">
        <v>225</v>
      </c>
      <c r="D141" s="3" t="s">
        <v>205</v>
      </c>
      <c r="E141" s="21">
        <v>45790</v>
      </c>
      <c r="F141" s="7">
        <v>0.26</v>
      </c>
      <c r="G141" s="21">
        <f t="shared" si="13"/>
        <v>33884.6</v>
      </c>
    </row>
    <row r="142" spans="1:7" x14ac:dyDescent="0.25">
      <c r="C142" s="3" t="s">
        <v>226</v>
      </c>
      <c r="D142" s="3" t="s">
        <v>205</v>
      </c>
      <c r="E142" s="21">
        <v>54928</v>
      </c>
      <c r="F142" s="7">
        <v>0.26</v>
      </c>
      <c r="G142" s="21">
        <f t="shared" si="13"/>
        <v>40646.720000000001</v>
      </c>
    </row>
    <row r="143" spans="1:7" x14ac:dyDescent="0.25">
      <c r="C143" s="3" t="s">
        <v>227</v>
      </c>
      <c r="D143" s="3" t="s">
        <v>205</v>
      </c>
      <c r="E143" s="21">
        <v>56601</v>
      </c>
      <c r="F143" s="7">
        <v>0.26</v>
      </c>
      <c r="G143" s="21">
        <f t="shared" si="13"/>
        <v>41884.74</v>
      </c>
    </row>
    <row r="144" spans="1:7" x14ac:dyDescent="0.25">
      <c r="C144" s="3" t="s">
        <v>228</v>
      </c>
      <c r="D144" s="3" t="s">
        <v>205</v>
      </c>
      <c r="E144" s="21">
        <v>65358</v>
      </c>
      <c r="F144" s="7">
        <v>0.26</v>
      </c>
      <c r="G144" s="21">
        <f t="shared" si="13"/>
        <v>48364.92</v>
      </c>
    </row>
    <row r="145" spans="1:7" x14ac:dyDescent="0.25">
      <c r="C145" s="3" t="s">
        <v>229</v>
      </c>
      <c r="D145" s="3" t="s">
        <v>205</v>
      </c>
      <c r="E145" s="21">
        <v>66402</v>
      </c>
      <c r="F145" s="7">
        <v>0.26</v>
      </c>
      <c r="G145" s="21">
        <f t="shared" si="13"/>
        <v>49137.479999999996</v>
      </c>
    </row>
    <row r="146" spans="1:7" x14ac:dyDescent="0.25">
      <c r="C146" s="3" t="s">
        <v>230</v>
      </c>
      <c r="D146" s="3" t="s">
        <v>205</v>
      </c>
      <c r="E146" s="21">
        <v>82767</v>
      </c>
      <c r="F146" s="7">
        <v>0.26</v>
      </c>
      <c r="G146" s="21">
        <f t="shared" si="13"/>
        <v>61247.58</v>
      </c>
    </row>
    <row r="147" spans="1:7" x14ac:dyDescent="0.25">
      <c r="C147" s="3" t="s">
        <v>231</v>
      </c>
      <c r="D147" s="3" t="s">
        <v>205</v>
      </c>
      <c r="E147" s="21">
        <v>86651</v>
      </c>
      <c r="F147" s="7">
        <v>0.26</v>
      </c>
      <c r="G147" s="21">
        <f t="shared" si="13"/>
        <v>64121.74</v>
      </c>
    </row>
    <row r="148" spans="1:7" x14ac:dyDescent="0.25">
      <c r="C148" s="3" t="s">
        <v>232</v>
      </c>
      <c r="D148" s="3" t="s">
        <v>205</v>
      </c>
      <c r="E148" s="21">
        <v>129090</v>
      </c>
      <c r="F148" s="7">
        <v>0.26</v>
      </c>
      <c r="G148" s="21">
        <f t="shared" si="13"/>
        <v>95526.6</v>
      </c>
    </row>
    <row r="149" spans="1:7" x14ac:dyDescent="0.25">
      <c r="C149" s="59" t="s">
        <v>233</v>
      </c>
      <c r="D149" s="3" t="s">
        <v>205</v>
      </c>
      <c r="E149" s="21">
        <v>213917</v>
      </c>
      <c r="F149" s="7">
        <v>0.22</v>
      </c>
      <c r="G149" s="21">
        <f t="shared" si="13"/>
        <v>166855.26</v>
      </c>
    </row>
    <row r="150" spans="1:7" x14ac:dyDescent="0.25">
      <c r="C150" s="60" t="s">
        <v>234</v>
      </c>
      <c r="D150" s="3" t="s">
        <v>205</v>
      </c>
      <c r="E150" s="21">
        <v>218133</v>
      </c>
      <c r="F150" s="7">
        <v>0.22</v>
      </c>
      <c r="G150" s="21">
        <f t="shared" si="13"/>
        <v>170143.74000000002</v>
      </c>
    </row>
    <row r="151" spans="1:7" x14ac:dyDescent="0.25">
      <c r="C151" s="3" t="s">
        <v>214</v>
      </c>
      <c r="D151" s="3" t="s">
        <v>205</v>
      </c>
      <c r="E151" s="21"/>
      <c r="F151" s="7" t="s">
        <v>235</v>
      </c>
      <c r="G151" s="21"/>
    </row>
    <row r="152" spans="1:7" x14ac:dyDescent="0.25">
      <c r="C152" s="3" t="s">
        <v>216</v>
      </c>
      <c r="D152" s="3" t="s">
        <v>205</v>
      </c>
      <c r="E152" s="21"/>
      <c r="F152" s="7">
        <v>0.22</v>
      </c>
      <c r="G152" s="21">
        <f>E152*(1-F152)</f>
        <v>0</v>
      </c>
    </row>
    <row r="153" spans="1:7" x14ac:dyDescent="0.25">
      <c r="F153" s="11"/>
    </row>
    <row r="154" spans="1:7" x14ac:dyDescent="0.25">
      <c r="A154">
        <v>14</v>
      </c>
      <c r="B154" s="23" t="s">
        <v>32</v>
      </c>
      <c r="D154" s="5"/>
      <c r="E154" s="5" t="s">
        <v>20</v>
      </c>
      <c r="F154" s="6" t="str">
        <f>IFERROR(AVERAGE(F167:F167),"N/A")</f>
        <v>N/A</v>
      </c>
    </row>
    <row r="155" spans="1:7" ht="24" x14ac:dyDescent="0.25">
      <c r="C155" s="4" t="s">
        <v>11</v>
      </c>
      <c r="D155" s="4" t="s">
        <v>12</v>
      </c>
      <c r="E155" s="4" t="s">
        <v>45</v>
      </c>
      <c r="F155" s="4" t="s">
        <v>13</v>
      </c>
      <c r="G155" s="4" t="s">
        <v>46</v>
      </c>
    </row>
    <row r="156" spans="1:7" x14ac:dyDescent="0.25">
      <c r="C156" s="3" t="s">
        <v>236</v>
      </c>
      <c r="D156" s="3" t="s">
        <v>205</v>
      </c>
      <c r="E156" s="21">
        <v>57616</v>
      </c>
      <c r="F156" s="7">
        <v>0.24</v>
      </c>
      <c r="G156" s="21">
        <f t="shared" ref="G156:G165" si="14">E156*(1-F156)</f>
        <v>43788.160000000003</v>
      </c>
    </row>
    <row r="157" spans="1:7" x14ac:dyDescent="0.25">
      <c r="C157" s="3" t="s">
        <v>237</v>
      </c>
      <c r="D157" s="3" t="s">
        <v>205</v>
      </c>
      <c r="E157" s="21">
        <v>63881</v>
      </c>
      <c r="F157" s="7">
        <v>0.24</v>
      </c>
      <c r="G157" s="21">
        <f t="shared" si="14"/>
        <v>48549.56</v>
      </c>
    </row>
    <row r="158" spans="1:7" x14ac:dyDescent="0.25">
      <c r="C158" s="3" t="s">
        <v>238</v>
      </c>
      <c r="D158" s="3" t="s">
        <v>205</v>
      </c>
      <c r="E158" s="21">
        <v>69063</v>
      </c>
      <c r="F158" s="7">
        <v>0.24</v>
      </c>
      <c r="G158" s="21">
        <f t="shared" si="14"/>
        <v>52487.88</v>
      </c>
    </row>
    <row r="159" spans="1:7" x14ac:dyDescent="0.25">
      <c r="C159" s="3" t="s">
        <v>239</v>
      </c>
      <c r="D159" s="3" t="s">
        <v>205</v>
      </c>
      <c r="E159" s="21">
        <v>70495</v>
      </c>
      <c r="F159" s="7">
        <v>0.24</v>
      </c>
      <c r="G159" s="21">
        <f t="shared" si="14"/>
        <v>53576.2</v>
      </c>
    </row>
    <row r="160" spans="1:7" x14ac:dyDescent="0.25">
      <c r="C160" s="3" t="s">
        <v>240</v>
      </c>
      <c r="D160" s="3" t="s">
        <v>205</v>
      </c>
      <c r="E160" s="21">
        <v>75410</v>
      </c>
      <c r="F160" s="7">
        <v>0.24</v>
      </c>
      <c r="G160" s="21">
        <f t="shared" si="14"/>
        <v>57311.6</v>
      </c>
    </row>
    <row r="161" spans="1:7" x14ac:dyDescent="0.25">
      <c r="C161" s="3" t="s">
        <v>241</v>
      </c>
      <c r="D161" s="3" t="s">
        <v>205</v>
      </c>
      <c r="E161" s="21">
        <v>81931</v>
      </c>
      <c r="F161" s="7">
        <v>0.24</v>
      </c>
      <c r="G161" s="21">
        <f t="shared" si="14"/>
        <v>62267.56</v>
      </c>
    </row>
    <row r="162" spans="1:7" x14ac:dyDescent="0.25">
      <c r="C162" s="3" t="s">
        <v>242</v>
      </c>
      <c r="D162" s="3" t="s">
        <v>205</v>
      </c>
      <c r="E162" s="21">
        <v>82154</v>
      </c>
      <c r="F162" s="7">
        <v>0.24</v>
      </c>
      <c r="G162" s="21">
        <f t="shared" si="14"/>
        <v>62437.04</v>
      </c>
    </row>
    <row r="163" spans="1:7" x14ac:dyDescent="0.25">
      <c r="C163" s="3" t="s">
        <v>243</v>
      </c>
      <c r="D163" s="3" t="s">
        <v>205</v>
      </c>
      <c r="E163" s="21">
        <v>86539</v>
      </c>
      <c r="F163" s="7">
        <v>0.24</v>
      </c>
      <c r="G163" s="21">
        <f t="shared" si="14"/>
        <v>65769.64</v>
      </c>
    </row>
    <row r="164" spans="1:7" x14ac:dyDescent="0.25">
      <c r="C164" s="3" t="s">
        <v>244</v>
      </c>
      <c r="D164" s="3" t="s">
        <v>205</v>
      </c>
      <c r="E164" s="21">
        <v>118883</v>
      </c>
      <c r="F164" s="7">
        <v>0.24</v>
      </c>
      <c r="G164" s="21">
        <f t="shared" si="14"/>
        <v>90351.08</v>
      </c>
    </row>
    <row r="165" spans="1:7" x14ac:dyDescent="0.25">
      <c r="C165" s="3" t="s">
        <v>214</v>
      </c>
      <c r="D165" s="3" t="s">
        <v>205</v>
      </c>
      <c r="E165" s="21"/>
      <c r="F165" s="7">
        <v>0.24</v>
      </c>
      <c r="G165" s="21">
        <f t="shared" si="14"/>
        <v>0</v>
      </c>
    </row>
    <row r="166" spans="1:7" x14ac:dyDescent="0.25">
      <c r="C166" s="3" t="s">
        <v>216</v>
      </c>
      <c r="D166" s="3" t="s">
        <v>205</v>
      </c>
      <c r="E166" s="21"/>
      <c r="F166" s="7">
        <v>0.22</v>
      </c>
      <c r="G166" s="21">
        <f>E166*(1-F166)</f>
        <v>0</v>
      </c>
    </row>
    <row r="167" spans="1:7" x14ac:dyDescent="0.25">
      <c r="C167" s="3" t="s">
        <v>14</v>
      </c>
      <c r="D167" s="3"/>
      <c r="E167" s="21"/>
      <c r="F167" s="7"/>
      <c r="G167" s="21">
        <f t="shared" ref="G167" si="15">E167*(1-F167)</f>
        <v>0</v>
      </c>
    </row>
    <row r="168" spans="1:7" x14ac:dyDescent="0.25">
      <c r="F168" s="11"/>
    </row>
    <row r="169" spans="1:7" x14ac:dyDescent="0.25">
      <c r="A169">
        <v>15</v>
      </c>
      <c r="B169" s="23" t="s">
        <v>33</v>
      </c>
      <c r="D169" s="5"/>
      <c r="E169" s="5" t="s">
        <v>20</v>
      </c>
      <c r="F169" s="6" t="str">
        <f>IFERROR(AVERAGE(F175:F175),"N/A")</f>
        <v>N/A</v>
      </c>
    </row>
    <row r="170" spans="1:7" ht="24" x14ac:dyDescent="0.25">
      <c r="B170" s="8"/>
      <c r="C170" s="4" t="s">
        <v>11</v>
      </c>
      <c r="D170" s="4" t="s">
        <v>12</v>
      </c>
      <c r="E170" s="4" t="s">
        <v>45</v>
      </c>
      <c r="F170" s="4" t="s">
        <v>13</v>
      </c>
      <c r="G170" s="4" t="s">
        <v>46</v>
      </c>
    </row>
    <row r="171" spans="1:7" x14ac:dyDescent="0.25">
      <c r="C171" s="3" t="s">
        <v>245</v>
      </c>
      <c r="D171" s="3" t="s">
        <v>205</v>
      </c>
      <c r="E171" s="21">
        <v>80673</v>
      </c>
      <c r="F171" s="7">
        <v>0.22</v>
      </c>
      <c r="G171" s="21">
        <f>E171*(1-F171)</f>
        <v>62924.94</v>
      </c>
    </row>
    <row r="172" spans="1:7" x14ac:dyDescent="0.25">
      <c r="C172" s="3" t="s">
        <v>246</v>
      </c>
      <c r="D172" s="3" t="s">
        <v>205</v>
      </c>
      <c r="E172" s="21">
        <v>95663</v>
      </c>
      <c r="F172" s="7">
        <v>0.22</v>
      </c>
      <c r="G172" s="21">
        <f>E172*(1-F172)</f>
        <v>74617.14</v>
      </c>
    </row>
    <row r="173" spans="1:7" x14ac:dyDescent="0.25">
      <c r="C173" s="3" t="s">
        <v>214</v>
      </c>
      <c r="D173" s="3" t="s">
        <v>205</v>
      </c>
      <c r="E173" s="21"/>
      <c r="F173" s="7">
        <v>0.22</v>
      </c>
      <c r="G173" s="21"/>
    </row>
    <row r="174" spans="1:7" x14ac:dyDescent="0.25">
      <c r="C174" s="3" t="s">
        <v>216</v>
      </c>
      <c r="D174" s="3" t="s">
        <v>205</v>
      </c>
      <c r="E174" s="21"/>
      <c r="F174" s="7">
        <v>0.22</v>
      </c>
      <c r="G174" s="21">
        <f>E174*(1-F174)</f>
        <v>0</v>
      </c>
    </row>
    <row r="175" spans="1:7" x14ac:dyDescent="0.25">
      <c r="C175" s="3" t="s">
        <v>14</v>
      </c>
      <c r="D175" s="3"/>
      <c r="E175" s="21"/>
      <c r="F175" s="7"/>
      <c r="G175" s="21">
        <f t="shared" ref="G175" si="16">E175*(1-F175)</f>
        <v>0</v>
      </c>
    </row>
    <row r="176" spans="1:7" x14ac:dyDescent="0.25">
      <c r="F176" s="11"/>
    </row>
    <row r="177" spans="1:7" x14ac:dyDescent="0.25">
      <c r="A177">
        <v>16</v>
      </c>
      <c r="B177" s="23" t="s">
        <v>34</v>
      </c>
      <c r="D177" s="5"/>
      <c r="E177" s="5" t="s">
        <v>20</v>
      </c>
      <c r="F177" s="6" t="str">
        <f>IFERROR(AVERAGE(F179:F183),"N/A")</f>
        <v>N/A</v>
      </c>
    </row>
    <row r="178" spans="1:7" ht="24" x14ac:dyDescent="0.25">
      <c r="C178" s="4" t="s">
        <v>11</v>
      </c>
      <c r="D178" s="4" t="s">
        <v>12</v>
      </c>
      <c r="E178" s="4" t="s">
        <v>45</v>
      </c>
      <c r="F178" s="4" t="s">
        <v>13</v>
      </c>
      <c r="G178" s="4" t="s">
        <v>46</v>
      </c>
    </row>
    <row r="179" spans="1:7" x14ac:dyDescent="0.25">
      <c r="C179" s="3"/>
      <c r="D179" s="3"/>
      <c r="E179" s="21"/>
      <c r="F179" s="7"/>
      <c r="G179" s="21">
        <f>E179*(1-F179)</f>
        <v>0</v>
      </c>
    </row>
    <row r="180" spans="1:7" x14ac:dyDescent="0.25">
      <c r="C180" s="3"/>
      <c r="D180" s="3"/>
      <c r="E180" s="21"/>
      <c r="F180" s="7"/>
      <c r="G180" s="21">
        <f t="shared" ref="G180:G183" si="17">E180*(1-F180)</f>
        <v>0</v>
      </c>
    </row>
    <row r="181" spans="1:7" x14ac:dyDescent="0.25">
      <c r="C181" s="3"/>
      <c r="D181" s="3"/>
      <c r="E181" s="21"/>
      <c r="F181" s="7"/>
      <c r="G181" s="21">
        <f t="shared" si="17"/>
        <v>0</v>
      </c>
    </row>
    <row r="182" spans="1:7" x14ac:dyDescent="0.25">
      <c r="C182" s="3"/>
      <c r="D182" s="3"/>
      <c r="E182" s="21"/>
      <c r="F182" s="7"/>
      <c r="G182" s="21">
        <f t="shared" si="17"/>
        <v>0</v>
      </c>
    </row>
    <row r="183" spans="1:7" x14ac:dyDescent="0.25">
      <c r="C183" s="3" t="s">
        <v>14</v>
      </c>
      <c r="D183" s="3"/>
      <c r="E183" s="21"/>
      <c r="F183" s="7"/>
      <c r="G183" s="21">
        <f t="shared" si="17"/>
        <v>0</v>
      </c>
    </row>
    <row r="184" spans="1:7" x14ac:dyDescent="0.25">
      <c r="F184" s="11"/>
    </row>
    <row r="185" spans="1:7" x14ac:dyDescent="0.25">
      <c r="A185">
        <v>17</v>
      </c>
      <c r="B185" s="8" t="s">
        <v>35</v>
      </c>
      <c r="D185" s="5"/>
      <c r="E185" s="5" t="s">
        <v>36</v>
      </c>
      <c r="F185" s="6" t="str">
        <f>IFERROR(AVERAGE(F187:F191),"N/A")</f>
        <v>N/A</v>
      </c>
    </row>
    <row r="186" spans="1:7" x14ac:dyDescent="0.25">
      <c r="B186" s="15" t="s">
        <v>37</v>
      </c>
      <c r="D186" s="5"/>
      <c r="E186" s="5" t="s">
        <v>20</v>
      </c>
      <c r="F186" s="6" t="str">
        <f>IFERROR(AVERAGE(F188:F192),"N/A")</f>
        <v>N/A</v>
      </c>
    </row>
    <row r="187" spans="1:7" ht="24" x14ac:dyDescent="0.25">
      <c r="C187" s="4" t="s">
        <v>11</v>
      </c>
      <c r="D187" s="4" t="s">
        <v>12</v>
      </c>
      <c r="E187" s="4" t="s">
        <v>45</v>
      </c>
      <c r="F187" s="4" t="s">
        <v>13</v>
      </c>
      <c r="G187" s="4" t="s">
        <v>46</v>
      </c>
    </row>
    <row r="188" spans="1:7" x14ac:dyDescent="0.25">
      <c r="C188" s="3"/>
      <c r="D188" s="3"/>
      <c r="E188" s="21"/>
      <c r="F188" s="7"/>
      <c r="G188" s="21">
        <f>E188*(1-F188)</f>
        <v>0</v>
      </c>
    </row>
    <row r="189" spans="1:7" x14ac:dyDescent="0.25">
      <c r="C189" s="3"/>
      <c r="D189" s="3"/>
      <c r="E189" s="21"/>
      <c r="F189" s="7"/>
      <c r="G189" s="21">
        <f t="shared" ref="G189:G192" si="18">E189*(1-F189)</f>
        <v>0</v>
      </c>
    </row>
    <row r="190" spans="1:7" x14ac:dyDescent="0.25">
      <c r="C190" s="3"/>
      <c r="D190" s="3"/>
      <c r="E190" s="21"/>
      <c r="F190" s="7"/>
      <c r="G190" s="21">
        <f t="shared" si="18"/>
        <v>0</v>
      </c>
    </row>
    <row r="191" spans="1:7" x14ac:dyDescent="0.25">
      <c r="C191" s="3"/>
      <c r="D191" s="3"/>
      <c r="E191" s="21"/>
      <c r="F191" s="7"/>
      <c r="G191" s="21">
        <f t="shared" si="18"/>
        <v>0</v>
      </c>
    </row>
    <row r="192" spans="1:7" x14ac:dyDescent="0.25">
      <c r="C192" s="3" t="s">
        <v>14</v>
      </c>
      <c r="D192" s="3"/>
      <c r="E192" s="21"/>
      <c r="F192" s="7"/>
      <c r="G192" s="21">
        <f t="shared" si="18"/>
        <v>0</v>
      </c>
    </row>
    <row r="193" spans="2:7" x14ac:dyDescent="0.25">
      <c r="F193" s="11"/>
    </row>
    <row r="194" spans="2:7" x14ac:dyDescent="0.25">
      <c r="B194" s="15" t="s">
        <v>38</v>
      </c>
      <c r="D194" s="5"/>
      <c r="E194" s="5" t="s">
        <v>20</v>
      </c>
      <c r="F194" s="6" t="str">
        <f>IFERROR(AVERAGE(F196:F200),"N/A")</f>
        <v>N/A</v>
      </c>
    </row>
    <row r="195" spans="2:7" ht="24" x14ac:dyDescent="0.25">
      <c r="C195" s="4" t="s">
        <v>11</v>
      </c>
      <c r="D195" s="4" t="s">
        <v>12</v>
      </c>
      <c r="E195" s="4" t="s">
        <v>45</v>
      </c>
      <c r="F195" s="4" t="s">
        <v>13</v>
      </c>
      <c r="G195" s="4" t="s">
        <v>46</v>
      </c>
    </row>
    <row r="196" spans="2:7" x14ac:dyDescent="0.25">
      <c r="C196" s="3"/>
      <c r="D196" s="3"/>
      <c r="E196" s="21"/>
      <c r="F196" s="7"/>
      <c r="G196" s="21">
        <f>E196*(1-F196)</f>
        <v>0</v>
      </c>
    </row>
    <row r="197" spans="2:7" x14ac:dyDescent="0.25">
      <c r="C197" s="3"/>
      <c r="D197" s="3"/>
      <c r="E197" s="21"/>
      <c r="F197" s="7"/>
      <c r="G197" s="21">
        <f t="shared" ref="G197:G200" si="19">E197*(1-F197)</f>
        <v>0</v>
      </c>
    </row>
    <row r="198" spans="2:7" x14ac:dyDescent="0.25">
      <c r="C198" s="3"/>
      <c r="D198" s="3"/>
      <c r="E198" s="21"/>
      <c r="F198" s="7"/>
      <c r="G198" s="21">
        <f t="shared" si="19"/>
        <v>0</v>
      </c>
    </row>
    <row r="199" spans="2:7" x14ac:dyDescent="0.25">
      <c r="C199" s="3"/>
      <c r="D199" s="3"/>
      <c r="E199" s="21"/>
      <c r="F199" s="7"/>
      <c r="G199" s="21">
        <f t="shared" si="19"/>
        <v>0</v>
      </c>
    </row>
    <row r="200" spans="2:7" x14ac:dyDescent="0.25">
      <c r="C200" s="3" t="s">
        <v>14</v>
      </c>
      <c r="D200" s="3"/>
      <c r="E200" s="21"/>
      <c r="F200" s="7"/>
      <c r="G200" s="21">
        <f t="shared" si="19"/>
        <v>0</v>
      </c>
    </row>
    <row r="201" spans="2:7" x14ac:dyDescent="0.25">
      <c r="F201" s="11"/>
    </row>
    <row r="202" spans="2:7" x14ac:dyDescent="0.25">
      <c r="B202" s="15" t="s">
        <v>39</v>
      </c>
      <c r="D202" s="5"/>
      <c r="E202" s="5" t="s">
        <v>20</v>
      </c>
      <c r="F202" s="6" t="str">
        <f>IFERROR(AVERAGE(F204:F208),"N/A")</f>
        <v>N/A</v>
      </c>
    </row>
    <row r="203" spans="2:7" ht="24" x14ac:dyDescent="0.25">
      <c r="C203" s="4" t="s">
        <v>11</v>
      </c>
      <c r="D203" s="4" t="s">
        <v>12</v>
      </c>
      <c r="E203" s="4" t="s">
        <v>45</v>
      </c>
      <c r="F203" s="4" t="s">
        <v>13</v>
      </c>
      <c r="G203" s="4" t="s">
        <v>46</v>
      </c>
    </row>
    <row r="204" spans="2:7" x14ac:dyDescent="0.25">
      <c r="C204" s="3"/>
      <c r="D204" s="3"/>
      <c r="E204" s="21"/>
      <c r="F204" s="7"/>
      <c r="G204" s="21">
        <f>E204*(1-F204)</f>
        <v>0</v>
      </c>
    </row>
    <row r="205" spans="2:7" x14ac:dyDescent="0.25">
      <c r="C205" s="3"/>
      <c r="D205" s="3"/>
      <c r="E205" s="21"/>
      <c r="F205" s="7"/>
      <c r="G205" s="21">
        <f t="shared" ref="G205:G208" si="20">E205*(1-F205)</f>
        <v>0</v>
      </c>
    </row>
    <row r="206" spans="2:7" x14ac:dyDescent="0.25">
      <c r="C206" s="3"/>
      <c r="D206" s="3"/>
      <c r="E206" s="21"/>
      <c r="F206" s="7"/>
      <c r="G206" s="21">
        <f t="shared" si="20"/>
        <v>0</v>
      </c>
    </row>
    <row r="207" spans="2:7" x14ac:dyDescent="0.25">
      <c r="C207" s="3"/>
      <c r="D207" s="3"/>
      <c r="E207" s="21"/>
      <c r="F207" s="7"/>
      <c r="G207" s="21">
        <f t="shared" si="20"/>
        <v>0</v>
      </c>
    </row>
    <row r="208" spans="2:7" x14ac:dyDescent="0.25">
      <c r="C208" s="3" t="s">
        <v>14</v>
      </c>
      <c r="D208" s="3"/>
      <c r="E208" s="21"/>
      <c r="F208" s="7"/>
      <c r="G208" s="21">
        <f t="shared" si="20"/>
        <v>0</v>
      </c>
    </row>
    <row r="209" spans="2:7" x14ac:dyDescent="0.25">
      <c r="F209" s="11"/>
    </row>
    <row r="210" spans="2:7" x14ac:dyDescent="0.25">
      <c r="B210" s="15" t="s">
        <v>40</v>
      </c>
      <c r="D210" s="5"/>
      <c r="E210" s="5" t="s">
        <v>20</v>
      </c>
      <c r="F210" s="6" t="str">
        <f>IFERROR(AVERAGE(F212:F216),"N/A")</f>
        <v>N/A</v>
      </c>
    </row>
    <row r="211" spans="2:7" ht="24" x14ac:dyDescent="0.25">
      <c r="C211" s="4" t="s">
        <v>11</v>
      </c>
      <c r="D211" s="4" t="s">
        <v>12</v>
      </c>
      <c r="E211" s="4" t="s">
        <v>45</v>
      </c>
      <c r="F211" s="4" t="s">
        <v>13</v>
      </c>
      <c r="G211" s="4" t="s">
        <v>46</v>
      </c>
    </row>
    <row r="212" spans="2:7" x14ac:dyDescent="0.25">
      <c r="C212" s="3"/>
      <c r="D212" s="3"/>
      <c r="E212" s="21"/>
      <c r="F212" s="7"/>
      <c r="G212" s="21">
        <f>E212*(1-F212)</f>
        <v>0</v>
      </c>
    </row>
    <row r="213" spans="2:7" x14ac:dyDescent="0.25">
      <c r="C213" s="3"/>
      <c r="D213" s="3"/>
      <c r="E213" s="21"/>
      <c r="F213" s="7"/>
      <c r="G213" s="21">
        <f t="shared" ref="G213:G216" si="21">E213*(1-F213)</f>
        <v>0</v>
      </c>
    </row>
    <row r="214" spans="2:7" x14ac:dyDescent="0.25">
      <c r="C214" s="3"/>
      <c r="D214" s="3"/>
      <c r="E214" s="21"/>
      <c r="F214" s="7"/>
      <c r="G214" s="21">
        <f t="shared" si="21"/>
        <v>0</v>
      </c>
    </row>
    <row r="215" spans="2:7" x14ac:dyDescent="0.25">
      <c r="C215" s="3"/>
      <c r="D215" s="3"/>
      <c r="E215" s="21"/>
      <c r="F215" s="7"/>
      <c r="G215" s="21">
        <f t="shared" si="21"/>
        <v>0</v>
      </c>
    </row>
    <row r="216" spans="2:7" x14ac:dyDescent="0.25">
      <c r="C216" s="3" t="s">
        <v>14</v>
      </c>
      <c r="D216" s="3"/>
      <c r="E216" s="21"/>
      <c r="F216" s="7"/>
      <c r="G216" s="21">
        <f t="shared" si="21"/>
        <v>0</v>
      </c>
    </row>
    <row r="218" spans="2:7" x14ac:dyDescent="0.25">
      <c r="B218" s="15" t="s">
        <v>158</v>
      </c>
      <c r="C218" s="8"/>
      <c r="D218" s="5"/>
      <c r="E218" s="5" t="s">
        <v>20</v>
      </c>
      <c r="F218" s="6" t="str">
        <f>IFERROR(AVERAGE(F220:F224),"N/A")</f>
        <v>N/A</v>
      </c>
    </row>
    <row r="219" spans="2:7" ht="24" x14ac:dyDescent="0.25">
      <c r="C219" s="4" t="s">
        <v>11</v>
      </c>
      <c r="D219" s="4" t="s">
        <v>12</v>
      </c>
      <c r="E219" s="4" t="s">
        <v>45</v>
      </c>
      <c r="F219" s="4" t="s">
        <v>13</v>
      </c>
      <c r="G219" s="4" t="s">
        <v>46</v>
      </c>
    </row>
    <row r="220" spans="2:7" x14ac:dyDescent="0.25">
      <c r="C220" s="3"/>
      <c r="D220" s="3"/>
      <c r="E220" s="21"/>
      <c r="F220" s="7"/>
      <c r="G220" s="21">
        <f>E220*(1-F220)</f>
        <v>0</v>
      </c>
    </row>
    <row r="221" spans="2:7" x14ac:dyDescent="0.25">
      <c r="C221" s="3"/>
      <c r="D221" s="3"/>
      <c r="E221" s="21"/>
      <c r="F221" s="7"/>
      <c r="G221" s="21">
        <f t="shared" ref="G221:G224" si="22">E221*(1-F221)</f>
        <v>0</v>
      </c>
    </row>
    <row r="222" spans="2:7" x14ac:dyDescent="0.25">
      <c r="C222" s="3"/>
      <c r="D222" s="3"/>
      <c r="E222" s="21"/>
      <c r="F222" s="7"/>
      <c r="G222" s="21">
        <f t="shared" si="22"/>
        <v>0</v>
      </c>
    </row>
    <row r="223" spans="2:7" x14ac:dyDescent="0.25">
      <c r="C223" s="3"/>
      <c r="D223" s="3"/>
      <c r="E223" s="21"/>
      <c r="F223" s="7"/>
      <c r="G223" s="21">
        <f t="shared" si="22"/>
        <v>0</v>
      </c>
    </row>
    <row r="224" spans="2:7" x14ac:dyDescent="0.25">
      <c r="C224" s="3" t="s">
        <v>14</v>
      </c>
      <c r="D224" s="3"/>
      <c r="E224" s="21"/>
      <c r="F224" s="7"/>
      <c r="G224" s="21">
        <f t="shared" si="22"/>
        <v>0</v>
      </c>
    </row>
    <row r="226" spans="2:7" x14ac:dyDescent="0.25">
      <c r="B226" s="8" t="s">
        <v>161</v>
      </c>
      <c r="C226" s="8"/>
      <c r="D226" s="5"/>
      <c r="E226" s="5" t="s">
        <v>20</v>
      </c>
      <c r="F226" s="6" t="str">
        <f>IFERROR(AVERAGE(F228:F232),"N/A")</f>
        <v>N/A</v>
      </c>
    </row>
    <row r="227" spans="2:7" ht="24" x14ac:dyDescent="0.25">
      <c r="C227" s="4" t="s">
        <v>11</v>
      </c>
      <c r="D227" s="4" t="s">
        <v>12</v>
      </c>
      <c r="E227" s="4" t="s">
        <v>45</v>
      </c>
      <c r="F227" s="4" t="s">
        <v>13</v>
      </c>
      <c r="G227" s="4" t="s">
        <v>46</v>
      </c>
    </row>
    <row r="228" spans="2:7" x14ac:dyDescent="0.25">
      <c r="C228" s="3"/>
      <c r="D228" s="3"/>
      <c r="E228" s="21"/>
      <c r="F228" s="7"/>
      <c r="G228" s="21">
        <f>E228*(1-F228)</f>
        <v>0</v>
      </c>
    </row>
    <row r="229" spans="2:7" x14ac:dyDescent="0.25">
      <c r="C229" s="3"/>
      <c r="D229" s="3"/>
      <c r="E229" s="21"/>
      <c r="F229" s="7"/>
      <c r="G229" s="21">
        <f t="shared" ref="G229:G232" si="23">E229*(1-F229)</f>
        <v>0</v>
      </c>
    </row>
    <row r="230" spans="2:7" x14ac:dyDescent="0.25">
      <c r="C230" s="3"/>
      <c r="D230" s="3"/>
      <c r="E230" s="21"/>
      <c r="F230" s="7"/>
      <c r="G230" s="21">
        <f t="shared" si="23"/>
        <v>0</v>
      </c>
    </row>
    <row r="231" spans="2:7" x14ac:dyDescent="0.25">
      <c r="C231" s="3"/>
      <c r="D231" s="3"/>
      <c r="E231" s="21"/>
      <c r="F231" s="7"/>
      <c r="G231" s="21">
        <f t="shared" si="23"/>
        <v>0</v>
      </c>
    </row>
    <row r="232" spans="2:7" x14ac:dyDescent="0.25">
      <c r="C232" s="3" t="s">
        <v>14</v>
      </c>
      <c r="D232" s="3"/>
      <c r="E232" s="21"/>
      <c r="F232" s="7"/>
      <c r="G232" s="21">
        <f t="shared" si="23"/>
        <v>0</v>
      </c>
    </row>
    <row r="234" spans="2:7" x14ac:dyDescent="0.25">
      <c r="B234" s="8" t="s">
        <v>160</v>
      </c>
      <c r="C234" s="5"/>
      <c r="D234" s="5" t="s">
        <v>20</v>
      </c>
      <c r="E234" s="6" t="str">
        <f>IFERROR(AVERAGE(F236:F240),"N/A")</f>
        <v>N/A</v>
      </c>
    </row>
    <row r="235" spans="2:7" ht="24" x14ac:dyDescent="0.25">
      <c r="C235" s="4" t="s">
        <v>11</v>
      </c>
      <c r="D235" s="4" t="s">
        <v>12</v>
      </c>
      <c r="E235" s="4" t="s">
        <v>45</v>
      </c>
      <c r="F235" s="4" t="s">
        <v>13</v>
      </c>
      <c r="G235" s="4" t="s">
        <v>46</v>
      </c>
    </row>
    <row r="236" spans="2:7" x14ac:dyDescent="0.25">
      <c r="C236" s="3"/>
      <c r="D236" s="3"/>
      <c r="E236" s="21"/>
      <c r="F236" s="7"/>
      <c r="G236" s="21">
        <f>E236*(1-F236)</f>
        <v>0</v>
      </c>
    </row>
    <row r="237" spans="2:7" x14ac:dyDescent="0.25">
      <c r="C237" s="3"/>
      <c r="D237" s="3"/>
      <c r="E237" s="21"/>
      <c r="F237" s="7"/>
      <c r="G237" s="21">
        <f t="shared" ref="G237:G240" si="24">E237*(1-F237)</f>
        <v>0</v>
      </c>
    </row>
    <row r="238" spans="2:7" x14ac:dyDescent="0.25">
      <c r="C238" s="3"/>
      <c r="D238" s="3"/>
      <c r="E238" s="21"/>
      <c r="F238" s="7"/>
      <c r="G238" s="21">
        <f t="shared" si="24"/>
        <v>0</v>
      </c>
    </row>
    <row r="239" spans="2:7" x14ac:dyDescent="0.25">
      <c r="C239" s="3"/>
      <c r="D239" s="3"/>
      <c r="E239" s="21"/>
      <c r="F239" s="7"/>
      <c r="G239" s="21">
        <f t="shared" si="24"/>
        <v>0</v>
      </c>
    </row>
    <row r="240" spans="2:7" x14ac:dyDescent="0.25">
      <c r="C240" s="3" t="s">
        <v>14</v>
      </c>
      <c r="D240" s="3"/>
      <c r="E240" s="21"/>
      <c r="F240" s="7"/>
      <c r="G240" s="21">
        <f t="shared" si="24"/>
        <v>0</v>
      </c>
    </row>
    <row r="242" spans="2:7" x14ac:dyDescent="0.25">
      <c r="B242" s="8" t="s">
        <v>159</v>
      </c>
      <c r="C242" s="8"/>
      <c r="D242" s="5"/>
      <c r="E242" s="5" t="s">
        <v>20</v>
      </c>
      <c r="F242" s="6" t="str">
        <f>IFERROR(AVERAGE(F244:F248),"N/A")</f>
        <v>N/A</v>
      </c>
    </row>
    <row r="243" spans="2:7" ht="24" x14ac:dyDescent="0.25">
      <c r="C243" s="4" t="s">
        <v>11</v>
      </c>
      <c r="D243" s="4" t="s">
        <v>12</v>
      </c>
      <c r="E243" s="4" t="s">
        <v>45</v>
      </c>
      <c r="F243" s="4" t="s">
        <v>13</v>
      </c>
      <c r="G243" s="4" t="s">
        <v>46</v>
      </c>
    </row>
    <row r="244" spans="2:7" x14ac:dyDescent="0.25">
      <c r="C244" s="3"/>
      <c r="D244" s="3"/>
      <c r="E244" s="21"/>
      <c r="F244" s="7"/>
      <c r="G244" s="21">
        <f>E244*(1-F244)</f>
        <v>0</v>
      </c>
    </row>
    <row r="245" spans="2:7" x14ac:dyDescent="0.25">
      <c r="C245" s="3"/>
      <c r="D245" s="3"/>
      <c r="E245" s="21"/>
      <c r="F245" s="7"/>
      <c r="G245" s="21">
        <f t="shared" ref="G245:G248" si="25">E245*(1-F245)</f>
        <v>0</v>
      </c>
    </row>
    <row r="246" spans="2:7" x14ac:dyDescent="0.25">
      <c r="C246" s="3"/>
      <c r="D246" s="3"/>
      <c r="E246" s="21"/>
      <c r="F246" s="7"/>
      <c r="G246" s="21">
        <f t="shared" si="25"/>
        <v>0</v>
      </c>
    </row>
    <row r="247" spans="2:7" x14ac:dyDescent="0.25">
      <c r="C247" s="3"/>
      <c r="D247" s="3"/>
      <c r="E247" s="21"/>
      <c r="F247" s="7"/>
      <c r="G247" s="21">
        <f t="shared" si="25"/>
        <v>0</v>
      </c>
    </row>
    <row r="248" spans="2:7" x14ac:dyDescent="0.25">
      <c r="C248" s="3" t="s">
        <v>14</v>
      </c>
      <c r="D248" s="3"/>
      <c r="E248" s="21"/>
      <c r="F248" s="7"/>
      <c r="G248" s="21">
        <f t="shared" si="25"/>
        <v>0</v>
      </c>
    </row>
    <row r="250" spans="2:7" x14ac:dyDescent="0.25">
      <c r="B250" s="8" t="s">
        <v>162</v>
      </c>
      <c r="C250" s="8"/>
      <c r="D250" s="5"/>
      <c r="E250" s="5" t="s">
        <v>20</v>
      </c>
      <c r="F250" s="6" t="str">
        <f>IFERROR(AVERAGE(F252:F256),"N/A")</f>
        <v>N/A</v>
      </c>
    </row>
    <row r="251" spans="2:7" ht="24" x14ac:dyDescent="0.25">
      <c r="C251" s="4" t="s">
        <v>11</v>
      </c>
      <c r="D251" s="4" t="s">
        <v>12</v>
      </c>
      <c r="E251" s="4" t="s">
        <v>45</v>
      </c>
      <c r="F251" s="4" t="s">
        <v>13</v>
      </c>
      <c r="G251" s="4" t="s">
        <v>46</v>
      </c>
    </row>
    <row r="252" spans="2:7" x14ac:dyDescent="0.25">
      <c r="C252" s="3"/>
      <c r="D252" s="3"/>
      <c r="E252" s="21"/>
      <c r="F252" s="7"/>
      <c r="G252" s="21">
        <f>E252*(1-F252)</f>
        <v>0</v>
      </c>
    </row>
    <row r="253" spans="2:7" x14ac:dyDescent="0.25">
      <c r="C253" s="3"/>
      <c r="D253" s="3"/>
      <c r="E253" s="21"/>
      <c r="F253" s="7"/>
      <c r="G253" s="21">
        <f t="shared" ref="G253:G256" si="26">E253*(1-F253)</f>
        <v>0</v>
      </c>
    </row>
    <row r="254" spans="2:7" x14ac:dyDescent="0.25">
      <c r="C254" s="3"/>
      <c r="D254" s="3"/>
      <c r="E254" s="21"/>
      <c r="F254" s="7"/>
      <c r="G254" s="21">
        <f t="shared" si="26"/>
        <v>0</v>
      </c>
    </row>
    <row r="255" spans="2:7" x14ac:dyDescent="0.25">
      <c r="C255" s="3"/>
      <c r="D255" s="3"/>
      <c r="E255" s="21"/>
      <c r="F255" s="7"/>
      <c r="G255" s="21">
        <f t="shared" si="26"/>
        <v>0</v>
      </c>
    </row>
    <row r="256" spans="2:7" x14ac:dyDescent="0.25">
      <c r="C256" s="3" t="s">
        <v>14</v>
      </c>
      <c r="D256" s="3"/>
      <c r="E256" s="21"/>
      <c r="F256" s="7"/>
      <c r="G256" s="21">
        <f t="shared" si="26"/>
        <v>0</v>
      </c>
    </row>
    <row r="258" spans="2:7" x14ac:dyDescent="0.25">
      <c r="B258" s="8" t="s">
        <v>163</v>
      </c>
      <c r="C258" s="8"/>
      <c r="D258" s="5"/>
      <c r="E258" s="5" t="s">
        <v>20</v>
      </c>
      <c r="F258" s="6" t="str">
        <f>IFERROR(AVERAGE(F260:F264),"N/A")</f>
        <v>N/A</v>
      </c>
    </row>
    <row r="259" spans="2:7" ht="24" x14ac:dyDescent="0.25">
      <c r="C259" s="4" t="s">
        <v>11</v>
      </c>
      <c r="D259" s="4" t="s">
        <v>12</v>
      </c>
      <c r="E259" s="4" t="s">
        <v>45</v>
      </c>
      <c r="F259" s="4" t="s">
        <v>13</v>
      </c>
      <c r="G259" s="4" t="s">
        <v>46</v>
      </c>
    </row>
    <row r="260" spans="2:7" x14ac:dyDescent="0.25">
      <c r="C260" s="3"/>
      <c r="D260" s="3"/>
      <c r="E260" s="21"/>
      <c r="F260" s="7"/>
      <c r="G260" s="21">
        <f>E260*(1-F260)</f>
        <v>0</v>
      </c>
    </row>
    <row r="261" spans="2:7" x14ac:dyDescent="0.25">
      <c r="C261" s="3"/>
      <c r="D261" s="3"/>
      <c r="E261" s="21"/>
      <c r="F261" s="7"/>
      <c r="G261" s="21">
        <f t="shared" ref="G261:G264" si="27">E261*(1-F261)</f>
        <v>0</v>
      </c>
    </row>
    <row r="262" spans="2:7" x14ac:dyDescent="0.25">
      <c r="C262" s="3"/>
      <c r="D262" s="3"/>
      <c r="E262" s="21"/>
      <c r="F262" s="7"/>
      <c r="G262" s="21">
        <f t="shared" si="27"/>
        <v>0</v>
      </c>
    </row>
    <row r="263" spans="2:7" x14ac:dyDescent="0.25">
      <c r="C263" s="3"/>
      <c r="D263" s="3"/>
      <c r="E263" s="21"/>
      <c r="F263" s="7"/>
      <c r="G263" s="21">
        <f t="shared" si="27"/>
        <v>0</v>
      </c>
    </row>
    <row r="264" spans="2:7" x14ac:dyDescent="0.25">
      <c r="C264" s="3" t="s">
        <v>14</v>
      </c>
      <c r="D264" s="3"/>
      <c r="E264" s="21"/>
      <c r="F264" s="7"/>
      <c r="G264" s="21">
        <f t="shared" si="27"/>
        <v>0</v>
      </c>
    </row>
    <row r="266" spans="2:7" x14ac:dyDescent="0.25">
      <c r="B266" s="51">
        <v>23</v>
      </c>
      <c r="C266" s="52" t="s">
        <v>164</v>
      </c>
      <c r="D266" s="5"/>
      <c r="E266" s="5" t="s">
        <v>20</v>
      </c>
      <c r="F266" s="6" t="str">
        <f>IFERROR(AVERAGE(F268:F272),"N/A")</f>
        <v>N/A</v>
      </c>
    </row>
    <row r="267" spans="2:7" ht="24" x14ac:dyDescent="0.25">
      <c r="C267" s="4" t="s">
        <v>11</v>
      </c>
      <c r="D267" s="4" t="s">
        <v>12</v>
      </c>
      <c r="E267" s="4" t="s">
        <v>45</v>
      </c>
      <c r="F267" s="4" t="s">
        <v>13</v>
      </c>
      <c r="G267" s="4" t="s">
        <v>46</v>
      </c>
    </row>
    <row r="268" spans="2:7" x14ac:dyDescent="0.25">
      <c r="C268" s="3"/>
      <c r="D268" s="3"/>
      <c r="E268" s="21"/>
      <c r="F268" s="7"/>
      <c r="G268" s="21">
        <f>E268*(1-F268)</f>
        <v>0</v>
      </c>
    </row>
    <row r="269" spans="2:7" x14ac:dyDescent="0.25">
      <c r="C269" s="3"/>
      <c r="D269" s="3"/>
      <c r="E269" s="21"/>
      <c r="F269" s="7"/>
      <c r="G269" s="21">
        <f t="shared" ref="G269:G272" si="28">E269*(1-F269)</f>
        <v>0</v>
      </c>
    </row>
    <row r="270" spans="2:7" x14ac:dyDescent="0.25">
      <c r="C270" s="3"/>
      <c r="D270" s="3"/>
      <c r="E270" s="21"/>
      <c r="F270" s="7"/>
      <c r="G270" s="21">
        <f t="shared" si="28"/>
        <v>0</v>
      </c>
    </row>
    <row r="271" spans="2:7" x14ac:dyDescent="0.25">
      <c r="C271" s="3"/>
      <c r="D271" s="3"/>
      <c r="E271" s="21"/>
      <c r="F271" s="7"/>
      <c r="G271" s="21">
        <f t="shared" si="28"/>
        <v>0</v>
      </c>
    </row>
    <row r="272" spans="2:7" x14ac:dyDescent="0.25">
      <c r="C272" s="3" t="s">
        <v>14</v>
      </c>
      <c r="D272" s="3"/>
      <c r="E272" s="21"/>
      <c r="F272" s="7"/>
      <c r="G272" s="21">
        <f t="shared" si="28"/>
        <v>0</v>
      </c>
    </row>
    <row r="274" spans="2:7" x14ac:dyDescent="0.25">
      <c r="B274" s="8" t="s">
        <v>165</v>
      </c>
      <c r="C274" s="8"/>
      <c r="D274" s="5"/>
      <c r="E274" s="5" t="s">
        <v>20</v>
      </c>
      <c r="F274" s="6" t="str">
        <f>IFERROR(AVERAGE(F276:F280),"N/A")</f>
        <v>N/A</v>
      </c>
    </row>
    <row r="275" spans="2:7" ht="24" x14ac:dyDescent="0.25">
      <c r="C275" s="4" t="s">
        <v>11</v>
      </c>
      <c r="D275" s="4" t="s">
        <v>12</v>
      </c>
      <c r="E275" s="4" t="s">
        <v>45</v>
      </c>
      <c r="F275" s="4" t="s">
        <v>13</v>
      </c>
      <c r="G275" s="4" t="s">
        <v>46</v>
      </c>
    </row>
    <row r="276" spans="2:7" x14ac:dyDescent="0.25">
      <c r="C276" s="3"/>
      <c r="D276" s="3"/>
      <c r="E276" s="21"/>
      <c r="F276" s="7"/>
      <c r="G276" s="21">
        <f>E276*(1-F276)</f>
        <v>0</v>
      </c>
    </row>
    <row r="277" spans="2:7" x14ac:dyDescent="0.25">
      <c r="C277" s="3"/>
      <c r="D277" s="3"/>
      <c r="E277" s="21"/>
      <c r="F277" s="7"/>
      <c r="G277" s="21">
        <f t="shared" ref="G277:G280" si="29">E277*(1-F277)</f>
        <v>0</v>
      </c>
    </row>
    <row r="278" spans="2:7" x14ac:dyDescent="0.25">
      <c r="C278" s="3"/>
      <c r="D278" s="3"/>
      <c r="E278" s="21"/>
      <c r="F278" s="7"/>
      <c r="G278" s="21">
        <f t="shared" si="29"/>
        <v>0</v>
      </c>
    </row>
    <row r="279" spans="2:7" x14ac:dyDescent="0.25">
      <c r="C279" s="3"/>
      <c r="D279" s="3"/>
      <c r="E279" s="21"/>
      <c r="F279" s="7"/>
      <c r="G279" s="21">
        <f t="shared" si="29"/>
        <v>0</v>
      </c>
    </row>
    <row r="280" spans="2:7" x14ac:dyDescent="0.25">
      <c r="C280" s="3" t="s">
        <v>14</v>
      </c>
      <c r="D280" s="3"/>
      <c r="E280" s="21"/>
      <c r="F280" s="7"/>
      <c r="G280" s="21">
        <f t="shared" si="29"/>
        <v>0</v>
      </c>
    </row>
    <row r="282" spans="2:7" x14ac:dyDescent="0.25">
      <c r="B282" s="8" t="s">
        <v>166</v>
      </c>
      <c r="C282" s="8"/>
      <c r="D282" s="5"/>
      <c r="E282" s="5" t="s">
        <v>20</v>
      </c>
      <c r="F282" s="6" t="str">
        <f>IFERROR(AVERAGE(F284:F288),"N/A")</f>
        <v>N/A</v>
      </c>
    </row>
    <row r="283" spans="2:7" ht="24" x14ac:dyDescent="0.25">
      <c r="C283" s="4" t="s">
        <v>11</v>
      </c>
      <c r="D283" s="4" t="s">
        <v>12</v>
      </c>
      <c r="E283" s="4" t="s">
        <v>45</v>
      </c>
      <c r="F283" s="4" t="s">
        <v>13</v>
      </c>
      <c r="G283" s="4" t="s">
        <v>46</v>
      </c>
    </row>
    <row r="284" spans="2:7" x14ac:dyDescent="0.25">
      <c r="C284" s="3"/>
      <c r="D284" s="3"/>
      <c r="E284" s="21"/>
      <c r="F284" s="7"/>
      <c r="G284" s="21">
        <f>E284*(1-F284)</f>
        <v>0</v>
      </c>
    </row>
    <row r="285" spans="2:7" x14ac:dyDescent="0.25">
      <c r="C285" s="3"/>
      <c r="D285" s="3"/>
      <c r="E285" s="21"/>
      <c r="F285" s="7"/>
      <c r="G285" s="21">
        <f t="shared" ref="G285:G288" si="30">E285*(1-F285)</f>
        <v>0</v>
      </c>
    </row>
    <row r="286" spans="2:7" x14ac:dyDescent="0.25">
      <c r="C286" s="3"/>
      <c r="D286" s="3"/>
      <c r="E286" s="21"/>
      <c r="F286" s="7"/>
      <c r="G286" s="21">
        <f t="shared" si="30"/>
        <v>0</v>
      </c>
    </row>
    <row r="287" spans="2:7" x14ac:dyDescent="0.25">
      <c r="C287" s="3"/>
      <c r="D287" s="3"/>
      <c r="E287" s="21"/>
      <c r="F287" s="7"/>
      <c r="G287" s="21">
        <f t="shared" si="30"/>
        <v>0</v>
      </c>
    </row>
    <row r="288" spans="2:7" x14ac:dyDescent="0.25">
      <c r="C288" s="3" t="s">
        <v>14</v>
      </c>
      <c r="D288" s="3"/>
      <c r="E288" s="21"/>
      <c r="F288" s="7"/>
      <c r="G288" s="21">
        <f t="shared" si="30"/>
        <v>0</v>
      </c>
    </row>
    <row r="290" spans="2:7" x14ac:dyDescent="0.25">
      <c r="B290" s="8" t="s">
        <v>167</v>
      </c>
      <c r="C290" s="8"/>
      <c r="D290" s="5"/>
      <c r="E290" s="5" t="s">
        <v>20</v>
      </c>
      <c r="F290" s="6" t="str">
        <f>IFERROR(AVERAGE(F292:F296),"N/A")</f>
        <v>N/A</v>
      </c>
    </row>
    <row r="291" spans="2:7" ht="24" x14ac:dyDescent="0.25">
      <c r="C291" s="4" t="s">
        <v>11</v>
      </c>
      <c r="D291" s="4" t="s">
        <v>12</v>
      </c>
      <c r="E291" s="4" t="s">
        <v>45</v>
      </c>
      <c r="F291" s="4" t="s">
        <v>13</v>
      </c>
      <c r="G291" s="4" t="s">
        <v>46</v>
      </c>
    </row>
    <row r="292" spans="2:7" x14ac:dyDescent="0.25">
      <c r="C292" s="3"/>
      <c r="D292" s="3"/>
      <c r="E292" s="21"/>
      <c r="F292" s="7"/>
      <c r="G292" s="21">
        <f>E292*(1-F292)</f>
        <v>0</v>
      </c>
    </row>
    <row r="293" spans="2:7" x14ac:dyDescent="0.25">
      <c r="C293" s="3"/>
      <c r="D293" s="3"/>
      <c r="E293" s="21"/>
      <c r="F293" s="7"/>
      <c r="G293" s="21">
        <f t="shared" ref="G293:G296" si="31">E293*(1-F293)</f>
        <v>0</v>
      </c>
    </row>
    <row r="294" spans="2:7" x14ac:dyDescent="0.25">
      <c r="C294" s="3"/>
      <c r="D294" s="3"/>
      <c r="E294" s="21"/>
      <c r="F294" s="7"/>
      <c r="G294" s="21">
        <f t="shared" si="31"/>
        <v>0</v>
      </c>
    </row>
    <row r="295" spans="2:7" x14ac:dyDescent="0.25">
      <c r="C295" s="3"/>
      <c r="D295" s="3"/>
      <c r="E295" s="21"/>
      <c r="F295" s="7"/>
      <c r="G295" s="21">
        <f t="shared" si="31"/>
        <v>0</v>
      </c>
    </row>
    <row r="296" spans="2:7" x14ac:dyDescent="0.25">
      <c r="C296" s="3" t="s">
        <v>14</v>
      </c>
      <c r="D296" s="3"/>
      <c r="E296" s="21"/>
      <c r="F296" s="7"/>
      <c r="G296" s="21">
        <f t="shared" si="31"/>
        <v>0</v>
      </c>
    </row>
    <row r="298" spans="2:7" x14ac:dyDescent="0.25">
      <c r="B298" s="8" t="s">
        <v>168</v>
      </c>
      <c r="C298" s="8"/>
      <c r="D298" s="5"/>
      <c r="E298" s="5" t="s">
        <v>20</v>
      </c>
      <c r="F298" s="6" t="str">
        <f>IFERROR(AVERAGE(F300:F304),"N/A")</f>
        <v>N/A</v>
      </c>
    </row>
    <row r="299" spans="2:7" ht="24" x14ac:dyDescent="0.25">
      <c r="C299" s="4" t="s">
        <v>11</v>
      </c>
      <c r="D299" s="4" t="s">
        <v>12</v>
      </c>
      <c r="E299" s="4" t="s">
        <v>45</v>
      </c>
      <c r="F299" s="4" t="s">
        <v>13</v>
      </c>
      <c r="G299" s="4" t="s">
        <v>46</v>
      </c>
    </row>
    <row r="300" spans="2:7" x14ac:dyDescent="0.25">
      <c r="C300" s="3"/>
      <c r="D300" s="3"/>
      <c r="E300" s="21"/>
      <c r="F300" s="7"/>
      <c r="G300" s="21">
        <f>E300*(1-F300)</f>
        <v>0</v>
      </c>
    </row>
    <row r="301" spans="2:7" x14ac:dyDescent="0.25">
      <c r="C301" s="3"/>
      <c r="D301" s="3"/>
      <c r="E301" s="21"/>
      <c r="F301" s="7"/>
      <c r="G301" s="21">
        <f t="shared" ref="G301:G304" si="32">E301*(1-F301)</f>
        <v>0</v>
      </c>
    </row>
    <row r="302" spans="2:7" x14ac:dyDescent="0.25">
      <c r="C302" s="3"/>
      <c r="D302" s="3"/>
      <c r="E302" s="21"/>
      <c r="F302" s="7"/>
      <c r="G302" s="21">
        <f t="shared" si="32"/>
        <v>0</v>
      </c>
    </row>
    <row r="303" spans="2:7" x14ac:dyDescent="0.25">
      <c r="C303" s="3"/>
      <c r="D303" s="3"/>
      <c r="E303" s="21"/>
      <c r="F303" s="7"/>
      <c r="G303" s="21">
        <f t="shared" si="32"/>
        <v>0</v>
      </c>
    </row>
    <row r="304" spans="2:7" x14ac:dyDescent="0.25">
      <c r="C304" s="3" t="s">
        <v>14</v>
      </c>
      <c r="D304" s="3"/>
      <c r="E304" s="21"/>
      <c r="F304" s="7"/>
      <c r="G304" s="21">
        <f t="shared" si="32"/>
        <v>0</v>
      </c>
    </row>
    <row r="306" spans="2:7" x14ac:dyDescent="0.25">
      <c r="B306" s="8" t="s">
        <v>169</v>
      </c>
      <c r="C306" s="8"/>
      <c r="D306" s="5"/>
      <c r="E306" s="5" t="s">
        <v>20</v>
      </c>
      <c r="F306" s="6" t="str">
        <f>IFERROR(AVERAGE(F308:F312),"N/A")</f>
        <v>N/A</v>
      </c>
    </row>
    <row r="307" spans="2:7" ht="24" x14ac:dyDescent="0.25">
      <c r="C307" s="4" t="s">
        <v>11</v>
      </c>
      <c r="D307" s="4" t="s">
        <v>12</v>
      </c>
      <c r="E307" s="4" t="s">
        <v>45</v>
      </c>
      <c r="F307" s="4" t="s">
        <v>13</v>
      </c>
      <c r="G307" s="4" t="s">
        <v>46</v>
      </c>
    </row>
    <row r="308" spans="2:7" x14ac:dyDescent="0.25">
      <c r="C308" s="3"/>
      <c r="D308" s="3"/>
      <c r="E308" s="21"/>
      <c r="F308" s="7"/>
      <c r="G308" s="21">
        <f>E308*(1-F308)</f>
        <v>0</v>
      </c>
    </row>
    <row r="309" spans="2:7" x14ac:dyDescent="0.25">
      <c r="C309" s="3"/>
      <c r="D309" s="3"/>
      <c r="E309" s="21"/>
      <c r="F309" s="7"/>
      <c r="G309" s="21">
        <f t="shared" ref="G309:G312" si="33">E309*(1-F309)</f>
        <v>0</v>
      </c>
    </row>
    <row r="310" spans="2:7" x14ac:dyDescent="0.25">
      <c r="C310" s="3"/>
      <c r="D310" s="3"/>
      <c r="E310" s="21"/>
      <c r="F310" s="7"/>
      <c r="G310" s="21">
        <f t="shared" si="33"/>
        <v>0</v>
      </c>
    </row>
    <row r="311" spans="2:7" x14ac:dyDescent="0.25">
      <c r="C311" s="3"/>
      <c r="D311" s="3"/>
      <c r="E311" s="21"/>
      <c r="F311" s="7"/>
      <c r="G311" s="21">
        <f t="shared" si="33"/>
        <v>0</v>
      </c>
    </row>
    <row r="312" spans="2:7" x14ac:dyDescent="0.25">
      <c r="C312" s="3" t="s">
        <v>14</v>
      </c>
      <c r="D312" s="3"/>
      <c r="E312" s="21"/>
      <c r="F312" s="7"/>
      <c r="G312" s="21">
        <f t="shared" si="33"/>
        <v>0</v>
      </c>
    </row>
    <row r="314" spans="2:7" x14ac:dyDescent="0.25">
      <c r="B314" s="8" t="s">
        <v>170</v>
      </c>
      <c r="C314" s="8"/>
      <c r="D314" s="5"/>
      <c r="E314" s="5" t="s">
        <v>20</v>
      </c>
      <c r="F314" s="6" t="str">
        <f>IFERROR(AVERAGE(F316:F320),"N/A")</f>
        <v>N/A</v>
      </c>
    </row>
    <row r="315" spans="2:7" ht="24" x14ac:dyDescent="0.25">
      <c r="C315" s="4" t="s">
        <v>11</v>
      </c>
      <c r="D315" s="4" t="s">
        <v>12</v>
      </c>
      <c r="E315" s="4" t="s">
        <v>45</v>
      </c>
      <c r="F315" s="4" t="s">
        <v>13</v>
      </c>
      <c r="G315" s="4" t="s">
        <v>46</v>
      </c>
    </row>
    <row r="316" spans="2:7" x14ac:dyDescent="0.25">
      <c r="C316" s="3"/>
      <c r="D316" s="3"/>
      <c r="E316" s="21"/>
      <c r="F316" s="7"/>
      <c r="G316" s="21">
        <f>E316*(1-F316)</f>
        <v>0</v>
      </c>
    </row>
    <row r="317" spans="2:7" x14ac:dyDescent="0.25">
      <c r="C317" s="3"/>
      <c r="D317" s="3"/>
      <c r="E317" s="21"/>
      <c r="F317" s="7"/>
      <c r="G317" s="21">
        <f t="shared" ref="G317:G320" si="34">E317*(1-F317)</f>
        <v>0</v>
      </c>
    </row>
    <row r="318" spans="2:7" x14ac:dyDescent="0.25">
      <c r="C318" s="3"/>
      <c r="D318" s="3"/>
      <c r="E318" s="21"/>
      <c r="F318" s="7"/>
      <c r="G318" s="21">
        <f t="shared" si="34"/>
        <v>0</v>
      </c>
    </row>
    <row r="319" spans="2:7" x14ac:dyDescent="0.25">
      <c r="C319" s="3"/>
      <c r="D319" s="3"/>
      <c r="E319" s="21"/>
      <c r="F319" s="7"/>
      <c r="G319" s="21">
        <f t="shared" si="34"/>
        <v>0</v>
      </c>
    </row>
    <row r="320" spans="2:7" x14ac:dyDescent="0.25">
      <c r="C320" s="3" t="s">
        <v>14</v>
      </c>
      <c r="D320" s="3"/>
      <c r="E320" s="21"/>
      <c r="F320" s="7"/>
      <c r="G320" s="21">
        <f t="shared" si="34"/>
        <v>0</v>
      </c>
    </row>
    <row r="322" spans="2:7" x14ac:dyDescent="0.25">
      <c r="B322" s="8" t="s">
        <v>171</v>
      </c>
      <c r="C322" s="8"/>
      <c r="D322" s="5"/>
      <c r="E322" s="5" t="s">
        <v>20</v>
      </c>
      <c r="F322" s="6" t="str">
        <f>IFERROR(AVERAGE(F324:F328),"N/A")</f>
        <v>N/A</v>
      </c>
    </row>
    <row r="323" spans="2:7" ht="24" x14ac:dyDescent="0.25">
      <c r="C323" s="4" t="s">
        <v>11</v>
      </c>
      <c r="D323" s="4" t="s">
        <v>12</v>
      </c>
      <c r="E323" s="4" t="s">
        <v>45</v>
      </c>
      <c r="F323" s="4" t="s">
        <v>13</v>
      </c>
      <c r="G323" s="4" t="s">
        <v>46</v>
      </c>
    </row>
    <row r="324" spans="2:7" x14ac:dyDescent="0.25">
      <c r="C324" s="3"/>
      <c r="D324" s="3"/>
      <c r="E324" s="21"/>
      <c r="F324" s="7"/>
      <c r="G324" s="21">
        <f>E324*(1-F324)</f>
        <v>0</v>
      </c>
    </row>
    <row r="325" spans="2:7" x14ac:dyDescent="0.25">
      <c r="C325" s="3"/>
      <c r="D325" s="3"/>
      <c r="E325" s="21"/>
      <c r="F325" s="7"/>
      <c r="G325" s="21">
        <f t="shared" ref="G325:G328" si="35">E325*(1-F325)</f>
        <v>0</v>
      </c>
    </row>
    <row r="326" spans="2:7" x14ac:dyDescent="0.25">
      <c r="C326" s="3"/>
      <c r="D326" s="3"/>
      <c r="E326" s="21"/>
      <c r="F326" s="7"/>
      <c r="G326" s="21">
        <f t="shared" si="35"/>
        <v>0</v>
      </c>
    </row>
    <row r="327" spans="2:7" x14ac:dyDescent="0.25">
      <c r="C327" s="3"/>
      <c r="D327" s="3"/>
      <c r="E327" s="21"/>
      <c r="F327" s="7"/>
      <c r="G327" s="21">
        <f t="shared" si="35"/>
        <v>0</v>
      </c>
    </row>
    <row r="328" spans="2:7" x14ac:dyDescent="0.25">
      <c r="C328" s="3" t="s">
        <v>14</v>
      </c>
      <c r="D328" s="3"/>
      <c r="E328" s="21"/>
      <c r="F328" s="7"/>
      <c r="G328" s="21">
        <f t="shared" si="35"/>
        <v>0</v>
      </c>
    </row>
    <row r="330" spans="2:7" x14ac:dyDescent="0.25">
      <c r="B330" s="8" t="s">
        <v>172</v>
      </c>
      <c r="C330" s="8"/>
      <c r="D330" s="5"/>
      <c r="E330" s="5" t="s">
        <v>20</v>
      </c>
      <c r="F330" s="6" t="str">
        <f>IFERROR(AVERAGE(F332:F336),"N/A")</f>
        <v>N/A</v>
      </c>
    </row>
    <row r="331" spans="2:7" ht="24" x14ac:dyDescent="0.25">
      <c r="C331" s="4" t="s">
        <v>11</v>
      </c>
      <c r="D331" s="4" t="s">
        <v>12</v>
      </c>
      <c r="E331" s="4" t="s">
        <v>45</v>
      </c>
      <c r="F331" s="4" t="s">
        <v>13</v>
      </c>
      <c r="G331" s="4" t="s">
        <v>46</v>
      </c>
    </row>
    <row r="332" spans="2:7" x14ac:dyDescent="0.25">
      <c r="C332" s="3"/>
      <c r="D332" s="3"/>
      <c r="E332" s="21"/>
      <c r="F332" s="7"/>
      <c r="G332" s="21">
        <f>E332*(1-F332)</f>
        <v>0</v>
      </c>
    </row>
    <row r="333" spans="2:7" x14ac:dyDescent="0.25">
      <c r="C333" s="3"/>
      <c r="D333" s="3"/>
      <c r="E333" s="21"/>
      <c r="F333" s="7"/>
      <c r="G333" s="21">
        <f t="shared" ref="G333:G336" si="36">E333*(1-F333)</f>
        <v>0</v>
      </c>
    </row>
    <row r="334" spans="2:7" x14ac:dyDescent="0.25">
      <c r="C334" s="3"/>
      <c r="D334" s="3"/>
      <c r="E334" s="21"/>
      <c r="F334" s="7"/>
      <c r="G334" s="21">
        <f t="shared" si="36"/>
        <v>0</v>
      </c>
    </row>
    <row r="335" spans="2:7" x14ac:dyDescent="0.25">
      <c r="C335" s="3"/>
      <c r="D335" s="3"/>
      <c r="E335" s="21"/>
      <c r="F335" s="7"/>
      <c r="G335" s="21">
        <f t="shared" si="36"/>
        <v>0</v>
      </c>
    </row>
    <row r="336" spans="2:7" x14ac:dyDescent="0.25">
      <c r="C336" s="3" t="s">
        <v>14</v>
      </c>
      <c r="D336" s="3"/>
      <c r="E336" s="21"/>
      <c r="F336" s="7"/>
      <c r="G336" s="21">
        <f t="shared" si="36"/>
        <v>0</v>
      </c>
    </row>
    <row r="338" spans="2:7" x14ac:dyDescent="0.25">
      <c r="B338" s="8" t="s">
        <v>173</v>
      </c>
      <c r="C338" s="8"/>
      <c r="D338" s="5"/>
      <c r="E338" s="5" t="s">
        <v>20</v>
      </c>
      <c r="F338" s="6" t="str">
        <f>IFERROR(AVERAGE(F340:F344),"N/A")</f>
        <v>N/A</v>
      </c>
    </row>
    <row r="339" spans="2:7" ht="24" x14ac:dyDescent="0.25">
      <c r="C339" s="4" t="s">
        <v>11</v>
      </c>
      <c r="D339" s="4" t="s">
        <v>12</v>
      </c>
      <c r="E339" s="4" t="s">
        <v>45</v>
      </c>
      <c r="F339" s="4" t="s">
        <v>13</v>
      </c>
      <c r="G339" s="4" t="s">
        <v>46</v>
      </c>
    </row>
    <row r="340" spans="2:7" x14ac:dyDescent="0.25">
      <c r="C340" s="3"/>
      <c r="D340" s="3"/>
      <c r="E340" s="21"/>
      <c r="F340" s="7"/>
      <c r="G340" s="21">
        <f>E340*(1-F340)</f>
        <v>0</v>
      </c>
    </row>
    <row r="341" spans="2:7" x14ac:dyDescent="0.25">
      <c r="C341" s="3"/>
      <c r="D341" s="3"/>
      <c r="E341" s="21"/>
      <c r="F341" s="7"/>
      <c r="G341" s="21">
        <f t="shared" ref="G341:G344" si="37">E341*(1-F341)</f>
        <v>0</v>
      </c>
    </row>
    <row r="342" spans="2:7" x14ac:dyDescent="0.25">
      <c r="C342" s="3"/>
      <c r="D342" s="3"/>
      <c r="E342" s="21"/>
      <c r="F342" s="7"/>
      <c r="G342" s="21">
        <f t="shared" si="37"/>
        <v>0</v>
      </c>
    </row>
    <row r="343" spans="2:7" x14ac:dyDescent="0.25">
      <c r="C343" s="3"/>
      <c r="D343" s="3"/>
      <c r="E343" s="21"/>
      <c r="F343" s="7"/>
      <c r="G343" s="21">
        <f t="shared" si="37"/>
        <v>0</v>
      </c>
    </row>
    <row r="344" spans="2:7" x14ac:dyDescent="0.25">
      <c r="C344" s="3" t="s">
        <v>14</v>
      </c>
      <c r="D344" s="3"/>
      <c r="E344" s="21"/>
      <c r="F344" s="7"/>
      <c r="G344" s="21">
        <f t="shared" si="37"/>
        <v>0</v>
      </c>
    </row>
    <row r="346" spans="2:7" x14ac:dyDescent="0.25">
      <c r="B346" s="8"/>
      <c r="C346" s="8"/>
      <c r="D346" s="5"/>
      <c r="E346" s="5"/>
      <c r="F346" s="11"/>
    </row>
    <row r="347" spans="2:7" x14ac:dyDescent="0.25">
      <c r="C347" s="53"/>
      <c r="D347" s="53"/>
      <c r="E347" s="53"/>
      <c r="F347" s="53"/>
      <c r="G347" s="53"/>
    </row>
    <row r="348" spans="2:7" x14ac:dyDescent="0.25">
      <c r="E348" s="22"/>
      <c r="F348" s="11"/>
      <c r="G348" s="22"/>
    </row>
    <row r="349" spans="2:7" x14ac:dyDescent="0.25">
      <c r="E349" s="22"/>
      <c r="F349" s="11"/>
      <c r="G349" s="22"/>
    </row>
    <row r="350" spans="2:7" x14ac:dyDescent="0.25">
      <c r="E350" s="22"/>
      <c r="F350" s="11"/>
      <c r="G350" s="22"/>
    </row>
    <row r="351" spans="2:7" x14ac:dyDescent="0.25">
      <c r="E351" s="22"/>
      <c r="F351" s="11"/>
      <c r="G351" s="22"/>
    </row>
    <row r="352" spans="2:7" x14ac:dyDescent="0.25">
      <c r="E352" s="22"/>
      <c r="F352" s="11"/>
      <c r="G352" s="22"/>
    </row>
  </sheetData>
  <mergeCells count="11">
    <mergeCell ref="H6:L8"/>
    <mergeCell ref="A8:F8"/>
    <mergeCell ref="A9:F9"/>
    <mergeCell ref="A11:F11"/>
    <mergeCell ref="A1:G1"/>
    <mergeCell ref="A2:G2"/>
    <mergeCell ref="A5:F5"/>
    <mergeCell ref="A3:G3"/>
    <mergeCell ref="A7:F7"/>
    <mergeCell ref="A6:F6"/>
    <mergeCell ref="A4:G4"/>
  </mergeCells>
  <pageMargins left="0.7" right="0.7" top="0.75" bottom="0.75" header="0.3" footer="0.3"/>
  <pageSetup scale="73" fitToHeight="50" orientation="portrait" horizontalDpi="1200" verticalDpi="1200" r:id="rId1"/>
  <headerFooter>
    <oddHeader>&amp;LRequest for Proposals for
Heavy Construction &amp; Industrial Equipment
Issued by the State of Oklahoma 
Solicitation Number [#######]&amp;RPage &amp;P of &amp;N</oddHeader>
    <oddFooter>&amp;LAttachment I
Cost Proposal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0EB26-DFD0-4A33-9B88-63228622E9AD}">
  <sheetPr>
    <tabColor theme="4" tint="0.59999389629810485"/>
    <pageSetUpPr fitToPage="1"/>
  </sheetPr>
  <dimension ref="A1:K327"/>
  <sheetViews>
    <sheetView zoomScale="85" zoomScaleNormal="85" workbookViewId="0">
      <selection sqref="A1:H1"/>
    </sheetView>
  </sheetViews>
  <sheetFormatPr defaultColWidth="8.85546875" defaultRowHeight="15" x14ac:dyDescent="0.25"/>
  <cols>
    <col min="1" max="1" width="5.28515625" customWidth="1"/>
    <col min="2" max="2" width="4.5703125" style="2" customWidth="1"/>
    <col min="3" max="3" width="50.5703125" customWidth="1"/>
    <col min="4" max="4" width="43" customWidth="1"/>
    <col min="5" max="6" width="12.42578125" style="17" customWidth="1"/>
    <col min="7" max="7" width="12.28515625" style="17" bestFit="1" customWidth="1"/>
    <col min="8" max="8" width="2.85546875" customWidth="1"/>
    <col min="10" max="10" width="14.140625" customWidth="1"/>
    <col min="11" max="11" width="15.28515625" customWidth="1"/>
  </cols>
  <sheetData>
    <row r="1" spans="1:11" ht="14.45" customHeight="1" x14ac:dyDescent="0.3">
      <c r="A1" s="207" t="s">
        <v>0</v>
      </c>
      <c r="B1" s="207"/>
      <c r="C1" s="207"/>
      <c r="D1" s="207"/>
      <c r="E1" s="207"/>
      <c r="F1" s="207"/>
      <c r="G1" s="207"/>
      <c r="H1" s="207"/>
    </row>
    <row r="2" spans="1:11" ht="14.45" customHeight="1" x14ac:dyDescent="0.3">
      <c r="A2" s="207" t="s">
        <v>1</v>
      </c>
      <c r="B2" s="207"/>
      <c r="C2" s="207"/>
      <c r="D2" s="207"/>
      <c r="E2" s="207"/>
      <c r="F2" s="207"/>
      <c r="G2" s="207"/>
      <c r="H2" s="207"/>
    </row>
    <row r="3" spans="1:11" ht="14.45" customHeight="1" x14ac:dyDescent="0.3">
      <c r="A3" s="207" t="s">
        <v>118</v>
      </c>
      <c r="B3" s="207"/>
      <c r="C3" s="207"/>
      <c r="D3" s="207"/>
      <c r="E3" s="207"/>
      <c r="F3" s="207"/>
      <c r="G3" s="207"/>
      <c r="H3" s="207"/>
    </row>
    <row r="4" spans="1:11" ht="14.45" customHeight="1" x14ac:dyDescent="0.3">
      <c r="A4" s="207" t="s">
        <v>41</v>
      </c>
      <c r="B4" s="207"/>
      <c r="C4" s="207"/>
      <c r="D4" s="207"/>
      <c r="E4" s="207"/>
      <c r="F4" s="207"/>
      <c r="G4" s="207"/>
      <c r="H4" s="207"/>
    </row>
    <row r="5" spans="1:11" ht="18.75" x14ac:dyDescent="0.3">
      <c r="B5" s="1"/>
    </row>
    <row r="6" spans="1:11" ht="18" customHeight="1" x14ac:dyDescent="0.25">
      <c r="A6" s="209" t="s">
        <v>5</v>
      </c>
      <c r="B6" s="209"/>
      <c r="C6" s="209"/>
      <c r="D6" s="209"/>
      <c r="E6" s="209"/>
      <c r="F6" s="209"/>
      <c r="G6" s="209"/>
    </row>
    <row r="7" spans="1:11" s="14" customFormat="1" ht="35.450000000000003" customHeight="1" x14ac:dyDescent="0.25">
      <c r="A7" s="208" t="s">
        <v>42</v>
      </c>
      <c r="B7" s="208"/>
      <c r="C7" s="208"/>
      <c r="D7" s="208"/>
      <c r="E7" s="208"/>
      <c r="F7" s="208"/>
      <c r="G7" s="208"/>
    </row>
    <row r="8" spans="1:11" s="14" customFormat="1" x14ac:dyDescent="0.25">
      <c r="A8" s="208"/>
      <c r="B8" s="208"/>
      <c r="C8" s="208"/>
      <c r="D8" s="208"/>
      <c r="E8" s="208"/>
      <c r="F8" s="208"/>
      <c r="G8" s="208"/>
    </row>
    <row r="9" spans="1:11" s="14" customFormat="1" x14ac:dyDescent="0.25">
      <c r="B9" s="16"/>
      <c r="E9" s="18"/>
      <c r="F9" s="18"/>
      <c r="G9" s="18"/>
    </row>
    <row r="10" spans="1:11" s="14" customFormat="1" x14ac:dyDescent="0.25">
      <c r="A10" s="217" t="s">
        <v>43</v>
      </c>
      <c r="B10" s="217"/>
      <c r="C10" s="217"/>
      <c r="D10" s="217"/>
      <c r="E10" s="217"/>
      <c r="F10" s="217"/>
      <c r="G10" s="217"/>
    </row>
    <row r="11" spans="1:11" x14ac:dyDescent="0.25">
      <c r="A11" s="9" t="s">
        <v>7</v>
      </c>
    </row>
    <row r="12" spans="1:11" ht="14.45" customHeight="1" x14ac:dyDescent="0.25">
      <c r="A12">
        <v>1</v>
      </c>
      <c r="B12" s="8" t="s">
        <v>9</v>
      </c>
      <c r="D12" s="5"/>
      <c r="E12" s="19"/>
      <c r="F12" s="19"/>
      <c r="G12" s="19"/>
      <c r="H12" s="14"/>
      <c r="I12" s="14"/>
      <c r="J12" s="14"/>
      <c r="K12" s="14"/>
    </row>
    <row r="13" spans="1:11" ht="24" x14ac:dyDescent="0.25">
      <c r="C13" s="4" t="s">
        <v>44</v>
      </c>
      <c r="D13" s="4" t="s">
        <v>12</v>
      </c>
      <c r="E13" s="20" t="s">
        <v>45</v>
      </c>
      <c r="F13" s="20" t="s">
        <v>129</v>
      </c>
      <c r="G13" s="20" t="s">
        <v>46</v>
      </c>
      <c r="H13" s="14"/>
      <c r="I13" s="14"/>
      <c r="J13" s="14"/>
      <c r="K13" s="14"/>
    </row>
    <row r="14" spans="1:11" x14ac:dyDescent="0.25">
      <c r="C14" s="3"/>
      <c r="D14" s="3"/>
      <c r="E14" s="21"/>
      <c r="F14" s="21"/>
      <c r="G14" s="21">
        <f>E14*(1-F14)</f>
        <v>0</v>
      </c>
      <c r="H14" s="14"/>
      <c r="I14" s="14"/>
      <c r="J14" s="14"/>
      <c r="K14" s="14"/>
    </row>
    <row r="15" spans="1:11" x14ac:dyDescent="0.25">
      <c r="C15" s="3"/>
      <c r="D15" s="3"/>
      <c r="E15" s="21"/>
      <c r="F15" s="21"/>
      <c r="G15" s="21">
        <f t="shared" ref="G15:G18" si="0">E15*(1-F15)</f>
        <v>0</v>
      </c>
      <c r="H15" s="10"/>
      <c r="I15" s="10"/>
      <c r="J15" s="10"/>
      <c r="K15" s="10"/>
    </row>
    <row r="16" spans="1:11" x14ac:dyDescent="0.25">
      <c r="C16" s="3"/>
      <c r="D16" s="3"/>
      <c r="E16" s="21"/>
      <c r="F16" s="21"/>
      <c r="G16" s="21">
        <f t="shared" si="0"/>
        <v>0</v>
      </c>
      <c r="H16" s="10"/>
      <c r="I16" s="10"/>
      <c r="J16" s="10"/>
      <c r="K16" s="10"/>
    </row>
    <row r="17" spans="1:10" x14ac:dyDescent="0.25">
      <c r="C17" s="3"/>
      <c r="D17" s="3"/>
      <c r="E17" s="21"/>
      <c r="F17" s="21"/>
      <c r="G17" s="21">
        <f t="shared" si="0"/>
        <v>0</v>
      </c>
      <c r="H17" s="10"/>
      <c r="I17" s="10"/>
      <c r="J17" s="10"/>
    </row>
    <row r="18" spans="1:10" x14ac:dyDescent="0.25">
      <c r="C18" s="3" t="s">
        <v>14</v>
      </c>
      <c r="D18" s="3"/>
      <c r="E18" s="21"/>
      <c r="F18" s="21"/>
      <c r="G18" s="21">
        <f t="shared" si="0"/>
        <v>0</v>
      </c>
      <c r="H18" s="10"/>
      <c r="I18" s="10"/>
      <c r="J18" s="10"/>
    </row>
    <row r="19" spans="1:10" x14ac:dyDescent="0.25">
      <c r="E19" s="22"/>
      <c r="F19" s="22"/>
      <c r="G19" s="22"/>
      <c r="H19" s="10"/>
      <c r="I19" s="10"/>
      <c r="J19" s="10"/>
    </row>
    <row r="20" spans="1:10" x14ac:dyDescent="0.25">
      <c r="A20">
        <v>2</v>
      </c>
      <c r="B20" s="8" t="s">
        <v>15</v>
      </c>
      <c r="D20" s="5"/>
      <c r="E20" s="19"/>
      <c r="F20" s="19"/>
      <c r="G20" s="19"/>
    </row>
    <row r="21" spans="1:10" ht="24" x14ac:dyDescent="0.25">
      <c r="C21" s="4" t="s">
        <v>44</v>
      </c>
      <c r="D21" s="4" t="s">
        <v>12</v>
      </c>
      <c r="E21" s="20" t="s">
        <v>45</v>
      </c>
      <c r="F21" s="20" t="s">
        <v>129</v>
      </c>
      <c r="G21" s="20" t="s">
        <v>46</v>
      </c>
    </row>
    <row r="22" spans="1:10" x14ac:dyDescent="0.25">
      <c r="C22" s="3"/>
      <c r="D22" s="3"/>
      <c r="E22" s="21"/>
      <c r="F22" s="21"/>
      <c r="G22" s="21">
        <f>E22*(1-F22)</f>
        <v>0</v>
      </c>
    </row>
    <row r="23" spans="1:10" x14ac:dyDescent="0.25">
      <c r="C23" s="3"/>
      <c r="D23" s="3"/>
      <c r="E23" s="21"/>
      <c r="F23" s="21"/>
      <c r="G23" s="21">
        <f t="shared" ref="G23:G26" si="1">E23*(1-F23)</f>
        <v>0</v>
      </c>
    </row>
    <row r="24" spans="1:10" x14ac:dyDescent="0.25">
      <c r="C24" s="3"/>
      <c r="D24" s="3"/>
      <c r="E24" s="21"/>
      <c r="F24" s="21"/>
      <c r="G24" s="21">
        <f t="shared" si="1"/>
        <v>0</v>
      </c>
    </row>
    <row r="25" spans="1:10" x14ac:dyDescent="0.25">
      <c r="C25" s="3"/>
      <c r="D25" s="3"/>
      <c r="E25" s="21"/>
      <c r="F25" s="21"/>
      <c r="G25" s="21">
        <f t="shared" si="1"/>
        <v>0</v>
      </c>
    </row>
    <row r="26" spans="1:10" x14ac:dyDescent="0.25">
      <c r="C26" s="3" t="s">
        <v>14</v>
      </c>
      <c r="D26" s="3"/>
      <c r="E26" s="21"/>
      <c r="F26" s="21"/>
      <c r="G26" s="21">
        <f t="shared" si="1"/>
        <v>0</v>
      </c>
    </row>
    <row r="27" spans="1:10" x14ac:dyDescent="0.25">
      <c r="E27" s="22"/>
      <c r="F27" s="22"/>
      <c r="G27" s="22"/>
    </row>
    <row r="28" spans="1:10" x14ac:dyDescent="0.25">
      <c r="A28">
        <v>3</v>
      </c>
      <c r="B28" s="8" t="s">
        <v>16</v>
      </c>
      <c r="D28" s="5"/>
      <c r="E28" s="19"/>
      <c r="F28" s="19"/>
      <c r="G28" s="19"/>
    </row>
    <row r="29" spans="1:10" ht="24" x14ac:dyDescent="0.25">
      <c r="C29" s="4" t="s">
        <v>44</v>
      </c>
      <c r="D29" s="4" t="s">
        <v>12</v>
      </c>
      <c r="E29" s="20" t="s">
        <v>45</v>
      </c>
      <c r="F29" s="20" t="s">
        <v>129</v>
      </c>
      <c r="G29" s="20" t="s">
        <v>46</v>
      </c>
    </row>
    <row r="30" spans="1:10" x14ac:dyDescent="0.25">
      <c r="C30" s="3"/>
      <c r="D30" s="3"/>
      <c r="E30" s="21"/>
      <c r="F30" s="21"/>
      <c r="G30" s="21">
        <f>E30*(1-F30)</f>
        <v>0</v>
      </c>
    </row>
    <row r="31" spans="1:10" x14ac:dyDescent="0.25">
      <c r="C31" s="3"/>
      <c r="D31" s="3"/>
      <c r="E31" s="21"/>
      <c r="F31" s="21"/>
      <c r="G31" s="21">
        <f t="shared" ref="G31:G34" si="2">E31*(1-F31)</f>
        <v>0</v>
      </c>
    </row>
    <row r="32" spans="1:10" x14ac:dyDescent="0.25">
      <c r="C32" s="3"/>
      <c r="D32" s="3"/>
      <c r="E32" s="21"/>
      <c r="F32" s="21"/>
      <c r="G32" s="21">
        <f t="shared" si="2"/>
        <v>0</v>
      </c>
    </row>
    <row r="33" spans="1:7" x14ac:dyDescent="0.25">
      <c r="C33" s="3"/>
      <c r="D33" s="3"/>
      <c r="E33" s="21"/>
      <c r="F33" s="21"/>
      <c r="G33" s="21">
        <f t="shared" si="2"/>
        <v>0</v>
      </c>
    </row>
    <row r="34" spans="1:7" x14ac:dyDescent="0.25">
      <c r="C34" s="3" t="s">
        <v>14</v>
      </c>
      <c r="D34" s="3"/>
      <c r="E34" s="21"/>
      <c r="F34" s="21"/>
      <c r="G34" s="21">
        <f t="shared" si="2"/>
        <v>0</v>
      </c>
    </row>
    <row r="35" spans="1:7" x14ac:dyDescent="0.25">
      <c r="E35" s="22"/>
      <c r="F35" s="22"/>
      <c r="G35" s="22"/>
    </row>
    <row r="36" spans="1:7" x14ac:dyDescent="0.25">
      <c r="A36">
        <v>4</v>
      </c>
      <c r="B36" s="8" t="s">
        <v>17</v>
      </c>
      <c r="D36" s="5"/>
      <c r="E36" s="19"/>
      <c r="F36" s="19"/>
      <c r="G36" s="19"/>
    </row>
    <row r="37" spans="1:7" ht="24" x14ac:dyDescent="0.25">
      <c r="C37" s="4" t="s">
        <v>44</v>
      </c>
      <c r="D37" s="4" t="s">
        <v>12</v>
      </c>
      <c r="E37" s="20" t="s">
        <v>45</v>
      </c>
      <c r="F37" s="20" t="s">
        <v>129</v>
      </c>
      <c r="G37" s="20" t="s">
        <v>46</v>
      </c>
    </row>
    <row r="38" spans="1:7" x14ac:dyDescent="0.25">
      <c r="C38" s="3"/>
      <c r="D38" s="3"/>
      <c r="E38" s="21"/>
      <c r="F38" s="21"/>
      <c r="G38" s="21">
        <f>E38*(1-F38)</f>
        <v>0</v>
      </c>
    </row>
    <row r="39" spans="1:7" x14ac:dyDescent="0.25">
      <c r="C39" s="3"/>
      <c r="D39" s="3"/>
      <c r="E39" s="21"/>
      <c r="F39" s="21"/>
      <c r="G39" s="21">
        <f t="shared" ref="G39:G42" si="3">E39*(1-F39)</f>
        <v>0</v>
      </c>
    </row>
    <row r="40" spans="1:7" x14ac:dyDescent="0.25">
      <c r="C40" s="3"/>
      <c r="D40" s="3"/>
      <c r="E40" s="21"/>
      <c r="F40" s="21"/>
      <c r="G40" s="21">
        <f t="shared" si="3"/>
        <v>0</v>
      </c>
    </row>
    <row r="41" spans="1:7" x14ac:dyDescent="0.25">
      <c r="C41" s="3"/>
      <c r="D41" s="3"/>
      <c r="E41" s="21"/>
      <c r="F41" s="21"/>
      <c r="G41" s="21">
        <f t="shared" si="3"/>
        <v>0</v>
      </c>
    </row>
    <row r="42" spans="1:7" x14ac:dyDescent="0.25">
      <c r="C42" s="3" t="s">
        <v>14</v>
      </c>
      <c r="D42" s="3"/>
      <c r="E42" s="21"/>
      <c r="F42" s="21"/>
      <c r="G42" s="21">
        <f t="shared" si="3"/>
        <v>0</v>
      </c>
    </row>
    <row r="43" spans="1:7" x14ac:dyDescent="0.25">
      <c r="E43" s="22"/>
      <c r="F43" s="22"/>
      <c r="G43" s="22"/>
    </row>
    <row r="44" spans="1:7" x14ac:dyDescent="0.25">
      <c r="A44">
        <v>5</v>
      </c>
      <c r="B44" s="8" t="s">
        <v>18</v>
      </c>
      <c r="D44" s="5"/>
      <c r="E44" s="19"/>
      <c r="F44" s="19"/>
      <c r="G44" s="19"/>
    </row>
    <row r="45" spans="1:7" x14ac:dyDescent="0.25">
      <c r="B45" s="15" t="s">
        <v>19</v>
      </c>
      <c r="D45" s="5"/>
      <c r="E45" s="19"/>
      <c r="F45" s="19"/>
      <c r="G45" s="19"/>
    </row>
    <row r="46" spans="1:7" ht="24" x14ac:dyDescent="0.25">
      <c r="C46" s="4" t="s">
        <v>44</v>
      </c>
      <c r="D46" s="4" t="s">
        <v>12</v>
      </c>
      <c r="E46" s="20" t="s">
        <v>45</v>
      </c>
      <c r="F46" s="20" t="s">
        <v>129</v>
      </c>
      <c r="G46" s="20" t="s">
        <v>46</v>
      </c>
    </row>
    <row r="47" spans="1:7" x14ac:dyDescent="0.25">
      <c r="C47" s="3"/>
      <c r="D47" s="3"/>
      <c r="E47" s="21"/>
      <c r="F47" s="21"/>
      <c r="G47" s="21">
        <f>E47*(1-F47)</f>
        <v>0</v>
      </c>
    </row>
    <row r="48" spans="1:7" x14ac:dyDescent="0.25">
      <c r="C48" s="3"/>
      <c r="D48" s="3"/>
      <c r="E48" s="21"/>
      <c r="F48" s="21"/>
      <c r="G48" s="21">
        <f t="shared" ref="G48:G51" si="4">E48*(1-F48)</f>
        <v>0</v>
      </c>
    </row>
    <row r="49" spans="2:7" x14ac:dyDescent="0.25">
      <c r="C49" s="3"/>
      <c r="D49" s="3"/>
      <c r="E49" s="21"/>
      <c r="F49" s="21"/>
      <c r="G49" s="21">
        <f t="shared" si="4"/>
        <v>0</v>
      </c>
    </row>
    <row r="50" spans="2:7" x14ac:dyDescent="0.25">
      <c r="C50" s="3"/>
      <c r="D50" s="3"/>
      <c r="E50" s="21"/>
      <c r="F50" s="21"/>
      <c r="G50" s="21">
        <f t="shared" si="4"/>
        <v>0</v>
      </c>
    </row>
    <row r="51" spans="2:7" x14ac:dyDescent="0.25">
      <c r="C51" s="3" t="s">
        <v>14</v>
      </c>
      <c r="D51" s="3"/>
      <c r="E51" s="21"/>
      <c r="F51" s="21"/>
      <c r="G51" s="21">
        <f t="shared" si="4"/>
        <v>0</v>
      </c>
    </row>
    <row r="52" spans="2:7" x14ac:dyDescent="0.25">
      <c r="E52" s="22"/>
      <c r="F52" s="22"/>
      <c r="G52" s="22"/>
    </row>
    <row r="53" spans="2:7" x14ac:dyDescent="0.25">
      <c r="B53" s="15" t="s">
        <v>21</v>
      </c>
      <c r="D53" s="5"/>
      <c r="E53" s="19"/>
      <c r="F53" s="19"/>
      <c r="G53" s="19"/>
    </row>
    <row r="54" spans="2:7" ht="24" x14ac:dyDescent="0.25">
      <c r="C54" s="4" t="s">
        <v>44</v>
      </c>
      <c r="D54" s="4" t="s">
        <v>12</v>
      </c>
      <c r="E54" s="20" t="s">
        <v>45</v>
      </c>
      <c r="F54" s="20" t="s">
        <v>129</v>
      </c>
      <c r="G54" s="20" t="s">
        <v>46</v>
      </c>
    </row>
    <row r="55" spans="2:7" x14ac:dyDescent="0.25">
      <c r="C55" s="3"/>
      <c r="D55" s="3"/>
      <c r="E55" s="21"/>
      <c r="F55" s="21"/>
      <c r="G55" s="21">
        <f>E55*(1-F55)</f>
        <v>0</v>
      </c>
    </row>
    <row r="56" spans="2:7" x14ac:dyDescent="0.25">
      <c r="C56" s="3"/>
      <c r="D56" s="3"/>
      <c r="E56" s="21"/>
      <c r="F56" s="21"/>
      <c r="G56" s="21">
        <f t="shared" ref="G56:G59" si="5">E56*(1-F56)</f>
        <v>0</v>
      </c>
    </row>
    <row r="57" spans="2:7" x14ac:dyDescent="0.25">
      <c r="C57" s="3"/>
      <c r="D57" s="3"/>
      <c r="E57" s="21"/>
      <c r="F57" s="21"/>
      <c r="G57" s="21">
        <f t="shared" si="5"/>
        <v>0</v>
      </c>
    </row>
    <row r="58" spans="2:7" x14ac:dyDescent="0.25">
      <c r="C58" s="3"/>
      <c r="D58" s="3"/>
      <c r="E58" s="21"/>
      <c r="F58" s="21"/>
      <c r="G58" s="21">
        <f t="shared" si="5"/>
        <v>0</v>
      </c>
    </row>
    <row r="59" spans="2:7" x14ac:dyDescent="0.25">
      <c r="C59" s="3" t="s">
        <v>14</v>
      </c>
      <c r="D59" s="3"/>
      <c r="E59" s="21"/>
      <c r="F59" s="21"/>
      <c r="G59" s="21">
        <f t="shared" si="5"/>
        <v>0</v>
      </c>
    </row>
    <row r="60" spans="2:7" x14ac:dyDescent="0.25">
      <c r="E60" s="22"/>
      <c r="F60" s="22"/>
      <c r="G60" s="22"/>
    </row>
    <row r="61" spans="2:7" x14ac:dyDescent="0.25">
      <c r="B61" s="15" t="s">
        <v>22</v>
      </c>
      <c r="D61" s="5"/>
      <c r="E61" s="19"/>
      <c r="F61" s="19"/>
      <c r="G61" s="19"/>
    </row>
    <row r="62" spans="2:7" ht="24" x14ac:dyDescent="0.25">
      <c r="C62" s="4" t="s">
        <v>44</v>
      </c>
      <c r="D62" s="4" t="s">
        <v>12</v>
      </c>
      <c r="E62" s="20" t="s">
        <v>45</v>
      </c>
      <c r="F62" s="20" t="s">
        <v>129</v>
      </c>
      <c r="G62" s="20" t="s">
        <v>46</v>
      </c>
    </row>
    <row r="63" spans="2:7" x14ac:dyDescent="0.25">
      <c r="C63" s="3"/>
      <c r="D63" s="3"/>
      <c r="E63" s="21"/>
      <c r="F63" s="21"/>
      <c r="G63" s="21">
        <f>E63*(1-F63)</f>
        <v>0</v>
      </c>
    </row>
    <row r="64" spans="2:7" x14ac:dyDescent="0.25">
      <c r="C64" s="3"/>
      <c r="D64" s="3"/>
      <c r="E64" s="21"/>
      <c r="F64" s="21"/>
      <c r="G64" s="21">
        <f t="shared" ref="G64:G67" si="6">E64*(1-F64)</f>
        <v>0</v>
      </c>
    </row>
    <row r="65" spans="1:7" x14ac:dyDescent="0.25">
      <c r="C65" s="3"/>
      <c r="D65" s="3"/>
      <c r="E65" s="21"/>
      <c r="F65" s="21"/>
      <c r="G65" s="21">
        <f t="shared" si="6"/>
        <v>0</v>
      </c>
    </row>
    <row r="66" spans="1:7" x14ac:dyDescent="0.25">
      <c r="C66" s="3"/>
      <c r="D66" s="3"/>
      <c r="E66" s="21"/>
      <c r="F66" s="21"/>
      <c r="G66" s="21">
        <f t="shared" si="6"/>
        <v>0</v>
      </c>
    </row>
    <row r="67" spans="1:7" x14ac:dyDescent="0.25">
      <c r="C67" s="3" t="s">
        <v>14</v>
      </c>
      <c r="D67" s="3"/>
      <c r="E67" s="21"/>
      <c r="F67" s="21"/>
      <c r="G67" s="21">
        <f t="shared" si="6"/>
        <v>0</v>
      </c>
    </row>
    <row r="68" spans="1:7" x14ac:dyDescent="0.25">
      <c r="E68" s="22"/>
      <c r="F68" s="22"/>
      <c r="G68" s="22"/>
    </row>
    <row r="69" spans="1:7" x14ac:dyDescent="0.25">
      <c r="A69">
        <v>6</v>
      </c>
      <c r="B69" s="23" t="s">
        <v>24</v>
      </c>
      <c r="D69" s="5"/>
      <c r="E69" s="19"/>
      <c r="F69" s="19"/>
      <c r="G69" s="19"/>
    </row>
    <row r="70" spans="1:7" ht="24" x14ac:dyDescent="0.25">
      <c r="C70" s="4" t="s">
        <v>44</v>
      </c>
      <c r="D70" s="4" t="s">
        <v>12</v>
      </c>
      <c r="E70" s="20" t="s">
        <v>45</v>
      </c>
      <c r="F70" s="20" t="s">
        <v>129</v>
      </c>
      <c r="G70" s="20" t="s">
        <v>46</v>
      </c>
    </row>
    <row r="71" spans="1:7" x14ac:dyDescent="0.25">
      <c r="C71" s="3"/>
      <c r="D71" s="3"/>
      <c r="E71" s="21"/>
      <c r="F71" s="21"/>
      <c r="G71" s="21">
        <f>E71*(1-F71)</f>
        <v>0</v>
      </c>
    </row>
    <row r="72" spans="1:7" x14ac:dyDescent="0.25">
      <c r="C72" s="3"/>
      <c r="D72" s="3"/>
      <c r="E72" s="21"/>
      <c r="F72" s="21"/>
      <c r="G72" s="21">
        <f t="shared" ref="G72:G75" si="7">E72*(1-F72)</f>
        <v>0</v>
      </c>
    </row>
    <row r="73" spans="1:7" x14ac:dyDescent="0.25">
      <c r="C73" s="3"/>
      <c r="D73" s="3"/>
      <c r="E73" s="21"/>
      <c r="F73" s="21"/>
      <c r="G73" s="21">
        <f t="shared" si="7"/>
        <v>0</v>
      </c>
    </row>
    <row r="74" spans="1:7" x14ac:dyDescent="0.25">
      <c r="C74" s="3"/>
      <c r="D74" s="3"/>
      <c r="E74" s="21"/>
      <c r="F74" s="21"/>
      <c r="G74" s="21">
        <f t="shared" si="7"/>
        <v>0</v>
      </c>
    </row>
    <row r="75" spans="1:7" x14ac:dyDescent="0.25">
      <c r="C75" s="3" t="s">
        <v>14</v>
      </c>
      <c r="D75" s="3"/>
      <c r="E75" s="21"/>
      <c r="F75" s="21"/>
      <c r="G75" s="21">
        <f t="shared" si="7"/>
        <v>0</v>
      </c>
    </row>
    <row r="76" spans="1:7" x14ac:dyDescent="0.25">
      <c r="E76" s="22"/>
      <c r="F76" s="22"/>
      <c r="G76" s="22"/>
    </row>
    <row r="77" spans="1:7" x14ac:dyDescent="0.25">
      <c r="A77">
        <v>7</v>
      </c>
      <c r="B77" s="23" t="s">
        <v>25</v>
      </c>
      <c r="D77" s="5"/>
      <c r="E77" s="19"/>
      <c r="F77" s="19"/>
      <c r="G77" s="19"/>
    </row>
    <row r="78" spans="1:7" ht="24" x14ac:dyDescent="0.25">
      <c r="C78" s="4" t="s">
        <v>44</v>
      </c>
      <c r="D78" s="4" t="s">
        <v>12</v>
      </c>
      <c r="E78" s="20" t="s">
        <v>45</v>
      </c>
      <c r="F78" s="20" t="s">
        <v>129</v>
      </c>
      <c r="G78" s="20" t="s">
        <v>46</v>
      </c>
    </row>
    <row r="79" spans="1:7" x14ac:dyDescent="0.25">
      <c r="C79" s="3"/>
      <c r="D79" s="3"/>
      <c r="E79" s="21"/>
      <c r="F79" s="21"/>
      <c r="G79" s="21">
        <f>E79*(1-F79)</f>
        <v>0</v>
      </c>
    </row>
    <row r="80" spans="1:7" x14ac:dyDescent="0.25">
      <c r="C80" s="3"/>
      <c r="D80" s="3"/>
      <c r="E80" s="21"/>
      <c r="F80" s="21"/>
      <c r="G80" s="21">
        <f t="shared" ref="G80:G83" si="8">E80*(1-F80)</f>
        <v>0</v>
      </c>
    </row>
    <row r="81" spans="1:7" x14ac:dyDescent="0.25">
      <c r="C81" s="3"/>
      <c r="D81" s="3"/>
      <c r="E81" s="21"/>
      <c r="F81" s="21"/>
      <c r="G81" s="21">
        <f t="shared" si="8"/>
        <v>0</v>
      </c>
    </row>
    <row r="82" spans="1:7" x14ac:dyDescent="0.25">
      <c r="C82" s="3"/>
      <c r="D82" s="3"/>
      <c r="E82" s="21"/>
      <c r="F82" s="21"/>
      <c r="G82" s="21">
        <f t="shared" si="8"/>
        <v>0</v>
      </c>
    </row>
    <row r="83" spans="1:7" x14ac:dyDescent="0.25">
      <c r="C83" s="3" t="s">
        <v>14</v>
      </c>
      <c r="D83" s="3"/>
      <c r="E83" s="21"/>
      <c r="F83" s="21"/>
      <c r="G83" s="21">
        <f t="shared" si="8"/>
        <v>0</v>
      </c>
    </row>
    <row r="84" spans="1:7" x14ac:dyDescent="0.25">
      <c r="E84" s="22"/>
      <c r="F84" s="22"/>
      <c r="G84" s="22"/>
    </row>
    <row r="85" spans="1:7" x14ac:dyDescent="0.25">
      <c r="A85">
        <v>8</v>
      </c>
      <c r="B85" s="23" t="s">
        <v>26</v>
      </c>
      <c r="D85" s="5"/>
      <c r="E85" s="19"/>
      <c r="F85" s="19"/>
      <c r="G85" s="19"/>
    </row>
    <row r="86" spans="1:7" ht="24" x14ac:dyDescent="0.25">
      <c r="C86" s="4" t="s">
        <v>44</v>
      </c>
      <c r="D86" s="4" t="s">
        <v>12</v>
      </c>
      <c r="E86" s="20" t="s">
        <v>45</v>
      </c>
      <c r="F86" s="20" t="s">
        <v>129</v>
      </c>
      <c r="G86" s="20" t="s">
        <v>46</v>
      </c>
    </row>
    <row r="87" spans="1:7" x14ac:dyDescent="0.25">
      <c r="C87" s="3"/>
      <c r="D87" s="3"/>
      <c r="E87" s="21"/>
      <c r="F87" s="21"/>
      <c r="G87" s="21">
        <f>E87*(1-F87)</f>
        <v>0</v>
      </c>
    </row>
    <row r="88" spans="1:7" x14ac:dyDescent="0.25">
      <c r="C88" s="3"/>
      <c r="D88" s="3"/>
      <c r="E88" s="21"/>
      <c r="F88" s="21"/>
      <c r="G88" s="21">
        <f t="shared" ref="G88:G91" si="9">E88*(1-F88)</f>
        <v>0</v>
      </c>
    </row>
    <row r="89" spans="1:7" x14ac:dyDescent="0.25">
      <c r="C89" s="3"/>
      <c r="D89" s="3"/>
      <c r="E89" s="21"/>
      <c r="F89" s="21"/>
      <c r="G89" s="21">
        <f t="shared" si="9"/>
        <v>0</v>
      </c>
    </row>
    <row r="90" spans="1:7" x14ac:dyDescent="0.25">
      <c r="C90" s="3"/>
      <c r="D90" s="3"/>
      <c r="E90" s="21"/>
      <c r="F90" s="21"/>
      <c r="G90" s="21">
        <f t="shared" si="9"/>
        <v>0</v>
      </c>
    </row>
    <row r="91" spans="1:7" x14ac:dyDescent="0.25">
      <c r="C91" s="3" t="s">
        <v>14</v>
      </c>
      <c r="D91" s="3"/>
      <c r="E91" s="21"/>
      <c r="F91" s="21"/>
      <c r="G91" s="21">
        <f t="shared" si="9"/>
        <v>0</v>
      </c>
    </row>
    <row r="92" spans="1:7" x14ac:dyDescent="0.25">
      <c r="E92" s="22"/>
      <c r="F92" s="22"/>
      <c r="G92" s="22"/>
    </row>
    <row r="93" spans="1:7" x14ac:dyDescent="0.25">
      <c r="A93">
        <v>9</v>
      </c>
      <c r="B93" s="23" t="s">
        <v>27</v>
      </c>
      <c r="D93" s="5"/>
      <c r="E93" s="19"/>
      <c r="F93" s="19"/>
      <c r="G93" s="19"/>
    </row>
    <row r="94" spans="1:7" ht="24" x14ac:dyDescent="0.25">
      <c r="C94" s="4" t="s">
        <v>44</v>
      </c>
      <c r="D94" s="4" t="s">
        <v>12</v>
      </c>
      <c r="E94" s="20" t="s">
        <v>45</v>
      </c>
      <c r="F94" s="20" t="s">
        <v>129</v>
      </c>
      <c r="G94" s="20" t="s">
        <v>46</v>
      </c>
    </row>
    <row r="95" spans="1:7" x14ac:dyDescent="0.25">
      <c r="C95" s="3"/>
      <c r="D95" s="3"/>
      <c r="E95" s="21"/>
      <c r="F95" s="21"/>
      <c r="G95" s="21">
        <f>E95*(1-F95)</f>
        <v>0</v>
      </c>
    </row>
    <row r="96" spans="1:7" x14ac:dyDescent="0.25">
      <c r="C96" s="3"/>
      <c r="D96" s="3"/>
      <c r="E96" s="21"/>
      <c r="F96" s="21"/>
      <c r="G96" s="21">
        <f t="shared" ref="G96:G99" si="10">E96*(1-F96)</f>
        <v>0</v>
      </c>
    </row>
    <row r="97" spans="1:7" x14ac:dyDescent="0.25">
      <c r="C97" s="3"/>
      <c r="D97" s="3"/>
      <c r="E97" s="21"/>
      <c r="F97" s="21"/>
      <c r="G97" s="21">
        <f t="shared" si="10"/>
        <v>0</v>
      </c>
    </row>
    <row r="98" spans="1:7" x14ac:dyDescent="0.25">
      <c r="C98" s="3"/>
      <c r="D98" s="3"/>
      <c r="E98" s="21"/>
      <c r="F98" s="21"/>
      <c r="G98" s="21">
        <f t="shared" si="10"/>
        <v>0</v>
      </c>
    </row>
    <row r="99" spans="1:7" x14ac:dyDescent="0.25">
      <c r="C99" s="3" t="s">
        <v>14</v>
      </c>
      <c r="D99" s="3"/>
      <c r="E99" s="21"/>
      <c r="F99" s="21"/>
      <c r="G99" s="21">
        <f t="shared" si="10"/>
        <v>0</v>
      </c>
    </row>
    <row r="100" spans="1:7" x14ac:dyDescent="0.25">
      <c r="E100" s="22"/>
      <c r="F100" s="22"/>
      <c r="G100" s="22"/>
    </row>
    <row r="101" spans="1:7" x14ac:dyDescent="0.25">
      <c r="A101">
        <v>10</v>
      </c>
      <c r="B101" s="23" t="s">
        <v>28</v>
      </c>
      <c r="D101" s="5"/>
      <c r="E101" s="19"/>
      <c r="F101" s="19"/>
      <c r="G101" s="19"/>
    </row>
    <row r="102" spans="1:7" ht="24" x14ac:dyDescent="0.25">
      <c r="C102" s="4" t="s">
        <v>44</v>
      </c>
      <c r="D102" s="4" t="s">
        <v>12</v>
      </c>
      <c r="E102" s="20" t="s">
        <v>45</v>
      </c>
      <c r="F102" s="20" t="s">
        <v>129</v>
      </c>
      <c r="G102" s="20" t="s">
        <v>46</v>
      </c>
    </row>
    <row r="103" spans="1:7" x14ac:dyDescent="0.25">
      <c r="C103" s="3"/>
      <c r="D103" s="3"/>
      <c r="E103" s="21"/>
      <c r="F103" s="21"/>
      <c r="G103" s="21">
        <f>E103*(1-F103)</f>
        <v>0</v>
      </c>
    </row>
    <row r="104" spans="1:7" x14ac:dyDescent="0.25">
      <c r="C104" s="3"/>
      <c r="D104" s="3"/>
      <c r="E104" s="21"/>
      <c r="F104" s="21"/>
      <c r="G104" s="21">
        <f t="shared" ref="G104:G107" si="11">E104*(1-F104)</f>
        <v>0</v>
      </c>
    </row>
    <row r="105" spans="1:7" x14ac:dyDescent="0.25">
      <c r="C105" s="3"/>
      <c r="D105" s="3"/>
      <c r="E105" s="21"/>
      <c r="F105" s="21"/>
      <c r="G105" s="21">
        <f t="shared" si="11"/>
        <v>0</v>
      </c>
    </row>
    <row r="106" spans="1:7" x14ac:dyDescent="0.25">
      <c r="C106" s="3"/>
      <c r="D106" s="3"/>
      <c r="E106" s="21"/>
      <c r="F106" s="21"/>
      <c r="G106" s="21">
        <f t="shared" si="11"/>
        <v>0</v>
      </c>
    </row>
    <row r="107" spans="1:7" x14ac:dyDescent="0.25">
      <c r="C107" s="3" t="s">
        <v>14</v>
      </c>
      <c r="D107" s="3"/>
      <c r="E107" s="21"/>
      <c r="F107" s="21"/>
      <c r="G107" s="21">
        <f t="shared" si="11"/>
        <v>0</v>
      </c>
    </row>
    <row r="108" spans="1:7" x14ac:dyDescent="0.25">
      <c r="E108" s="22"/>
      <c r="F108" s="22"/>
      <c r="G108" s="22"/>
    </row>
    <row r="109" spans="1:7" x14ac:dyDescent="0.25">
      <c r="A109">
        <v>11</v>
      </c>
      <c r="B109" s="23" t="s">
        <v>29</v>
      </c>
      <c r="D109" s="5"/>
      <c r="E109" s="19"/>
      <c r="F109" s="19"/>
      <c r="G109" s="19"/>
    </row>
    <row r="110" spans="1:7" ht="24" x14ac:dyDescent="0.25">
      <c r="C110" s="4" t="s">
        <v>44</v>
      </c>
      <c r="D110" s="4" t="s">
        <v>12</v>
      </c>
      <c r="E110" s="20" t="s">
        <v>45</v>
      </c>
      <c r="F110" s="20" t="s">
        <v>129</v>
      </c>
      <c r="G110" s="20" t="s">
        <v>46</v>
      </c>
    </row>
    <row r="111" spans="1:7" x14ac:dyDescent="0.25">
      <c r="C111" s="3" t="s">
        <v>439</v>
      </c>
      <c r="D111" s="3" t="s">
        <v>440</v>
      </c>
      <c r="E111" s="21" t="s">
        <v>440</v>
      </c>
      <c r="F111" s="222">
        <v>0</v>
      </c>
      <c r="G111" s="21" t="e">
        <f>E111*(1-F111)</f>
        <v>#VALUE!</v>
      </c>
    </row>
    <row r="112" spans="1:7" x14ac:dyDescent="0.25">
      <c r="C112" s="3" t="s">
        <v>215</v>
      </c>
      <c r="D112" s="3"/>
      <c r="E112" s="21"/>
      <c r="F112" s="7">
        <v>0</v>
      </c>
      <c r="G112" s="21">
        <f>E112*(1-F112)</f>
        <v>0</v>
      </c>
    </row>
    <row r="113" spans="1:7" x14ac:dyDescent="0.25">
      <c r="C113" s="3" t="s">
        <v>216</v>
      </c>
      <c r="D113" s="3" t="s">
        <v>205</v>
      </c>
      <c r="E113" s="21"/>
      <c r="F113" s="7">
        <v>0.22</v>
      </c>
      <c r="G113" s="21">
        <f>E113*(1-F113)</f>
        <v>0</v>
      </c>
    </row>
    <row r="114" spans="1:7" x14ac:dyDescent="0.25">
      <c r="C114" s="3"/>
      <c r="D114" s="3"/>
      <c r="E114" s="21"/>
      <c r="F114" s="21"/>
      <c r="G114" s="21">
        <f t="shared" ref="G112:G115" si="12">E114*(1-F114)</f>
        <v>0</v>
      </c>
    </row>
    <row r="115" spans="1:7" x14ac:dyDescent="0.25">
      <c r="C115" s="3" t="s">
        <v>14</v>
      </c>
      <c r="D115" s="3"/>
      <c r="E115" s="21"/>
      <c r="F115" s="21"/>
      <c r="G115" s="21">
        <f t="shared" si="12"/>
        <v>0</v>
      </c>
    </row>
    <row r="116" spans="1:7" x14ac:dyDescent="0.25">
      <c r="E116" s="22"/>
      <c r="F116" s="22"/>
      <c r="G116" s="22"/>
    </row>
    <row r="117" spans="1:7" x14ac:dyDescent="0.25">
      <c r="A117">
        <v>12</v>
      </c>
      <c r="B117" s="23" t="s">
        <v>30</v>
      </c>
      <c r="D117" s="5"/>
      <c r="E117" s="19"/>
      <c r="F117" s="19"/>
      <c r="G117" s="19"/>
    </row>
    <row r="118" spans="1:7" ht="24" x14ac:dyDescent="0.25">
      <c r="C118" s="4" t="s">
        <v>44</v>
      </c>
      <c r="D118" s="4" t="s">
        <v>12</v>
      </c>
      <c r="E118" s="20" t="s">
        <v>45</v>
      </c>
      <c r="F118" s="20" t="s">
        <v>129</v>
      </c>
      <c r="G118" s="20" t="s">
        <v>46</v>
      </c>
    </row>
    <row r="119" spans="1:7" x14ac:dyDescent="0.25">
      <c r="C119" s="3"/>
      <c r="D119" s="3"/>
      <c r="E119" s="21"/>
      <c r="F119" s="21"/>
      <c r="G119" s="21">
        <f>E119*(1-F119)</f>
        <v>0</v>
      </c>
    </row>
    <row r="120" spans="1:7" x14ac:dyDescent="0.25">
      <c r="C120" s="3"/>
      <c r="D120" s="3"/>
      <c r="E120" s="21"/>
      <c r="F120" s="21"/>
      <c r="G120" s="21">
        <f t="shared" ref="G120:G123" si="13">E120*(1-F120)</f>
        <v>0</v>
      </c>
    </row>
    <row r="121" spans="1:7" x14ac:dyDescent="0.25">
      <c r="C121" s="3"/>
      <c r="D121" s="3"/>
      <c r="E121" s="21"/>
      <c r="F121" s="21"/>
      <c r="G121" s="21">
        <f t="shared" si="13"/>
        <v>0</v>
      </c>
    </row>
    <row r="122" spans="1:7" x14ac:dyDescent="0.25">
      <c r="C122" s="3"/>
      <c r="D122" s="3"/>
      <c r="E122" s="21"/>
      <c r="F122" s="21"/>
      <c r="G122" s="21">
        <f t="shared" si="13"/>
        <v>0</v>
      </c>
    </row>
    <row r="123" spans="1:7" x14ac:dyDescent="0.25">
      <c r="C123" s="3" t="s">
        <v>14</v>
      </c>
      <c r="D123" s="3"/>
      <c r="E123" s="21"/>
      <c r="F123" s="21"/>
      <c r="G123" s="21">
        <f t="shared" si="13"/>
        <v>0</v>
      </c>
    </row>
    <row r="124" spans="1:7" x14ac:dyDescent="0.25">
      <c r="E124" s="22"/>
      <c r="F124" s="22"/>
      <c r="G124" s="22"/>
    </row>
    <row r="125" spans="1:7" x14ac:dyDescent="0.25">
      <c r="A125">
        <v>13</v>
      </c>
      <c r="B125" s="23" t="s">
        <v>31</v>
      </c>
      <c r="D125" s="5"/>
      <c r="E125" s="19"/>
      <c r="F125" s="19"/>
      <c r="G125" s="19"/>
    </row>
    <row r="126" spans="1:7" ht="24" x14ac:dyDescent="0.25">
      <c r="C126" s="4" t="s">
        <v>44</v>
      </c>
      <c r="D126" s="4" t="s">
        <v>12</v>
      </c>
      <c r="E126" s="20" t="s">
        <v>45</v>
      </c>
      <c r="F126" s="20" t="s">
        <v>129</v>
      </c>
      <c r="G126" s="20" t="s">
        <v>46</v>
      </c>
    </row>
    <row r="127" spans="1:7" x14ac:dyDescent="0.25">
      <c r="C127" t="s">
        <v>247</v>
      </c>
    </row>
    <row r="128" spans="1:7" x14ac:dyDescent="0.25">
      <c r="C128" s="3" t="s">
        <v>248</v>
      </c>
      <c r="D128" s="3" t="s">
        <v>205</v>
      </c>
      <c r="E128" s="21">
        <v>135526</v>
      </c>
      <c r="F128" s="61">
        <v>0</v>
      </c>
      <c r="G128" s="21">
        <f>E128*(1-F128)</f>
        <v>135526</v>
      </c>
    </row>
    <row r="129" spans="1:9" x14ac:dyDescent="0.25">
      <c r="C129" s="3" t="s">
        <v>249</v>
      </c>
      <c r="D129" s="3" t="s">
        <v>205</v>
      </c>
      <c r="E129" s="21">
        <v>91974</v>
      </c>
      <c r="F129" s="61">
        <v>0</v>
      </c>
      <c r="G129" s="21">
        <f>E129*(1-F129)</f>
        <v>91974</v>
      </c>
    </row>
    <row r="130" spans="1:9" x14ac:dyDescent="0.25">
      <c r="C130" s="3" t="s">
        <v>250</v>
      </c>
      <c r="D130" s="3" t="s">
        <v>205</v>
      </c>
      <c r="E130" s="21">
        <v>69737</v>
      </c>
      <c r="F130" s="61">
        <v>0</v>
      </c>
      <c r="G130" s="21">
        <f>E130*(1-F130)</f>
        <v>69737</v>
      </c>
    </row>
    <row r="131" spans="1:9" x14ac:dyDescent="0.25">
      <c r="C131" s="3" t="s">
        <v>215</v>
      </c>
      <c r="D131" s="3"/>
      <c r="E131" s="21"/>
      <c r="F131" s="7">
        <v>0</v>
      </c>
      <c r="G131" s="21">
        <f>E131*(1-F131)</f>
        <v>0</v>
      </c>
      <c r="I131" s="58"/>
    </row>
    <row r="132" spans="1:9" x14ac:dyDescent="0.25">
      <c r="C132" s="3" t="s">
        <v>216</v>
      </c>
      <c r="D132" s="3" t="s">
        <v>205</v>
      </c>
      <c r="E132" s="21"/>
      <c r="F132" s="7">
        <v>0.22</v>
      </c>
      <c r="G132" s="21">
        <f>E132*(1-F132)</f>
        <v>0</v>
      </c>
      <c r="I132" s="58"/>
    </row>
    <row r="133" spans="1:9" x14ac:dyDescent="0.25">
      <c r="C133" s="3" t="s">
        <v>14</v>
      </c>
      <c r="D133" s="3"/>
      <c r="E133" s="21"/>
      <c r="F133" s="21"/>
      <c r="G133" s="21">
        <f t="shared" ref="G133" si="14">E133*(1-F133)</f>
        <v>0</v>
      </c>
    </row>
    <row r="134" spans="1:9" x14ac:dyDescent="0.25">
      <c r="E134" s="22"/>
      <c r="F134" s="22"/>
      <c r="G134" s="22"/>
    </row>
    <row r="135" spans="1:9" x14ac:dyDescent="0.25">
      <c r="A135">
        <v>14</v>
      </c>
      <c r="B135" s="23" t="s">
        <v>32</v>
      </c>
      <c r="D135" s="5"/>
      <c r="E135" s="19"/>
      <c r="F135" s="19"/>
      <c r="G135" s="19"/>
    </row>
    <row r="136" spans="1:9" ht="24" x14ac:dyDescent="0.25">
      <c r="C136" s="4" t="s">
        <v>44</v>
      </c>
      <c r="D136" s="4" t="s">
        <v>12</v>
      </c>
      <c r="E136" s="20" t="s">
        <v>45</v>
      </c>
      <c r="F136" s="20" t="s">
        <v>129</v>
      </c>
      <c r="G136" s="20" t="s">
        <v>46</v>
      </c>
    </row>
    <row r="137" spans="1:9" x14ac:dyDescent="0.25">
      <c r="C137" s="3" t="s">
        <v>251</v>
      </c>
      <c r="D137" s="3" t="s">
        <v>205</v>
      </c>
      <c r="E137" s="21">
        <v>318938</v>
      </c>
      <c r="F137" s="7">
        <v>0</v>
      </c>
      <c r="G137" s="21">
        <f>E137*(1-F137)</f>
        <v>318938</v>
      </c>
    </row>
    <row r="138" spans="1:9" x14ac:dyDescent="0.25">
      <c r="C138" s="3" t="s">
        <v>215</v>
      </c>
      <c r="D138" s="3"/>
      <c r="E138" s="21"/>
      <c r="F138" s="7">
        <v>0</v>
      </c>
      <c r="G138" s="21">
        <f>E138*(1-F138)</f>
        <v>0</v>
      </c>
    </row>
    <row r="139" spans="1:9" x14ac:dyDescent="0.25">
      <c r="C139" s="3" t="s">
        <v>216</v>
      </c>
      <c r="D139" s="3" t="s">
        <v>205</v>
      </c>
      <c r="E139" s="21"/>
      <c r="F139" s="7">
        <v>0.22</v>
      </c>
      <c r="G139" s="21">
        <f>E139*(1-F139)</f>
        <v>0</v>
      </c>
    </row>
    <row r="140" spans="1:9" x14ac:dyDescent="0.25">
      <c r="C140" s="3"/>
      <c r="D140" s="3"/>
      <c r="E140" s="21"/>
      <c r="F140" s="21"/>
      <c r="G140" s="21">
        <f t="shared" ref="G140:G141" si="15">E140*(1-F140)</f>
        <v>0</v>
      </c>
    </row>
    <row r="141" spans="1:9" x14ac:dyDescent="0.25">
      <c r="C141" s="3" t="s">
        <v>14</v>
      </c>
      <c r="D141" s="3"/>
      <c r="E141" s="21"/>
      <c r="F141" s="21"/>
      <c r="G141" s="21">
        <f t="shared" si="15"/>
        <v>0</v>
      </c>
    </row>
    <row r="142" spans="1:9" x14ac:dyDescent="0.25">
      <c r="E142" s="22"/>
      <c r="F142" s="22"/>
      <c r="G142" s="22"/>
    </row>
    <row r="143" spans="1:9" x14ac:dyDescent="0.25">
      <c r="A143">
        <v>15</v>
      </c>
      <c r="B143" s="23" t="s">
        <v>33</v>
      </c>
      <c r="D143" s="5"/>
      <c r="E143" s="19"/>
      <c r="F143" s="19"/>
      <c r="G143" s="19"/>
    </row>
    <row r="144" spans="1:9" ht="24" x14ac:dyDescent="0.25">
      <c r="B144" s="8"/>
      <c r="C144" s="4" t="s">
        <v>44</v>
      </c>
      <c r="D144" s="4" t="s">
        <v>12</v>
      </c>
      <c r="E144" s="20" t="s">
        <v>45</v>
      </c>
      <c r="F144" s="20" t="s">
        <v>129</v>
      </c>
      <c r="G144" s="20" t="s">
        <v>46</v>
      </c>
    </row>
    <row r="145" spans="1:7" x14ac:dyDescent="0.25">
      <c r="C145" s="3" t="s">
        <v>215</v>
      </c>
      <c r="D145" s="3" t="s">
        <v>205</v>
      </c>
      <c r="E145" s="21"/>
      <c r="F145" s="7">
        <v>0</v>
      </c>
      <c r="G145" s="21">
        <f>E145*(1-F145)</f>
        <v>0</v>
      </c>
    </row>
    <row r="146" spans="1:7" x14ac:dyDescent="0.25">
      <c r="C146" s="3" t="s">
        <v>216</v>
      </c>
      <c r="D146" s="3" t="s">
        <v>205</v>
      </c>
      <c r="E146" s="21"/>
      <c r="F146" s="7">
        <v>0.22</v>
      </c>
      <c r="G146" s="21">
        <f>E146*(1-F146)</f>
        <v>0</v>
      </c>
    </row>
    <row r="147" spans="1:7" x14ac:dyDescent="0.25">
      <c r="C147" s="3"/>
      <c r="D147" s="3"/>
      <c r="E147" s="21"/>
      <c r="F147" s="21"/>
      <c r="G147" s="21">
        <f t="shared" ref="G147:G149" si="16">E147*(1-F147)</f>
        <v>0</v>
      </c>
    </row>
    <row r="148" spans="1:7" x14ac:dyDescent="0.25">
      <c r="C148" s="3"/>
      <c r="D148" s="3"/>
      <c r="E148" s="21"/>
      <c r="F148" s="21"/>
      <c r="G148" s="21">
        <f t="shared" si="16"/>
        <v>0</v>
      </c>
    </row>
    <row r="149" spans="1:7" x14ac:dyDescent="0.25">
      <c r="C149" s="3" t="s">
        <v>14</v>
      </c>
      <c r="D149" s="3"/>
      <c r="E149" s="21"/>
      <c r="F149" s="21"/>
      <c r="G149" s="21">
        <f t="shared" si="16"/>
        <v>0</v>
      </c>
    </row>
    <row r="150" spans="1:7" x14ac:dyDescent="0.25">
      <c r="E150" s="22"/>
      <c r="F150" s="22"/>
      <c r="G150" s="22"/>
    </row>
    <row r="151" spans="1:7" x14ac:dyDescent="0.25">
      <c r="A151">
        <v>16</v>
      </c>
      <c r="B151" s="23" t="s">
        <v>34</v>
      </c>
      <c r="D151" s="5"/>
      <c r="E151" s="19"/>
      <c r="F151" s="19"/>
      <c r="G151" s="19"/>
    </row>
    <row r="152" spans="1:7" ht="24" x14ac:dyDescent="0.25">
      <c r="C152" s="4" t="s">
        <v>44</v>
      </c>
      <c r="D152" s="4" t="s">
        <v>12</v>
      </c>
      <c r="E152" s="20" t="s">
        <v>45</v>
      </c>
      <c r="F152" s="20" t="s">
        <v>129</v>
      </c>
      <c r="G152" s="20" t="s">
        <v>46</v>
      </c>
    </row>
    <row r="153" spans="1:7" x14ac:dyDescent="0.25">
      <c r="C153" s="3"/>
      <c r="D153" s="3"/>
      <c r="E153" s="21"/>
      <c r="F153" s="21"/>
      <c r="G153" s="21">
        <f>E153*(1-F153)</f>
        <v>0</v>
      </c>
    </row>
    <row r="154" spans="1:7" x14ac:dyDescent="0.25">
      <c r="C154" s="3"/>
      <c r="D154" s="3"/>
      <c r="E154" s="21"/>
      <c r="F154" s="21"/>
      <c r="G154" s="21">
        <f t="shared" ref="G154:G157" si="17">E154*(1-F154)</f>
        <v>0</v>
      </c>
    </row>
    <row r="155" spans="1:7" x14ac:dyDescent="0.25">
      <c r="C155" s="3"/>
      <c r="D155" s="3"/>
      <c r="E155" s="21"/>
      <c r="F155" s="21"/>
      <c r="G155" s="21">
        <f t="shared" si="17"/>
        <v>0</v>
      </c>
    </row>
    <row r="156" spans="1:7" x14ac:dyDescent="0.25">
      <c r="C156" s="3"/>
      <c r="D156" s="3"/>
      <c r="E156" s="21"/>
      <c r="F156" s="21"/>
      <c r="G156" s="21">
        <f t="shared" si="17"/>
        <v>0</v>
      </c>
    </row>
    <row r="157" spans="1:7" x14ac:dyDescent="0.25">
      <c r="C157" s="3" t="s">
        <v>14</v>
      </c>
      <c r="D157" s="3"/>
      <c r="E157" s="21"/>
      <c r="F157" s="21"/>
      <c r="G157" s="21">
        <f t="shared" si="17"/>
        <v>0</v>
      </c>
    </row>
    <row r="158" spans="1:7" x14ac:dyDescent="0.25">
      <c r="E158" s="22"/>
      <c r="F158" s="22"/>
      <c r="G158" s="22"/>
    </row>
    <row r="159" spans="1:7" x14ac:dyDescent="0.25">
      <c r="A159">
        <v>17</v>
      </c>
      <c r="B159" s="8" t="s">
        <v>35</v>
      </c>
      <c r="D159" s="5"/>
      <c r="E159" s="19"/>
      <c r="F159" s="19"/>
      <c r="G159" s="19"/>
    </row>
    <row r="160" spans="1:7" x14ac:dyDescent="0.25">
      <c r="B160" s="15" t="s">
        <v>37</v>
      </c>
      <c r="D160" s="5"/>
      <c r="E160" s="19"/>
      <c r="F160" s="19"/>
      <c r="G160" s="19"/>
    </row>
    <row r="161" spans="2:7" ht="24" x14ac:dyDescent="0.25">
      <c r="C161" s="4" t="s">
        <v>44</v>
      </c>
      <c r="D161" s="4" t="s">
        <v>12</v>
      </c>
      <c r="E161" s="20" t="s">
        <v>45</v>
      </c>
      <c r="F161" s="20" t="s">
        <v>129</v>
      </c>
      <c r="G161" s="20" t="s">
        <v>46</v>
      </c>
    </row>
    <row r="162" spans="2:7" x14ac:dyDescent="0.25">
      <c r="C162" s="3"/>
      <c r="D162" s="3"/>
      <c r="E162" s="21"/>
      <c r="F162" s="21"/>
      <c r="G162" s="21">
        <f>E162*(1-F162)</f>
        <v>0</v>
      </c>
    </row>
    <row r="163" spans="2:7" x14ac:dyDescent="0.25">
      <c r="C163" s="3"/>
      <c r="D163" s="3"/>
      <c r="E163" s="21"/>
      <c r="F163" s="21"/>
      <c r="G163" s="21">
        <f t="shared" ref="G163:G166" si="18">E163*(1-F163)</f>
        <v>0</v>
      </c>
    </row>
    <row r="164" spans="2:7" x14ac:dyDescent="0.25">
      <c r="C164" s="3"/>
      <c r="D164" s="3"/>
      <c r="E164" s="21"/>
      <c r="F164" s="21"/>
      <c r="G164" s="21">
        <f t="shared" si="18"/>
        <v>0</v>
      </c>
    </row>
    <row r="165" spans="2:7" x14ac:dyDescent="0.25">
      <c r="C165" s="3"/>
      <c r="D165" s="3"/>
      <c r="E165" s="21"/>
      <c r="F165" s="21"/>
      <c r="G165" s="21">
        <f t="shared" si="18"/>
        <v>0</v>
      </c>
    </row>
    <row r="166" spans="2:7" x14ac:dyDescent="0.25">
      <c r="C166" s="3" t="s">
        <v>14</v>
      </c>
      <c r="D166" s="3"/>
      <c r="E166" s="21"/>
      <c r="F166" s="21"/>
      <c r="G166" s="21">
        <f t="shared" si="18"/>
        <v>0</v>
      </c>
    </row>
    <row r="167" spans="2:7" x14ac:dyDescent="0.25">
      <c r="E167" s="22"/>
      <c r="F167" s="22"/>
      <c r="G167" s="22"/>
    </row>
    <row r="168" spans="2:7" x14ac:dyDescent="0.25">
      <c r="B168" s="15" t="s">
        <v>38</v>
      </c>
      <c r="D168" s="5"/>
      <c r="E168" s="19"/>
      <c r="F168" s="19"/>
      <c r="G168" s="19"/>
    </row>
    <row r="169" spans="2:7" ht="24" x14ac:dyDescent="0.25">
      <c r="C169" s="4" t="s">
        <v>44</v>
      </c>
      <c r="D169" s="4" t="s">
        <v>12</v>
      </c>
      <c r="E169" s="20" t="s">
        <v>45</v>
      </c>
      <c r="F169" s="20" t="s">
        <v>129</v>
      </c>
      <c r="G169" s="20" t="s">
        <v>46</v>
      </c>
    </row>
    <row r="170" spans="2:7" x14ac:dyDescent="0.25">
      <c r="C170" s="3"/>
      <c r="D170" s="3"/>
      <c r="E170" s="21"/>
      <c r="F170" s="21"/>
      <c r="G170" s="21">
        <f>E170*(1-F170)</f>
        <v>0</v>
      </c>
    </row>
    <row r="171" spans="2:7" x14ac:dyDescent="0.25">
      <c r="C171" s="3"/>
      <c r="D171" s="3"/>
      <c r="E171" s="21"/>
      <c r="F171" s="21"/>
      <c r="G171" s="21">
        <f t="shared" ref="G171:G174" si="19">E171*(1-F171)</f>
        <v>0</v>
      </c>
    </row>
    <row r="172" spans="2:7" x14ac:dyDescent="0.25">
      <c r="C172" s="3"/>
      <c r="D172" s="3"/>
      <c r="E172" s="21"/>
      <c r="F172" s="21"/>
      <c r="G172" s="21">
        <f t="shared" si="19"/>
        <v>0</v>
      </c>
    </row>
    <row r="173" spans="2:7" x14ac:dyDescent="0.25">
      <c r="C173" s="3"/>
      <c r="D173" s="3"/>
      <c r="E173" s="21"/>
      <c r="F173" s="21"/>
      <c r="G173" s="21">
        <f t="shared" si="19"/>
        <v>0</v>
      </c>
    </row>
    <row r="174" spans="2:7" x14ac:dyDescent="0.25">
      <c r="C174" s="3" t="s">
        <v>14</v>
      </c>
      <c r="D174" s="3"/>
      <c r="E174" s="21"/>
      <c r="F174" s="21"/>
      <c r="G174" s="21">
        <f t="shared" si="19"/>
        <v>0</v>
      </c>
    </row>
    <row r="175" spans="2:7" x14ac:dyDescent="0.25">
      <c r="E175" s="22"/>
      <c r="F175" s="22"/>
      <c r="G175" s="22"/>
    </row>
    <row r="176" spans="2:7" x14ac:dyDescent="0.25">
      <c r="B176" s="15" t="s">
        <v>39</v>
      </c>
      <c r="D176" s="5"/>
      <c r="E176" s="19"/>
      <c r="F176" s="19"/>
      <c r="G176" s="19"/>
    </row>
    <row r="177" spans="2:7" ht="24" x14ac:dyDescent="0.25">
      <c r="C177" s="4" t="s">
        <v>44</v>
      </c>
      <c r="D177" s="4" t="s">
        <v>12</v>
      </c>
      <c r="E177" s="20" t="s">
        <v>45</v>
      </c>
      <c r="F177" s="20" t="s">
        <v>129</v>
      </c>
      <c r="G177" s="20" t="s">
        <v>46</v>
      </c>
    </row>
    <row r="178" spans="2:7" x14ac:dyDescent="0.25">
      <c r="C178" s="3"/>
      <c r="D178" s="3"/>
      <c r="E178" s="21"/>
      <c r="F178" s="21"/>
      <c r="G178" s="21">
        <f>E178*(1-F178)</f>
        <v>0</v>
      </c>
    </row>
    <row r="179" spans="2:7" x14ac:dyDescent="0.25">
      <c r="C179" s="3"/>
      <c r="D179" s="3"/>
      <c r="E179" s="21"/>
      <c r="F179" s="21"/>
      <c r="G179" s="21">
        <f t="shared" ref="G179:G182" si="20">E179*(1-F179)</f>
        <v>0</v>
      </c>
    </row>
    <row r="180" spans="2:7" x14ac:dyDescent="0.25">
      <c r="C180" s="3"/>
      <c r="D180" s="3"/>
      <c r="E180" s="21"/>
      <c r="F180" s="21"/>
      <c r="G180" s="21">
        <f t="shared" si="20"/>
        <v>0</v>
      </c>
    </row>
    <row r="181" spans="2:7" x14ac:dyDescent="0.25">
      <c r="C181" s="3"/>
      <c r="D181" s="3"/>
      <c r="E181" s="21"/>
      <c r="F181" s="21"/>
      <c r="G181" s="21">
        <f t="shared" si="20"/>
        <v>0</v>
      </c>
    </row>
    <row r="182" spans="2:7" x14ac:dyDescent="0.25">
      <c r="C182" s="3" t="s">
        <v>14</v>
      </c>
      <c r="D182" s="3"/>
      <c r="E182" s="21"/>
      <c r="F182" s="21"/>
      <c r="G182" s="21">
        <f t="shared" si="20"/>
        <v>0</v>
      </c>
    </row>
    <row r="183" spans="2:7" x14ac:dyDescent="0.25">
      <c r="E183" s="22"/>
      <c r="F183" s="22"/>
      <c r="G183" s="22"/>
    </row>
    <row r="184" spans="2:7" x14ac:dyDescent="0.25">
      <c r="B184" s="15" t="s">
        <v>40</v>
      </c>
      <c r="D184" s="5"/>
      <c r="E184" s="19"/>
      <c r="F184" s="19"/>
      <c r="G184" s="19"/>
    </row>
    <row r="185" spans="2:7" ht="24" x14ac:dyDescent="0.25">
      <c r="C185" s="4" t="s">
        <v>44</v>
      </c>
      <c r="D185" s="4" t="s">
        <v>12</v>
      </c>
      <c r="E185" s="20" t="s">
        <v>45</v>
      </c>
      <c r="F185" s="20" t="s">
        <v>129</v>
      </c>
      <c r="G185" s="20" t="s">
        <v>46</v>
      </c>
    </row>
    <row r="186" spans="2:7" x14ac:dyDescent="0.25">
      <c r="C186" s="3"/>
      <c r="D186" s="3"/>
      <c r="E186" s="21"/>
      <c r="F186" s="21"/>
      <c r="G186" s="21">
        <f>E186*(1-F186)</f>
        <v>0</v>
      </c>
    </row>
    <row r="187" spans="2:7" x14ac:dyDescent="0.25">
      <c r="C187" s="3"/>
      <c r="D187" s="3"/>
      <c r="E187" s="21"/>
      <c r="F187" s="21"/>
      <c r="G187" s="21">
        <f t="shared" ref="G187:G190" si="21">E187*(1-F187)</f>
        <v>0</v>
      </c>
    </row>
    <row r="188" spans="2:7" x14ac:dyDescent="0.25">
      <c r="C188" s="3"/>
      <c r="D188" s="3"/>
      <c r="E188" s="21"/>
      <c r="F188" s="21"/>
      <c r="G188" s="21">
        <f t="shared" si="21"/>
        <v>0</v>
      </c>
    </row>
    <row r="189" spans="2:7" x14ac:dyDescent="0.25">
      <c r="C189" s="3"/>
      <c r="D189" s="3"/>
      <c r="E189" s="21"/>
      <c r="F189" s="21"/>
      <c r="G189" s="21">
        <f t="shared" si="21"/>
        <v>0</v>
      </c>
    </row>
    <row r="190" spans="2:7" x14ac:dyDescent="0.25">
      <c r="C190" s="3" t="s">
        <v>14</v>
      </c>
      <c r="D190" s="3"/>
      <c r="E190" s="21"/>
      <c r="F190" s="21"/>
      <c r="G190" s="21">
        <f t="shared" si="21"/>
        <v>0</v>
      </c>
    </row>
    <row r="191" spans="2:7" x14ac:dyDescent="0.25">
      <c r="E191"/>
      <c r="F191"/>
      <c r="G191"/>
    </row>
    <row r="192" spans="2:7" x14ac:dyDescent="0.25">
      <c r="B192" s="15" t="s">
        <v>158</v>
      </c>
      <c r="C192" s="8"/>
      <c r="D192" s="5"/>
      <c r="E192" s="5" t="s">
        <v>20</v>
      </c>
      <c r="F192" s="6" t="str">
        <f>IFERROR(AVERAGE(F194:F198),"N/A")</f>
        <v>N/A</v>
      </c>
      <c r="G192"/>
    </row>
    <row r="193" spans="2:7" ht="36" x14ac:dyDescent="0.25">
      <c r="C193" s="4" t="s">
        <v>11</v>
      </c>
      <c r="D193" s="4" t="s">
        <v>12</v>
      </c>
      <c r="E193" s="4" t="s">
        <v>45</v>
      </c>
      <c r="F193" s="4" t="s">
        <v>13</v>
      </c>
      <c r="G193" s="4" t="s">
        <v>46</v>
      </c>
    </row>
    <row r="194" spans="2:7" x14ac:dyDescent="0.25">
      <c r="C194" s="3"/>
      <c r="D194" s="3"/>
      <c r="E194" s="21"/>
      <c r="F194" s="7"/>
      <c r="G194" s="21">
        <f>E194*(1-F194)</f>
        <v>0</v>
      </c>
    </row>
    <row r="195" spans="2:7" x14ac:dyDescent="0.25">
      <c r="C195" s="3"/>
      <c r="D195" s="3"/>
      <c r="E195" s="21"/>
      <c r="F195" s="7"/>
      <c r="G195" s="21">
        <f t="shared" ref="G195:G198" si="22">E195*(1-F195)</f>
        <v>0</v>
      </c>
    </row>
    <row r="196" spans="2:7" x14ac:dyDescent="0.25">
      <c r="C196" s="3"/>
      <c r="D196" s="3"/>
      <c r="E196" s="21"/>
      <c r="F196" s="7"/>
      <c r="G196" s="21">
        <f t="shared" si="22"/>
        <v>0</v>
      </c>
    </row>
    <row r="197" spans="2:7" x14ac:dyDescent="0.25">
      <c r="C197" s="3"/>
      <c r="D197" s="3"/>
      <c r="E197" s="21"/>
      <c r="F197" s="7"/>
      <c r="G197" s="21">
        <f t="shared" si="22"/>
        <v>0</v>
      </c>
    </row>
    <row r="198" spans="2:7" x14ac:dyDescent="0.25">
      <c r="C198" s="3" t="s">
        <v>14</v>
      </c>
      <c r="D198" s="3"/>
      <c r="E198" s="21"/>
      <c r="F198" s="7"/>
      <c r="G198" s="21">
        <f t="shared" si="22"/>
        <v>0</v>
      </c>
    </row>
    <row r="199" spans="2:7" x14ac:dyDescent="0.25">
      <c r="E199"/>
      <c r="F199"/>
      <c r="G199"/>
    </row>
    <row r="200" spans="2:7" x14ac:dyDescent="0.25">
      <c r="B200" s="8" t="s">
        <v>161</v>
      </c>
      <c r="C200" s="8"/>
      <c r="D200" s="5"/>
      <c r="E200" s="5" t="s">
        <v>20</v>
      </c>
      <c r="F200" s="6" t="str">
        <f>IFERROR(AVERAGE(F202:F206),"N/A")</f>
        <v>N/A</v>
      </c>
      <c r="G200"/>
    </row>
    <row r="201" spans="2:7" ht="36" x14ac:dyDescent="0.25">
      <c r="C201" s="4" t="s">
        <v>11</v>
      </c>
      <c r="D201" s="4" t="s">
        <v>12</v>
      </c>
      <c r="E201" s="4" t="s">
        <v>45</v>
      </c>
      <c r="F201" s="4" t="s">
        <v>13</v>
      </c>
      <c r="G201" s="4" t="s">
        <v>46</v>
      </c>
    </row>
    <row r="202" spans="2:7" x14ac:dyDescent="0.25">
      <c r="C202" s="3"/>
      <c r="D202" s="3"/>
      <c r="E202" s="21"/>
      <c r="F202" s="7"/>
      <c r="G202" s="21">
        <f>E202*(1-F202)</f>
        <v>0</v>
      </c>
    </row>
    <row r="203" spans="2:7" x14ac:dyDescent="0.25">
      <c r="C203" s="3"/>
      <c r="D203" s="3"/>
      <c r="E203" s="21"/>
      <c r="F203" s="7"/>
      <c r="G203" s="21">
        <f t="shared" ref="G203:G206" si="23">E203*(1-F203)</f>
        <v>0</v>
      </c>
    </row>
    <row r="204" spans="2:7" x14ac:dyDescent="0.25">
      <c r="C204" s="3"/>
      <c r="D204" s="3"/>
      <c r="E204" s="21"/>
      <c r="F204" s="7"/>
      <c r="G204" s="21">
        <f t="shared" si="23"/>
        <v>0</v>
      </c>
    </row>
    <row r="205" spans="2:7" x14ac:dyDescent="0.25">
      <c r="C205" s="3"/>
      <c r="D205" s="3"/>
      <c r="E205" s="21"/>
      <c r="F205" s="7"/>
      <c r="G205" s="21">
        <f t="shared" si="23"/>
        <v>0</v>
      </c>
    </row>
    <row r="206" spans="2:7" x14ac:dyDescent="0.25">
      <c r="C206" s="3" t="s">
        <v>14</v>
      </c>
      <c r="D206" s="3"/>
      <c r="E206" s="21"/>
      <c r="F206" s="7"/>
      <c r="G206" s="21">
        <f t="shared" si="23"/>
        <v>0</v>
      </c>
    </row>
    <row r="207" spans="2:7" x14ac:dyDescent="0.25">
      <c r="E207"/>
      <c r="F207"/>
      <c r="G207"/>
    </row>
    <row r="208" spans="2:7" x14ac:dyDescent="0.25">
      <c r="B208" s="8" t="s">
        <v>160</v>
      </c>
      <c r="C208" s="5"/>
      <c r="D208" s="5" t="s">
        <v>20</v>
      </c>
      <c r="E208" s="6" t="str">
        <f>IFERROR(AVERAGE(F210:F214),"N/A")</f>
        <v>N/A</v>
      </c>
      <c r="F208"/>
      <c r="G208"/>
    </row>
    <row r="209" spans="2:7" ht="36" x14ac:dyDescent="0.25">
      <c r="C209" s="4" t="s">
        <v>11</v>
      </c>
      <c r="D209" s="4" t="s">
        <v>12</v>
      </c>
      <c r="E209" s="4" t="s">
        <v>45</v>
      </c>
      <c r="F209" s="4" t="s">
        <v>13</v>
      </c>
      <c r="G209" s="4" t="s">
        <v>46</v>
      </c>
    </row>
    <row r="210" spans="2:7" x14ac:dyDescent="0.25">
      <c r="C210" s="3"/>
      <c r="D210" s="3"/>
      <c r="E210" s="21"/>
      <c r="F210" s="7"/>
      <c r="G210" s="21">
        <f>E210*(1-F210)</f>
        <v>0</v>
      </c>
    </row>
    <row r="211" spans="2:7" x14ac:dyDescent="0.25">
      <c r="C211" s="3"/>
      <c r="D211" s="3"/>
      <c r="E211" s="21"/>
      <c r="F211" s="7"/>
      <c r="G211" s="21">
        <f t="shared" ref="G211:G214" si="24">E211*(1-F211)</f>
        <v>0</v>
      </c>
    </row>
    <row r="212" spans="2:7" x14ac:dyDescent="0.25">
      <c r="C212" s="3"/>
      <c r="D212" s="3"/>
      <c r="E212" s="21"/>
      <c r="F212" s="7"/>
      <c r="G212" s="21">
        <f t="shared" si="24"/>
        <v>0</v>
      </c>
    </row>
    <row r="213" spans="2:7" x14ac:dyDescent="0.25">
      <c r="C213" s="3"/>
      <c r="D213" s="3"/>
      <c r="E213" s="21"/>
      <c r="F213" s="7"/>
      <c r="G213" s="21">
        <f t="shared" si="24"/>
        <v>0</v>
      </c>
    </row>
    <row r="214" spans="2:7" x14ac:dyDescent="0.25">
      <c r="C214" s="3" t="s">
        <v>14</v>
      </c>
      <c r="D214" s="3"/>
      <c r="E214" s="21"/>
      <c r="F214" s="7"/>
      <c r="G214" s="21">
        <f t="shared" si="24"/>
        <v>0</v>
      </c>
    </row>
    <row r="215" spans="2:7" x14ac:dyDescent="0.25">
      <c r="E215"/>
      <c r="F215"/>
      <c r="G215"/>
    </row>
    <row r="216" spans="2:7" x14ac:dyDescent="0.25">
      <c r="B216" s="8" t="s">
        <v>159</v>
      </c>
      <c r="C216" s="8"/>
      <c r="D216" s="5"/>
      <c r="E216" s="5" t="s">
        <v>20</v>
      </c>
      <c r="F216" s="6" t="str">
        <f>IFERROR(AVERAGE(F218:F222),"N/A")</f>
        <v>N/A</v>
      </c>
      <c r="G216"/>
    </row>
    <row r="217" spans="2:7" ht="36" x14ac:dyDescent="0.25">
      <c r="C217" s="4" t="s">
        <v>11</v>
      </c>
      <c r="D217" s="4" t="s">
        <v>12</v>
      </c>
      <c r="E217" s="4" t="s">
        <v>45</v>
      </c>
      <c r="F217" s="4" t="s">
        <v>13</v>
      </c>
      <c r="G217" s="4" t="s">
        <v>46</v>
      </c>
    </row>
    <row r="218" spans="2:7" x14ac:dyDescent="0.25">
      <c r="C218" s="3"/>
      <c r="D218" s="3"/>
      <c r="E218" s="21"/>
      <c r="F218" s="7"/>
      <c r="G218" s="21">
        <f>E218*(1-F218)</f>
        <v>0</v>
      </c>
    </row>
    <row r="219" spans="2:7" x14ac:dyDescent="0.25">
      <c r="C219" s="3"/>
      <c r="D219" s="3"/>
      <c r="E219" s="21"/>
      <c r="F219" s="7"/>
      <c r="G219" s="21">
        <f t="shared" ref="G219:G222" si="25">E219*(1-F219)</f>
        <v>0</v>
      </c>
    </row>
    <row r="220" spans="2:7" x14ac:dyDescent="0.25">
      <c r="C220" s="3"/>
      <c r="D220" s="3"/>
      <c r="E220" s="21"/>
      <c r="F220" s="7"/>
      <c r="G220" s="21">
        <f t="shared" si="25"/>
        <v>0</v>
      </c>
    </row>
    <row r="221" spans="2:7" x14ac:dyDescent="0.25">
      <c r="C221" s="3"/>
      <c r="D221" s="3"/>
      <c r="E221" s="21"/>
      <c r="F221" s="7"/>
      <c r="G221" s="21">
        <f t="shared" si="25"/>
        <v>0</v>
      </c>
    </row>
    <row r="222" spans="2:7" x14ac:dyDescent="0.25">
      <c r="C222" s="3" t="s">
        <v>14</v>
      </c>
      <c r="D222" s="3"/>
      <c r="E222" s="21"/>
      <c r="F222" s="7"/>
      <c r="G222" s="21">
        <f t="shared" si="25"/>
        <v>0</v>
      </c>
    </row>
    <row r="223" spans="2:7" x14ac:dyDescent="0.25">
      <c r="E223"/>
      <c r="F223"/>
      <c r="G223"/>
    </row>
    <row r="224" spans="2:7" x14ac:dyDescent="0.25">
      <c r="B224" s="8" t="s">
        <v>162</v>
      </c>
      <c r="C224" s="8"/>
      <c r="D224" s="5"/>
      <c r="E224" s="5" t="s">
        <v>20</v>
      </c>
      <c r="F224" s="6" t="str">
        <f>IFERROR(AVERAGE(F226:F230),"N/A")</f>
        <v>N/A</v>
      </c>
      <c r="G224"/>
    </row>
    <row r="225" spans="2:7" ht="36" x14ac:dyDescent="0.25">
      <c r="C225" s="4" t="s">
        <v>11</v>
      </c>
      <c r="D225" s="4" t="s">
        <v>12</v>
      </c>
      <c r="E225" s="4" t="s">
        <v>45</v>
      </c>
      <c r="F225" s="4" t="s">
        <v>13</v>
      </c>
      <c r="G225" s="4" t="s">
        <v>46</v>
      </c>
    </row>
    <row r="226" spans="2:7" x14ac:dyDescent="0.25">
      <c r="C226" s="3"/>
      <c r="D226" s="3"/>
      <c r="E226" s="21"/>
      <c r="F226" s="7"/>
      <c r="G226" s="21">
        <f>E226*(1-F226)</f>
        <v>0</v>
      </c>
    </row>
    <row r="227" spans="2:7" x14ac:dyDescent="0.25">
      <c r="C227" s="3"/>
      <c r="D227" s="3"/>
      <c r="E227" s="21"/>
      <c r="F227" s="7"/>
      <c r="G227" s="21">
        <f t="shared" ref="G227:G230" si="26">E227*(1-F227)</f>
        <v>0</v>
      </c>
    </row>
    <row r="228" spans="2:7" x14ac:dyDescent="0.25">
      <c r="C228" s="3"/>
      <c r="D228" s="3"/>
      <c r="E228" s="21"/>
      <c r="F228" s="7"/>
      <c r="G228" s="21">
        <f t="shared" si="26"/>
        <v>0</v>
      </c>
    </row>
    <row r="229" spans="2:7" x14ac:dyDescent="0.25">
      <c r="C229" s="3"/>
      <c r="D229" s="3"/>
      <c r="E229" s="21"/>
      <c r="F229" s="7"/>
      <c r="G229" s="21">
        <f t="shared" si="26"/>
        <v>0</v>
      </c>
    </row>
    <row r="230" spans="2:7" x14ac:dyDescent="0.25">
      <c r="C230" s="3" t="s">
        <v>14</v>
      </c>
      <c r="D230" s="3"/>
      <c r="E230" s="21"/>
      <c r="F230" s="7"/>
      <c r="G230" s="21">
        <f t="shared" si="26"/>
        <v>0</v>
      </c>
    </row>
    <row r="231" spans="2:7" x14ac:dyDescent="0.25">
      <c r="E231"/>
      <c r="F231"/>
      <c r="G231"/>
    </row>
    <row r="232" spans="2:7" x14ac:dyDescent="0.25">
      <c r="B232" s="8" t="s">
        <v>163</v>
      </c>
      <c r="C232" s="8"/>
      <c r="D232" s="5"/>
      <c r="E232" s="5" t="s">
        <v>20</v>
      </c>
      <c r="F232" s="6" t="str">
        <f>IFERROR(AVERAGE(F234:F238),"N/A")</f>
        <v>N/A</v>
      </c>
      <c r="G232"/>
    </row>
    <row r="233" spans="2:7" ht="36" x14ac:dyDescent="0.25">
      <c r="C233" s="4" t="s">
        <v>11</v>
      </c>
      <c r="D233" s="4" t="s">
        <v>12</v>
      </c>
      <c r="E233" s="4" t="s">
        <v>45</v>
      </c>
      <c r="F233" s="4" t="s">
        <v>13</v>
      </c>
      <c r="G233" s="4" t="s">
        <v>46</v>
      </c>
    </row>
    <row r="234" spans="2:7" x14ac:dyDescent="0.25">
      <c r="C234" s="3"/>
      <c r="D234" s="3"/>
      <c r="E234" s="21"/>
      <c r="F234" s="7"/>
      <c r="G234" s="21">
        <f>E234*(1-F234)</f>
        <v>0</v>
      </c>
    </row>
    <row r="235" spans="2:7" x14ac:dyDescent="0.25">
      <c r="C235" s="3"/>
      <c r="D235" s="3"/>
      <c r="E235" s="21"/>
      <c r="F235" s="7"/>
      <c r="G235" s="21">
        <f t="shared" ref="G235:G238" si="27">E235*(1-F235)</f>
        <v>0</v>
      </c>
    </row>
    <row r="236" spans="2:7" x14ac:dyDescent="0.25">
      <c r="C236" s="3"/>
      <c r="D236" s="3"/>
      <c r="E236" s="21"/>
      <c r="F236" s="7"/>
      <c r="G236" s="21">
        <f t="shared" si="27"/>
        <v>0</v>
      </c>
    </row>
    <row r="237" spans="2:7" x14ac:dyDescent="0.25">
      <c r="C237" s="3"/>
      <c r="D237" s="3"/>
      <c r="E237" s="21"/>
      <c r="F237" s="7"/>
      <c r="G237" s="21">
        <f t="shared" si="27"/>
        <v>0</v>
      </c>
    </row>
    <row r="238" spans="2:7" x14ac:dyDescent="0.25">
      <c r="C238" s="3" t="s">
        <v>14</v>
      </c>
      <c r="D238" s="3"/>
      <c r="E238" s="21"/>
      <c r="F238" s="7"/>
      <c r="G238" s="21">
        <f t="shared" si="27"/>
        <v>0</v>
      </c>
    </row>
    <row r="239" spans="2:7" x14ac:dyDescent="0.25">
      <c r="E239"/>
      <c r="F239"/>
      <c r="G239"/>
    </row>
    <row r="240" spans="2:7" x14ac:dyDescent="0.25">
      <c r="B240" s="51">
        <v>23</v>
      </c>
      <c r="C240" s="52" t="s">
        <v>164</v>
      </c>
      <c r="D240" s="5"/>
      <c r="E240" s="5" t="s">
        <v>20</v>
      </c>
      <c r="F240" s="6" t="str">
        <f>IFERROR(AVERAGE(F242:F246),"N/A")</f>
        <v>N/A</v>
      </c>
      <c r="G240"/>
    </row>
    <row r="241" spans="2:10" ht="36" x14ac:dyDescent="0.25">
      <c r="C241" s="4" t="s">
        <v>11</v>
      </c>
      <c r="D241" s="4" t="s">
        <v>12</v>
      </c>
      <c r="E241" s="4" t="s">
        <v>45</v>
      </c>
      <c r="F241" s="4" t="s">
        <v>13</v>
      </c>
      <c r="G241" s="4" t="s">
        <v>46</v>
      </c>
    </row>
    <row r="242" spans="2:10" x14ac:dyDescent="0.25">
      <c r="C242" s="3"/>
      <c r="D242" s="3"/>
      <c r="E242" s="21"/>
      <c r="F242" s="7"/>
      <c r="G242" s="21">
        <f>E242*(1-F242)</f>
        <v>0</v>
      </c>
    </row>
    <row r="243" spans="2:10" x14ac:dyDescent="0.25">
      <c r="C243" s="3"/>
      <c r="D243" s="3"/>
      <c r="E243" s="21"/>
      <c r="F243" s="7"/>
      <c r="G243" s="21">
        <f t="shared" ref="G243:G246" si="28">E243*(1-F243)</f>
        <v>0</v>
      </c>
    </row>
    <row r="244" spans="2:10" x14ac:dyDescent="0.25">
      <c r="C244" s="3"/>
      <c r="D244" s="3"/>
      <c r="E244" s="21"/>
      <c r="F244" s="7"/>
      <c r="G244" s="21">
        <f t="shared" si="28"/>
        <v>0</v>
      </c>
    </row>
    <row r="245" spans="2:10" x14ac:dyDescent="0.25">
      <c r="C245" s="3"/>
      <c r="D245" s="3"/>
      <c r="E245" s="21"/>
      <c r="F245" s="7"/>
      <c r="G245" s="21">
        <f t="shared" si="28"/>
        <v>0</v>
      </c>
    </row>
    <row r="246" spans="2:10" x14ac:dyDescent="0.25">
      <c r="C246" s="3" t="s">
        <v>14</v>
      </c>
      <c r="D246" s="3"/>
      <c r="E246" s="21"/>
      <c r="F246" s="7"/>
      <c r="G246" s="21">
        <f t="shared" si="28"/>
        <v>0</v>
      </c>
    </row>
    <row r="247" spans="2:10" x14ac:dyDescent="0.25">
      <c r="E247"/>
      <c r="F247"/>
      <c r="G247"/>
    </row>
    <row r="248" spans="2:10" x14ac:dyDescent="0.25">
      <c r="B248" s="8" t="s">
        <v>165</v>
      </c>
      <c r="C248" s="8"/>
      <c r="D248" s="5"/>
      <c r="E248" s="5" t="s">
        <v>20</v>
      </c>
      <c r="F248" s="6" t="str">
        <f>IFERROR(AVERAGE(F250:F254),"N/A")</f>
        <v>N/A</v>
      </c>
      <c r="G248"/>
    </row>
    <row r="249" spans="2:10" ht="36" x14ac:dyDescent="0.25">
      <c r="C249" s="4" t="s">
        <v>11</v>
      </c>
      <c r="D249" s="4" t="s">
        <v>12</v>
      </c>
      <c r="E249" s="4" t="s">
        <v>45</v>
      </c>
      <c r="F249" s="4" t="s">
        <v>13</v>
      </c>
      <c r="G249" s="4" t="s">
        <v>46</v>
      </c>
    </row>
    <row r="250" spans="2:10" x14ac:dyDescent="0.25">
      <c r="C250" s="3"/>
      <c r="D250" s="3"/>
      <c r="E250" s="21"/>
      <c r="F250" s="7"/>
      <c r="G250" s="21">
        <f>E250*(1-F250)</f>
        <v>0</v>
      </c>
    </row>
    <row r="251" spans="2:10" x14ac:dyDescent="0.25">
      <c r="C251" s="3"/>
      <c r="D251" s="3"/>
      <c r="E251" s="21"/>
      <c r="F251" s="7"/>
      <c r="G251" s="21">
        <f t="shared" ref="G251:G254" si="29">E251*(1-F251)</f>
        <v>0</v>
      </c>
    </row>
    <row r="252" spans="2:10" x14ac:dyDescent="0.25">
      <c r="C252" s="3"/>
      <c r="D252" s="3"/>
      <c r="E252" s="21"/>
      <c r="F252" s="7"/>
      <c r="G252" s="21">
        <f t="shared" si="29"/>
        <v>0</v>
      </c>
    </row>
    <row r="253" spans="2:10" x14ac:dyDescent="0.25">
      <c r="C253" s="3"/>
      <c r="D253" s="3"/>
      <c r="E253" s="21"/>
      <c r="F253" s="7"/>
      <c r="G253" s="21">
        <f t="shared" si="29"/>
        <v>0</v>
      </c>
    </row>
    <row r="254" spans="2:10" x14ac:dyDescent="0.25">
      <c r="C254" s="3" t="s">
        <v>14</v>
      </c>
      <c r="D254" s="3"/>
      <c r="E254" s="21"/>
      <c r="F254" s="7"/>
      <c r="G254" s="21">
        <f t="shared" si="29"/>
        <v>0</v>
      </c>
    </row>
    <row r="255" spans="2:10" x14ac:dyDescent="0.25">
      <c r="E255"/>
      <c r="F255"/>
      <c r="G255"/>
    </row>
    <row r="256" spans="2:10" x14ac:dyDescent="0.25">
      <c r="B256" s="8" t="s">
        <v>166</v>
      </c>
      <c r="C256" s="8"/>
      <c r="D256" s="5"/>
      <c r="E256" s="5" t="s">
        <v>20</v>
      </c>
      <c r="F256" s="6" t="str">
        <f>IFERROR(AVERAGE(F258:F262),"N/A")</f>
        <v>N/A</v>
      </c>
      <c r="G256"/>
      <c r="J256" s="25"/>
    </row>
    <row r="257" spans="2:7" ht="36" x14ac:dyDescent="0.25">
      <c r="C257" s="4" t="s">
        <v>11</v>
      </c>
      <c r="D257" s="4" t="s">
        <v>12</v>
      </c>
      <c r="E257" s="4" t="s">
        <v>45</v>
      </c>
      <c r="F257" s="4" t="s">
        <v>13</v>
      </c>
      <c r="G257" s="4" t="s">
        <v>46</v>
      </c>
    </row>
    <row r="258" spans="2:7" x14ac:dyDescent="0.25">
      <c r="C258" s="3"/>
      <c r="D258" s="3"/>
      <c r="E258" s="21"/>
      <c r="F258" s="7"/>
      <c r="G258" s="21">
        <f>E258*(1-F258)</f>
        <v>0</v>
      </c>
    </row>
    <row r="259" spans="2:7" x14ac:dyDescent="0.25">
      <c r="C259" s="3"/>
      <c r="D259" s="3"/>
      <c r="E259" s="21"/>
      <c r="F259" s="7"/>
      <c r="G259" s="21">
        <f t="shared" ref="G259:G262" si="30">E259*(1-F259)</f>
        <v>0</v>
      </c>
    </row>
    <row r="260" spans="2:7" x14ac:dyDescent="0.25">
      <c r="C260" s="3"/>
      <c r="D260" s="3"/>
      <c r="E260" s="21"/>
      <c r="F260" s="7"/>
      <c r="G260" s="21">
        <f t="shared" si="30"/>
        <v>0</v>
      </c>
    </row>
    <row r="261" spans="2:7" x14ac:dyDescent="0.25">
      <c r="C261" s="3"/>
      <c r="D261" s="3"/>
      <c r="E261" s="21"/>
      <c r="F261" s="7"/>
      <c r="G261" s="21">
        <f t="shared" si="30"/>
        <v>0</v>
      </c>
    </row>
    <row r="262" spans="2:7" x14ac:dyDescent="0.25">
      <c r="C262" s="3" t="s">
        <v>14</v>
      </c>
      <c r="D262" s="3"/>
      <c r="E262" s="21"/>
      <c r="F262" s="7"/>
      <c r="G262" s="21">
        <f t="shared" si="30"/>
        <v>0</v>
      </c>
    </row>
    <row r="263" spans="2:7" x14ac:dyDescent="0.25">
      <c r="E263"/>
      <c r="F263"/>
      <c r="G263"/>
    </row>
    <row r="264" spans="2:7" x14ac:dyDescent="0.25">
      <c r="B264" s="8" t="s">
        <v>167</v>
      </c>
      <c r="C264" s="8"/>
      <c r="D264" s="5"/>
      <c r="E264" s="5" t="s">
        <v>20</v>
      </c>
      <c r="F264" s="6" t="str">
        <f>IFERROR(AVERAGE(F266:F270),"N/A")</f>
        <v>N/A</v>
      </c>
      <c r="G264"/>
    </row>
    <row r="265" spans="2:7" ht="36" x14ac:dyDescent="0.25">
      <c r="C265" s="4" t="s">
        <v>11</v>
      </c>
      <c r="D265" s="4" t="s">
        <v>12</v>
      </c>
      <c r="E265" s="4" t="s">
        <v>45</v>
      </c>
      <c r="F265" s="4" t="s">
        <v>13</v>
      </c>
      <c r="G265" s="4" t="s">
        <v>46</v>
      </c>
    </row>
    <row r="266" spans="2:7" x14ac:dyDescent="0.25">
      <c r="C266" s="3"/>
      <c r="D266" s="3"/>
      <c r="E266" s="21"/>
      <c r="F266" s="7"/>
      <c r="G266" s="21">
        <f>E266*(1-F266)</f>
        <v>0</v>
      </c>
    </row>
    <row r="267" spans="2:7" x14ac:dyDescent="0.25">
      <c r="C267" s="3"/>
      <c r="D267" s="3"/>
      <c r="E267" s="21"/>
      <c r="F267" s="7"/>
      <c r="G267" s="21">
        <f t="shared" ref="G267:G270" si="31">E267*(1-F267)</f>
        <v>0</v>
      </c>
    </row>
    <row r="268" spans="2:7" x14ac:dyDescent="0.25">
      <c r="C268" s="3"/>
      <c r="D268" s="3"/>
      <c r="E268" s="21"/>
      <c r="F268" s="7"/>
      <c r="G268" s="21">
        <f t="shared" si="31"/>
        <v>0</v>
      </c>
    </row>
    <row r="269" spans="2:7" x14ac:dyDescent="0.25">
      <c r="C269" s="3"/>
      <c r="D269" s="3"/>
      <c r="E269" s="21"/>
      <c r="F269" s="7"/>
      <c r="G269" s="21">
        <f t="shared" si="31"/>
        <v>0</v>
      </c>
    </row>
    <row r="270" spans="2:7" x14ac:dyDescent="0.25">
      <c r="C270" s="3" t="s">
        <v>14</v>
      </c>
      <c r="D270" s="3"/>
      <c r="E270" s="21"/>
      <c r="F270" s="7"/>
      <c r="G270" s="21">
        <f t="shared" si="31"/>
        <v>0</v>
      </c>
    </row>
    <row r="271" spans="2:7" x14ac:dyDescent="0.25">
      <c r="E271"/>
      <c r="F271"/>
      <c r="G271"/>
    </row>
    <row r="272" spans="2:7" x14ac:dyDescent="0.25">
      <c r="B272" s="8" t="s">
        <v>168</v>
      </c>
      <c r="C272" s="8"/>
      <c r="D272" s="5"/>
      <c r="E272" s="5" t="s">
        <v>20</v>
      </c>
      <c r="F272" s="6" t="str">
        <f>IFERROR(AVERAGE(F274:F278),"N/A")</f>
        <v>N/A</v>
      </c>
      <c r="G272"/>
    </row>
    <row r="273" spans="2:10" ht="36" x14ac:dyDescent="0.25">
      <c r="C273" s="4" t="s">
        <v>11</v>
      </c>
      <c r="D273" s="4" t="s">
        <v>12</v>
      </c>
      <c r="E273" s="4" t="s">
        <v>45</v>
      </c>
      <c r="F273" s="4" t="s">
        <v>13</v>
      </c>
      <c r="G273" s="4" t="s">
        <v>46</v>
      </c>
      <c r="J273" s="25"/>
    </row>
    <row r="274" spans="2:10" x14ac:dyDescent="0.25">
      <c r="C274" s="3"/>
      <c r="D274" s="3"/>
      <c r="E274" s="21"/>
      <c r="F274" s="7"/>
      <c r="G274" s="21">
        <f>E274*(1-F274)</f>
        <v>0</v>
      </c>
    </row>
    <row r="275" spans="2:10" x14ac:dyDescent="0.25">
      <c r="C275" s="3"/>
      <c r="D275" s="3"/>
      <c r="E275" s="21"/>
      <c r="F275" s="7"/>
      <c r="G275" s="21">
        <f t="shared" ref="G275:G278" si="32">E275*(1-F275)</f>
        <v>0</v>
      </c>
    </row>
    <row r="276" spans="2:10" x14ac:dyDescent="0.25">
      <c r="C276" s="3"/>
      <c r="D276" s="3"/>
      <c r="E276" s="21"/>
      <c r="F276" s="7"/>
      <c r="G276" s="21">
        <f t="shared" si="32"/>
        <v>0</v>
      </c>
    </row>
    <row r="277" spans="2:10" x14ac:dyDescent="0.25">
      <c r="C277" s="3"/>
      <c r="D277" s="3"/>
      <c r="E277" s="21"/>
      <c r="F277" s="7"/>
      <c r="G277" s="21">
        <f t="shared" si="32"/>
        <v>0</v>
      </c>
    </row>
    <row r="278" spans="2:10" x14ac:dyDescent="0.25">
      <c r="C278" s="3" t="s">
        <v>14</v>
      </c>
      <c r="D278" s="3"/>
      <c r="E278" s="21"/>
      <c r="F278" s="7"/>
      <c r="G278" s="21">
        <f t="shared" si="32"/>
        <v>0</v>
      </c>
    </row>
    <row r="279" spans="2:10" x14ac:dyDescent="0.25">
      <c r="E279"/>
      <c r="F279"/>
      <c r="G279"/>
    </row>
    <row r="280" spans="2:10" x14ac:dyDescent="0.25">
      <c r="B280" s="8" t="s">
        <v>169</v>
      </c>
      <c r="C280" s="8"/>
      <c r="D280" s="5"/>
      <c r="E280" s="5" t="s">
        <v>20</v>
      </c>
      <c r="F280" s="6" t="str">
        <f>IFERROR(AVERAGE(F282:F286),"N/A")</f>
        <v>N/A</v>
      </c>
      <c r="G280"/>
    </row>
    <row r="281" spans="2:10" ht="36" x14ac:dyDescent="0.25">
      <c r="C281" s="4" t="s">
        <v>11</v>
      </c>
      <c r="D281" s="4" t="s">
        <v>12</v>
      </c>
      <c r="E281" s="4" t="s">
        <v>45</v>
      </c>
      <c r="F281" s="4" t="s">
        <v>13</v>
      </c>
      <c r="G281" s="4" t="s">
        <v>46</v>
      </c>
      <c r="J281" s="25"/>
    </row>
    <row r="282" spans="2:10" x14ac:dyDescent="0.25">
      <c r="C282" s="3"/>
      <c r="D282" s="3"/>
      <c r="E282" s="21"/>
      <c r="F282" s="7"/>
      <c r="G282" s="21">
        <f>E282*(1-F282)</f>
        <v>0</v>
      </c>
    </row>
    <row r="283" spans="2:10" x14ac:dyDescent="0.25">
      <c r="C283" s="3"/>
      <c r="D283" s="3"/>
      <c r="E283" s="21"/>
      <c r="F283" s="7"/>
      <c r="G283" s="21">
        <f t="shared" ref="G283:G286" si="33">E283*(1-F283)</f>
        <v>0</v>
      </c>
    </row>
    <row r="284" spans="2:10" x14ac:dyDescent="0.25">
      <c r="C284" s="3"/>
      <c r="D284" s="3"/>
      <c r="E284" s="21"/>
      <c r="F284" s="7"/>
      <c r="G284" s="21">
        <f t="shared" si="33"/>
        <v>0</v>
      </c>
    </row>
    <row r="285" spans="2:10" x14ac:dyDescent="0.25">
      <c r="C285" s="3"/>
      <c r="D285" s="3"/>
      <c r="E285" s="21"/>
      <c r="F285" s="7"/>
      <c r="G285" s="21">
        <f t="shared" si="33"/>
        <v>0</v>
      </c>
    </row>
    <row r="286" spans="2:10" x14ac:dyDescent="0.25">
      <c r="C286" s="3" t="s">
        <v>14</v>
      </c>
      <c r="D286" s="3"/>
      <c r="E286" s="21"/>
      <c r="F286" s="7"/>
      <c r="G286" s="21">
        <f t="shared" si="33"/>
        <v>0</v>
      </c>
    </row>
    <row r="287" spans="2:10" x14ac:dyDescent="0.25">
      <c r="E287"/>
      <c r="F287"/>
      <c r="G287"/>
    </row>
    <row r="288" spans="2:10" x14ac:dyDescent="0.25">
      <c r="B288" s="8" t="s">
        <v>170</v>
      </c>
      <c r="C288" s="8"/>
      <c r="D288" s="5"/>
      <c r="E288" s="5" t="s">
        <v>20</v>
      </c>
      <c r="F288" s="6" t="str">
        <f>IFERROR(AVERAGE(F290:F294),"N/A")</f>
        <v>N/A</v>
      </c>
      <c r="G288"/>
    </row>
    <row r="289" spans="2:7" ht="36" x14ac:dyDescent="0.25">
      <c r="C289" s="4" t="s">
        <v>11</v>
      </c>
      <c r="D289" s="4" t="s">
        <v>12</v>
      </c>
      <c r="E289" s="4" t="s">
        <v>45</v>
      </c>
      <c r="F289" s="4" t="s">
        <v>13</v>
      </c>
      <c r="G289" s="4" t="s">
        <v>46</v>
      </c>
    </row>
    <row r="290" spans="2:7" x14ac:dyDescent="0.25">
      <c r="C290" s="3"/>
      <c r="D290" s="3"/>
      <c r="E290" s="21"/>
      <c r="F290" s="7"/>
      <c r="G290" s="21">
        <f>E290*(1-F290)</f>
        <v>0</v>
      </c>
    </row>
    <row r="291" spans="2:7" x14ac:dyDescent="0.25">
      <c r="C291" s="3"/>
      <c r="D291" s="3"/>
      <c r="E291" s="21"/>
      <c r="F291" s="7"/>
      <c r="G291" s="21">
        <f t="shared" ref="G291:G294" si="34">E291*(1-F291)</f>
        <v>0</v>
      </c>
    </row>
    <row r="292" spans="2:7" x14ac:dyDescent="0.25">
      <c r="C292" s="3"/>
      <c r="D292" s="3"/>
      <c r="E292" s="21"/>
      <c r="F292" s="7"/>
      <c r="G292" s="21">
        <f t="shared" si="34"/>
        <v>0</v>
      </c>
    </row>
    <row r="293" spans="2:7" x14ac:dyDescent="0.25">
      <c r="C293" s="3"/>
      <c r="D293" s="3"/>
      <c r="E293" s="21"/>
      <c r="F293" s="7"/>
      <c r="G293" s="21">
        <f t="shared" si="34"/>
        <v>0</v>
      </c>
    </row>
    <row r="294" spans="2:7" x14ac:dyDescent="0.25">
      <c r="C294" s="3" t="s">
        <v>14</v>
      </c>
      <c r="D294" s="3"/>
      <c r="E294" s="21"/>
      <c r="F294" s="7"/>
      <c r="G294" s="21">
        <f t="shared" si="34"/>
        <v>0</v>
      </c>
    </row>
    <row r="295" spans="2:7" x14ac:dyDescent="0.25">
      <c r="E295"/>
      <c r="F295"/>
      <c r="G295"/>
    </row>
    <row r="296" spans="2:7" x14ac:dyDescent="0.25">
      <c r="B296" s="8" t="s">
        <v>171</v>
      </c>
      <c r="C296" s="8"/>
      <c r="D296" s="5"/>
      <c r="E296" s="5" t="s">
        <v>20</v>
      </c>
      <c r="F296" s="6" t="str">
        <f>IFERROR(AVERAGE(F298:F302),"N/A")</f>
        <v>N/A</v>
      </c>
      <c r="G296"/>
    </row>
    <row r="297" spans="2:7" ht="36" x14ac:dyDescent="0.25">
      <c r="C297" s="4" t="s">
        <v>11</v>
      </c>
      <c r="D297" s="4" t="s">
        <v>12</v>
      </c>
      <c r="E297" s="4" t="s">
        <v>45</v>
      </c>
      <c r="F297" s="4" t="s">
        <v>13</v>
      </c>
      <c r="G297" s="4" t="s">
        <v>46</v>
      </c>
    </row>
    <row r="298" spans="2:7" x14ac:dyDescent="0.25">
      <c r="C298" s="3"/>
      <c r="D298" s="3"/>
      <c r="E298" s="21"/>
      <c r="F298" s="7"/>
      <c r="G298" s="21">
        <f>E298*(1-F298)</f>
        <v>0</v>
      </c>
    </row>
    <row r="299" spans="2:7" x14ac:dyDescent="0.25">
      <c r="C299" s="3"/>
      <c r="D299" s="3"/>
      <c r="E299" s="21"/>
      <c r="F299" s="7"/>
      <c r="G299" s="21">
        <f t="shared" ref="G299:G302" si="35">E299*(1-F299)</f>
        <v>0</v>
      </c>
    </row>
    <row r="300" spans="2:7" x14ac:dyDescent="0.25">
      <c r="C300" s="3"/>
      <c r="D300" s="3"/>
      <c r="E300" s="21"/>
      <c r="F300" s="7"/>
      <c r="G300" s="21">
        <f t="shared" si="35"/>
        <v>0</v>
      </c>
    </row>
    <row r="301" spans="2:7" x14ac:dyDescent="0.25">
      <c r="C301" s="3"/>
      <c r="D301" s="3"/>
      <c r="E301" s="21"/>
      <c r="F301" s="7"/>
      <c r="G301" s="21">
        <f t="shared" si="35"/>
        <v>0</v>
      </c>
    </row>
    <row r="302" spans="2:7" x14ac:dyDescent="0.25">
      <c r="C302" s="3" t="s">
        <v>14</v>
      </c>
      <c r="D302" s="3"/>
      <c r="E302" s="21"/>
      <c r="F302" s="7"/>
      <c r="G302" s="21">
        <f t="shared" si="35"/>
        <v>0</v>
      </c>
    </row>
    <row r="303" spans="2:7" x14ac:dyDescent="0.25">
      <c r="E303"/>
      <c r="F303"/>
      <c r="G303"/>
    </row>
    <row r="304" spans="2:7" x14ac:dyDescent="0.25">
      <c r="B304" s="8" t="s">
        <v>172</v>
      </c>
      <c r="C304" s="8"/>
      <c r="D304" s="5"/>
      <c r="E304" s="5" t="s">
        <v>20</v>
      </c>
      <c r="F304" s="6" t="str">
        <f>IFERROR(AVERAGE(F306:F310),"N/A")</f>
        <v>N/A</v>
      </c>
      <c r="G304"/>
    </row>
    <row r="305" spans="2:10" ht="36" x14ac:dyDescent="0.25">
      <c r="C305" s="4" t="s">
        <v>11</v>
      </c>
      <c r="D305" s="4" t="s">
        <v>12</v>
      </c>
      <c r="E305" s="4" t="s">
        <v>45</v>
      </c>
      <c r="F305" s="4" t="s">
        <v>13</v>
      </c>
      <c r="G305" s="4" t="s">
        <v>46</v>
      </c>
    </row>
    <row r="306" spans="2:10" x14ac:dyDescent="0.25">
      <c r="C306" s="3"/>
      <c r="D306" s="3"/>
      <c r="E306" s="21"/>
      <c r="F306" s="7"/>
      <c r="G306" s="21">
        <f>E306*(1-F306)</f>
        <v>0</v>
      </c>
    </row>
    <row r="307" spans="2:10" x14ac:dyDescent="0.25">
      <c r="C307" s="3"/>
      <c r="D307" s="3"/>
      <c r="E307" s="21"/>
      <c r="F307" s="7"/>
      <c r="G307" s="21">
        <f t="shared" ref="G307:G310" si="36">E307*(1-F307)</f>
        <v>0</v>
      </c>
      <c r="J307" s="25"/>
    </row>
    <row r="308" spans="2:10" x14ac:dyDescent="0.25">
      <c r="C308" s="3"/>
      <c r="D308" s="3"/>
      <c r="E308" s="21"/>
      <c r="F308" s="7"/>
      <c r="G308" s="21">
        <f t="shared" si="36"/>
        <v>0</v>
      </c>
    </row>
    <row r="309" spans="2:10" x14ac:dyDescent="0.25">
      <c r="C309" s="3"/>
      <c r="D309" s="3"/>
      <c r="E309" s="21"/>
      <c r="F309" s="7"/>
      <c r="G309" s="21">
        <f t="shared" si="36"/>
        <v>0</v>
      </c>
    </row>
    <row r="310" spans="2:10" x14ac:dyDescent="0.25">
      <c r="C310" s="3" t="s">
        <v>14</v>
      </c>
      <c r="D310" s="3"/>
      <c r="E310" s="21"/>
      <c r="F310" s="7"/>
      <c r="G310" s="21">
        <f t="shared" si="36"/>
        <v>0</v>
      </c>
    </row>
    <row r="311" spans="2:10" x14ac:dyDescent="0.25">
      <c r="E311"/>
      <c r="F311"/>
      <c r="G311"/>
    </row>
    <row r="312" spans="2:10" x14ac:dyDescent="0.25">
      <c r="B312" s="8" t="s">
        <v>173</v>
      </c>
      <c r="C312" s="8"/>
      <c r="D312" s="5"/>
      <c r="E312" s="5" t="s">
        <v>20</v>
      </c>
      <c r="F312" s="6" t="str">
        <f>IFERROR(AVERAGE(F314:F318),"N/A")</f>
        <v>N/A</v>
      </c>
      <c r="G312"/>
    </row>
    <row r="313" spans="2:10" ht="36" x14ac:dyDescent="0.25">
      <c r="C313" s="4" t="s">
        <v>11</v>
      </c>
      <c r="D313" s="4" t="s">
        <v>12</v>
      </c>
      <c r="E313" s="4" t="s">
        <v>45</v>
      </c>
      <c r="F313" s="4" t="s">
        <v>13</v>
      </c>
      <c r="G313" s="4" t="s">
        <v>46</v>
      </c>
    </row>
    <row r="314" spans="2:10" x14ac:dyDescent="0.25">
      <c r="C314" s="3"/>
      <c r="D314" s="3"/>
      <c r="E314" s="21"/>
      <c r="F314" s="7"/>
      <c r="G314" s="21">
        <f>E314*(1-F314)</f>
        <v>0</v>
      </c>
    </row>
    <row r="315" spans="2:10" x14ac:dyDescent="0.25">
      <c r="C315" s="3"/>
      <c r="D315" s="3"/>
      <c r="E315" s="21"/>
      <c r="F315" s="7"/>
      <c r="G315" s="21">
        <f t="shared" ref="G315:G318" si="37">E315*(1-F315)</f>
        <v>0</v>
      </c>
    </row>
    <row r="316" spans="2:10" x14ac:dyDescent="0.25">
      <c r="C316" s="3"/>
      <c r="D316" s="3"/>
      <c r="E316" s="21"/>
      <c r="F316" s="7"/>
      <c r="G316" s="21">
        <f t="shared" si="37"/>
        <v>0</v>
      </c>
    </row>
    <row r="317" spans="2:10" x14ac:dyDescent="0.25">
      <c r="C317" s="3"/>
      <c r="D317" s="3"/>
      <c r="E317" s="21"/>
      <c r="F317" s="7"/>
      <c r="G317" s="21">
        <f t="shared" si="37"/>
        <v>0</v>
      </c>
    </row>
    <row r="318" spans="2:10" x14ac:dyDescent="0.25">
      <c r="C318" s="3" t="s">
        <v>14</v>
      </c>
      <c r="D318" s="3"/>
      <c r="E318" s="21"/>
      <c r="F318" s="7"/>
      <c r="G318" s="21">
        <f t="shared" si="37"/>
        <v>0</v>
      </c>
    </row>
    <row r="321" spans="2:7" x14ac:dyDescent="0.25">
      <c r="B321" s="8" t="s">
        <v>174</v>
      </c>
      <c r="C321" s="8"/>
      <c r="D321" s="5"/>
      <c r="E321" s="5" t="s">
        <v>20</v>
      </c>
      <c r="F321" s="6">
        <f>IFERROR(AVERAGE(F323:F327),"N/A")</f>
        <v>0</v>
      </c>
      <c r="G321"/>
    </row>
    <row r="322" spans="2:7" ht="36" x14ac:dyDescent="0.25">
      <c r="C322" s="4" t="s">
        <v>11</v>
      </c>
      <c r="D322" s="4" t="s">
        <v>12</v>
      </c>
      <c r="E322" s="4" t="s">
        <v>45</v>
      </c>
      <c r="F322" s="4" t="s">
        <v>13</v>
      </c>
      <c r="G322" s="4" t="s">
        <v>46</v>
      </c>
    </row>
    <row r="323" spans="2:7" x14ac:dyDescent="0.25">
      <c r="C323" s="3" t="s">
        <v>433</v>
      </c>
      <c r="D323" s="3" t="s">
        <v>434</v>
      </c>
      <c r="E323" s="21"/>
      <c r="F323" s="7">
        <v>0</v>
      </c>
      <c r="G323" s="21">
        <f>E323*(1-F323)</f>
        <v>0</v>
      </c>
    </row>
    <row r="324" spans="2:7" x14ac:dyDescent="0.25">
      <c r="C324" s="3" t="s">
        <v>435</v>
      </c>
      <c r="D324" s="3" t="s">
        <v>436</v>
      </c>
      <c r="E324" s="21"/>
      <c r="F324" s="7">
        <v>0</v>
      </c>
      <c r="G324" s="21">
        <f t="shared" ref="G324:G327" si="38">E324*(1-F324)</f>
        <v>0</v>
      </c>
    </row>
    <row r="325" spans="2:7" x14ac:dyDescent="0.25">
      <c r="C325" s="3" t="s">
        <v>437</v>
      </c>
      <c r="D325" s="3"/>
      <c r="E325" s="21"/>
      <c r="F325" s="7">
        <v>0</v>
      </c>
      <c r="G325" s="21">
        <f t="shared" si="38"/>
        <v>0</v>
      </c>
    </row>
    <row r="326" spans="2:7" x14ac:dyDescent="0.25">
      <c r="C326" s="3"/>
      <c r="D326" s="3"/>
      <c r="E326" s="21"/>
      <c r="F326" s="7"/>
      <c r="G326" s="21">
        <f t="shared" si="38"/>
        <v>0</v>
      </c>
    </row>
    <row r="327" spans="2:7" x14ac:dyDescent="0.25">
      <c r="C327" s="3" t="s">
        <v>14</v>
      </c>
      <c r="D327" s="3"/>
      <c r="E327" s="21"/>
      <c r="F327" s="7"/>
      <c r="G327" s="21">
        <f t="shared" si="38"/>
        <v>0</v>
      </c>
    </row>
  </sheetData>
  <mergeCells count="8">
    <mergeCell ref="A10:G10"/>
    <mergeCell ref="A1:H1"/>
    <mergeCell ref="A2:H2"/>
    <mergeCell ref="A4:H4"/>
    <mergeCell ref="A6:G6"/>
    <mergeCell ref="A7:G7"/>
    <mergeCell ref="A8:G8"/>
    <mergeCell ref="A3:H3"/>
  </mergeCells>
  <pageMargins left="0.7" right="0.7" top="0.75" bottom="0.75" header="0.3" footer="0.3"/>
  <pageSetup scale="70" fitToHeight="50" orientation="portrait" horizontalDpi="1200" verticalDpi="1200" r:id="rId1"/>
  <headerFooter>
    <oddHeader>&amp;LRequest for Proposals for
Heavy Construction &amp; Industrial Equipment
Issued by the State of Oklahoma 
Solicitation Number [#######]&amp;RPage &amp;P of &amp;N</oddHeader>
    <oddFooter>&amp;LAttachment I
Cost Proposal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E4BA1-2C18-4188-8AFE-750E5ABB8D50}">
  <sheetPr>
    <tabColor theme="4" tint="0.59999389629810485"/>
  </sheetPr>
  <dimension ref="A1:N223"/>
  <sheetViews>
    <sheetView topLeftCell="A175" zoomScale="55" zoomScaleNormal="55" workbookViewId="0">
      <selection activeCell="D223" sqref="D223:G223"/>
    </sheetView>
  </sheetViews>
  <sheetFormatPr defaultRowHeight="15" x14ac:dyDescent="0.25"/>
  <cols>
    <col min="1" max="1" width="6.7109375" customWidth="1"/>
    <col min="2" max="2" width="36.28515625" bestFit="1" customWidth="1"/>
    <col min="3" max="3" width="34" bestFit="1" customWidth="1"/>
    <col min="4" max="4" width="36" customWidth="1"/>
    <col min="5" max="5" width="24.7109375" customWidth="1"/>
    <col min="6" max="6" width="14.42578125" bestFit="1" customWidth="1"/>
    <col min="7" max="7" width="15.42578125" bestFit="1" customWidth="1"/>
    <col min="8" max="8" width="15.7109375" bestFit="1" customWidth="1"/>
    <col min="9" max="9" width="17" bestFit="1" customWidth="1"/>
    <col min="10" max="10" width="30" bestFit="1" customWidth="1"/>
  </cols>
  <sheetData>
    <row r="1" spans="1:8" ht="18.75" x14ac:dyDescent="0.3">
      <c r="A1" s="207" t="s">
        <v>0</v>
      </c>
      <c r="B1" s="207"/>
      <c r="C1" s="207"/>
      <c r="D1" s="207"/>
      <c r="E1" s="207"/>
      <c r="F1" s="207"/>
      <c r="G1" s="207"/>
    </row>
    <row r="2" spans="1:8" ht="18.75" x14ac:dyDescent="0.3">
      <c r="A2" s="207" t="s">
        <v>1</v>
      </c>
      <c r="B2" s="207"/>
      <c r="C2" s="207"/>
      <c r="D2" s="207"/>
      <c r="E2" s="207"/>
      <c r="F2" s="207"/>
      <c r="G2" s="207"/>
    </row>
    <row r="3" spans="1:8" ht="18.75" x14ac:dyDescent="0.3">
      <c r="A3" s="207" t="s">
        <v>118</v>
      </c>
      <c r="B3" s="207"/>
      <c r="C3" s="207"/>
      <c r="D3" s="207"/>
      <c r="E3" s="207"/>
      <c r="F3" s="207"/>
      <c r="G3" s="207"/>
      <c r="H3" s="1"/>
    </row>
    <row r="4" spans="1:8" ht="18.75" x14ac:dyDescent="0.3">
      <c r="A4" s="207" t="s">
        <v>47</v>
      </c>
      <c r="B4" s="207"/>
      <c r="C4" s="207"/>
      <c r="D4" s="207"/>
      <c r="E4" s="207"/>
      <c r="F4" s="207"/>
      <c r="G4" s="207"/>
    </row>
    <row r="5" spans="1:8" x14ac:dyDescent="0.25">
      <c r="A5" s="209" t="s">
        <v>5</v>
      </c>
      <c r="B5" s="209"/>
      <c r="C5" s="209"/>
      <c r="D5" s="209"/>
      <c r="E5" s="209"/>
      <c r="F5" s="209"/>
    </row>
    <row r="6" spans="1:8" s="14" customFormat="1" ht="42.6" customHeight="1" x14ac:dyDescent="0.25">
      <c r="A6" s="220" t="s">
        <v>132</v>
      </c>
      <c r="B6" s="221"/>
      <c r="C6" s="221"/>
      <c r="D6" s="221"/>
      <c r="E6" s="221"/>
      <c r="F6" s="221"/>
    </row>
    <row r="7" spans="1:8" s="14" customFormat="1" ht="63" customHeight="1" x14ac:dyDescent="0.25">
      <c r="A7" s="218" t="s">
        <v>133</v>
      </c>
      <c r="B7" s="219"/>
      <c r="C7" s="219"/>
      <c r="D7" s="219"/>
      <c r="E7" s="219"/>
      <c r="F7" s="219"/>
    </row>
    <row r="8" spans="1:8" ht="34.5" customHeight="1" x14ac:dyDescent="0.25">
      <c r="A8" s="208" t="s">
        <v>135</v>
      </c>
      <c r="B8" s="208"/>
      <c r="C8" s="208"/>
      <c r="D8" s="208"/>
      <c r="E8" s="208"/>
      <c r="F8" s="208"/>
      <c r="G8" s="14"/>
    </row>
    <row r="9" spans="1:8" x14ac:dyDescent="0.25">
      <c r="A9" s="208"/>
      <c r="B9" s="208"/>
      <c r="C9" s="208"/>
      <c r="D9" s="208"/>
      <c r="E9" s="208"/>
      <c r="F9" s="208"/>
      <c r="G9" s="14"/>
    </row>
    <row r="10" spans="1:8" x14ac:dyDescent="0.25">
      <c r="A10" s="14"/>
      <c r="B10" s="16"/>
      <c r="C10" s="14"/>
      <c r="D10" s="14"/>
      <c r="E10" s="14"/>
      <c r="F10" s="14"/>
      <c r="G10" s="14"/>
    </row>
    <row r="11" spans="1:8" x14ac:dyDescent="0.25">
      <c r="A11" s="217" t="s">
        <v>6</v>
      </c>
      <c r="B11" s="217"/>
      <c r="C11" s="217"/>
      <c r="D11" s="217"/>
      <c r="E11" s="217"/>
      <c r="F11" s="217"/>
      <c r="G11" s="14"/>
    </row>
    <row r="12" spans="1:8" ht="60" x14ac:dyDescent="0.25">
      <c r="A12" s="9" t="s">
        <v>7</v>
      </c>
      <c r="B12" s="2"/>
      <c r="F12" s="12" t="s">
        <v>8</v>
      </c>
    </row>
    <row r="13" spans="1:8" x14ac:dyDescent="0.25">
      <c r="A13">
        <v>1</v>
      </c>
      <c r="B13" s="8" t="s">
        <v>48</v>
      </c>
      <c r="D13" s="5"/>
      <c r="E13" s="5" t="s">
        <v>10</v>
      </c>
      <c r="F13" s="6" t="str">
        <f>IFERROR(AVERAGE(F27:F27),"N/A")</f>
        <v>N/A</v>
      </c>
      <c r="G13" s="14"/>
    </row>
    <row r="14" spans="1:8" ht="24" x14ac:dyDescent="0.25">
      <c r="B14" s="2"/>
      <c r="C14" s="4" t="s">
        <v>11</v>
      </c>
      <c r="D14" s="4" t="s">
        <v>12</v>
      </c>
      <c r="E14" s="4" t="s">
        <v>45</v>
      </c>
      <c r="F14" s="13" t="s">
        <v>13</v>
      </c>
      <c r="G14" s="4" t="s">
        <v>46</v>
      </c>
    </row>
    <row r="15" spans="1:8" x14ac:dyDescent="0.25">
      <c r="B15" s="2"/>
      <c r="C15" s="3" t="s">
        <v>303</v>
      </c>
      <c r="D15" s="3" t="s">
        <v>259</v>
      </c>
      <c r="E15" s="21">
        <v>34166.666666666672</v>
      </c>
      <c r="F15" s="7">
        <v>0.19</v>
      </c>
      <c r="G15" s="21">
        <f>E15*(1-F15)</f>
        <v>27675.000000000007</v>
      </c>
    </row>
    <row r="16" spans="1:8" x14ac:dyDescent="0.25">
      <c r="B16" s="2"/>
      <c r="C16" s="3" t="s">
        <v>304</v>
      </c>
      <c r="D16" s="3" t="s">
        <v>259</v>
      </c>
      <c r="E16" s="21">
        <v>38750</v>
      </c>
      <c r="F16" s="7">
        <v>0.19</v>
      </c>
      <c r="G16" s="21">
        <f t="shared" ref="G16:G26" si="0">E16*(1-F16)</f>
        <v>31387.500000000004</v>
      </c>
    </row>
    <row r="17" spans="1:7" x14ac:dyDescent="0.25">
      <c r="B17" s="2"/>
      <c r="C17" s="3" t="s">
        <v>305</v>
      </c>
      <c r="D17" s="3" t="s">
        <v>259</v>
      </c>
      <c r="E17" s="21">
        <v>43341.483333333337</v>
      </c>
      <c r="F17" s="7">
        <v>0.19</v>
      </c>
      <c r="G17" s="21">
        <f t="shared" si="0"/>
        <v>35106.601500000004</v>
      </c>
    </row>
    <row r="18" spans="1:7" x14ac:dyDescent="0.25">
      <c r="B18" s="2"/>
      <c r="C18" s="3" t="s">
        <v>306</v>
      </c>
      <c r="D18" s="3" t="s">
        <v>259</v>
      </c>
      <c r="E18" s="21">
        <v>48833.333333333336</v>
      </c>
      <c r="F18" s="7">
        <v>0.19</v>
      </c>
      <c r="G18" s="21">
        <f t="shared" si="0"/>
        <v>39555.000000000007</v>
      </c>
    </row>
    <row r="19" spans="1:7" x14ac:dyDescent="0.25">
      <c r="B19" s="2"/>
      <c r="C19" s="3" t="s">
        <v>307</v>
      </c>
      <c r="D19" s="3" t="s">
        <v>259</v>
      </c>
      <c r="E19" s="21">
        <v>48833.333333333336</v>
      </c>
      <c r="F19" s="7">
        <v>0.19</v>
      </c>
      <c r="G19" s="21">
        <f t="shared" si="0"/>
        <v>39555.000000000007</v>
      </c>
    </row>
    <row r="20" spans="1:7" x14ac:dyDescent="0.25">
      <c r="B20" s="2"/>
      <c r="C20" s="3" t="s">
        <v>308</v>
      </c>
      <c r="D20" s="3" t="s">
        <v>259</v>
      </c>
      <c r="E20" s="21">
        <v>92500</v>
      </c>
      <c r="F20" s="7">
        <v>0.19</v>
      </c>
      <c r="G20" s="21">
        <f t="shared" si="0"/>
        <v>74925</v>
      </c>
    </row>
    <row r="21" spans="1:7" x14ac:dyDescent="0.25">
      <c r="B21" s="2"/>
      <c r="C21" s="3" t="s">
        <v>309</v>
      </c>
      <c r="D21" s="3" t="s">
        <v>259</v>
      </c>
      <c r="E21" s="21">
        <v>104036.93333333335</v>
      </c>
      <c r="F21" s="7">
        <v>0.19</v>
      </c>
      <c r="G21" s="21">
        <f t="shared" si="0"/>
        <v>84269.916000000012</v>
      </c>
    </row>
    <row r="22" spans="1:7" x14ac:dyDescent="0.25">
      <c r="B22" s="2"/>
      <c r="C22" s="3" t="s">
        <v>310</v>
      </c>
      <c r="D22" s="3" t="s">
        <v>259</v>
      </c>
      <c r="E22" s="21">
        <v>183583.33333333334</v>
      </c>
      <c r="F22" s="7">
        <v>0.19</v>
      </c>
      <c r="G22" s="21">
        <f t="shared" si="0"/>
        <v>148702.50000000003</v>
      </c>
    </row>
    <row r="23" spans="1:7" x14ac:dyDescent="0.25">
      <c r="B23" s="2"/>
      <c r="C23" s="3" t="s">
        <v>311</v>
      </c>
      <c r="D23" s="3" t="s">
        <v>259</v>
      </c>
      <c r="E23" s="21">
        <v>386338.68333333335</v>
      </c>
      <c r="F23" s="7">
        <v>0.19</v>
      </c>
      <c r="G23" s="21">
        <f t="shared" si="0"/>
        <v>312934.33350000001</v>
      </c>
    </row>
    <row r="24" spans="1:7" x14ac:dyDescent="0.25">
      <c r="B24" s="2"/>
      <c r="C24" s="3" t="s">
        <v>312</v>
      </c>
      <c r="D24" s="3" t="s">
        <v>259</v>
      </c>
      <c r="E24" s="21">
        <v>373380.83333333337</v>
      </c>
      <c r="F24" s="7">
        <v>0.19</v>
      </c>
      <c r="G24" s="21">
        <f t="shared" si="0"/>
        <v>302438.47500000003</v>
      </c>
    </row>
    <row r="25" spans="1:7" x14ac:dyDescent="0.25">
      <c r="B25" s="2"/>
      <c r="C25" s="3" t="s">
        <v>313</v>
      </c>
      <c r="D25" s="3" t="s">
        <v>259</v>
      </c>
      <c r="E25" s="21">
        <v>373380.83333333337</v>
      </c>
      <c r="F25" s="7">
        <v>0.19</v>
      </c>
      <c r="G25" s="21">
        <f t="shared" si="0"/>
        <v>302438.47500000003</v>
      </c>
    </row>
    <row r="26" spans="1:7" x14ac:dyDescent="0.25">
      <c r="B26" s="2"/>
      <c r="C26" s="3" t="s">
        <v>314</v>
      </c>
      <c r="D26" s="3" t="s">
        <v>259</v>
      </c>
      <c r="E26" s="21">
        <v>239922.26666666666</v>
      </c>
      <c r="F26" s="7">
        <v>0.19</v>
      </c>
      <c r="G26" s="21">
        <f t="shared" si="0"/>
        <v>194337.03600000002</v>
      </c>
    </row>
    <row r="27" spans="1:7" x14ac:dyDescent="0.25">
      <c r="B27" s="2"/>
      <c r="C27" s="3" t="s">
        <v>14</v>
      </c>
      <c r="D27" s="3"/>
      <c r="E27" s="21"/>
      <c r="F27" s="7"/>
      <c r="G27" s="21">
        <f t="shared" ref="G27" si="1">E27*(1-F27)</f>
        <v>0</v>
      </c>
    </row>
    <row r="28" spans="1:7" ht="60" x14ac:dyDescent="0.25">
      <c r="A28" s="9" t="s">
        <v>7</v>
      </c>
      <c r="B28" s="2"/>
      <c r="F28" s="12" t="s">
        <v>8</v>
      </c>
      <c r="G28" s="10"/>
    </row>
    <row r="29" spans="1:7" x14ac:dyDescent="0.25">
      <c r="A29">
        <v>2</v>
      </c>
      <c r="B29" s="8" t="s">
        <v>49</v>
      </c>
      <c r="D29" s="5"/>
      <c r="E29" s="5" t="s">
        <v>10</v>
      </c>
      <c r="F29" s="6" t="str">
        <f>IFERROR(AVERAGE(F31:F35),"N/A")</f>
        <v>N/A</v>
      </c>
    </row>
    <row r="30" spans="1:7" ht="24" x14ac:dyDescent="0.25">
      <c r="B30" s="2"/>
      <c r="C30" s="4" t="s">
        <v>11</v>
      </c>
      <c r="D30" s="4" t="s">
        <v>12</v>
      </c>
      <c r="E30" s="4" t="s">
        <v>45</v>
      </c>
      <c r="F30" s="13" t="s">
        <v>13</v>
      </c>
      <c r="G30" s="4" t="s">
        <v>46</v>
      </c>
    </row>
    <row r="31" spans="1:7" x14ac:dyDescent="0.25">
      <c r="B31" s="2"/>
      <c r="C31" s="3"/>
      <c r="D31" s="3"/>
      <c r="E31" s="21"/>
      <c r="F31" s="7"/>
      <c r="G31" s="21">
        <f>E31*(1-F31)</f>
        <v>0</v>
      </c>
    </row>
    <row r="32" spans="1:7" x14ac:dyDescent="0.25">
      <c r="B32" s="2"/>
      <c r="C32" s="3"/>
      <c r="D32" s="3"/>
      <c r="E32" s="21"/>
      <c r="F32" s="7"/>
      <c r="G32" s="21">
        <f t="shared" ref="G32:G35" si="2">E32*(1-F32)</f>
        <v>0</v>
      </c>
    </row>
    <row r="33" spans="1:10" x14ac:dyDescent="0.25">
      <c r="B33" s="2"/>
      <c r="C33" s="3"/>
      <c r="D33" s="3"/>
      <c r="E33" s="21"/>
      <c r="F33" s="7"/>
      <c r="G33" s="21">
        <f t="shared" si="2"/>
        <v>0</v>
      </c>
    </row>
    <row r="34" spans="1:10" x14ac:dyDescent="0.25">
      <c r="B34" s="2"/>
      <c r="C34" s="3"/>
      <c r="D34" s="3"/>
      <c r="E34" s="21"/>
      <c r="F34" s="7"/>
      <c r="G34" s="21">
        <f t="shared" si="2"/>
        <v>0</v>
      </c>
    </row>
    <row r="35" spans="1:10" x14ac:dyDescent="0.25">
      <c r="B35" s="2"/>
      <c r="C35" s="3" t="s">
        <v>14</v>
      </c>
      <c r="D35" s="3"/>
      <c r="E35" s="21"/>
      <c r="F35" s="7"/>
      <c r="G35" s="21">
        <f t="shared" si="2"/>
        <v>0</v>
      </c>
    </row>
    <row r="36" spans="1:10" ht="60" x14ac:dyDescent="0.25">
      <c r="A36" s="9" t="s">
        <v>7</v>
      </c>
      <c r="B36" s="2"/>
      <c r="F36" s="12" t="s">
        <v>8</v>
      </c>
    </row>
    <row r="37" spans="1:10" x14ac:dyDescent="0.25">
      <c r="A37">
        <v>3</v>
      </c>
      <c r="B37" s="8" t="s">
        <v>130</v>
      </c>
      <c r="D37" s="5"/>
      <c r="E37" s="5" t="s">
        <v>10</v>
      </c>
      <c r="F37" s="6" t="str">
        <f>IFERROR(AVERAGE(F50:F50),"N/A")</f>
        <v>N/A</v>
      </c>
    </row>
    <row r="38" spans="1:10" ht="24" x14ac:dyDescent="0.25">
      <c r="B38" s="2"/>
      <c r="C38" s="4" t="s">
        <v>11</v>
      </c>
      <c r="D38" s="4" t="s">
        <v>12</v>
      </c>
      <c r="E38" s="4" t="s">
        <v>45</v>
      </c>
      <c r="F38" s="13" t="s">
        <v>13</v>
      </c>
      <c r="G38" s="4" t="s">
        <v>46</v>
      </c>
    </row>
    <row r="39" spans="1:10" x14ac:dyDescent="0.25">
      <c r="B39" s="2"/>
      <c r="C39" s="3" t="s">
        <v>291</v>
      </c>
      <c r="D39" s="3" t="s">
        <v>259</v>
      </c>
      <c r="E39" s="21">
        <v>45868.416666666664</v>
      </c>
      <c r="F39" s="7">
        <v>0.15</v>
      </c>
      <c r="G39" s="21">
        <f>E39*(1-F39)</f>
        <v>38988.154166666667</v>
      </c>
      <c r="I39" s="17"/>
      <c r="J39" s="17"/>
    </row>
    <row r="40" spans="1:10" x14ac:dyDescent="0.25">
      <c r="B40" s="2"/>
      <c r="C40" s="3" t="s">
        <v>292</v>
      </c>
      <c r="D40" s="3" t="s">
        <v>259</v>
      </c>
      <c r="E40" s="21">
        <v>54105.033333333333</v>
      </c>
      <c r="F40" s="7">
        <v>0.15</v>
      </c>
      <c r="G40" s="21">
        <f t="shared" ref="G40:G49" si="3">E40*(1-F40)</f>
        <v>45989.278333333328</v>
      </c>
      <c r="I40" s="17"/>
      <c r="J40" s="17"/>
    </row>
    <row r="41" spans="1:10" x14ac:dyDescent="0.25">
      <c r="B41" s="2"/>
      <c r="C41" s="3" t="s">
        <v>293</v>
      </c>
      <c r="D41" s="3" t="s">
        <v>259</v>
      </c>
      <c r="E41" s="21">
        <v>55978.016666666663</v>
      </c>
      <c r="F41" s="7">
        <v>0.15</v>
      </c>
      <c r="G41" s="21">
        <f t="shared" si="3"/>
        <v>47581.314166666663</v>
      </c>
      <c r="I41" s="17"/>
      <c r="J41" s="17"/>
    </row>
    <row r="42" spans="1:10" x14ac:dyDescent="0.25">
      <c r="B42" s="2"/>
      <c r="C42" s="3" t="s">
        <v>294</v>
      </c>
      <c r="D42" s="3" t="s">
        <v>259</v>
      </c>
      <c r="E42" s="21">
        <v>85932.633333333346</v>
      </c>
      <c r="F42" s="7">
        <v>0.15</v>
      </c>
      <c r="G42" s="21">
        <f t="shared" si="3"/>
        <v>73042.738333333342</v>
      </c>
      <c r="I42" s="17"/>
      <c r="J42" s="17"/>
    </row>
    <row r="43" spans="1:10" x14ac:dyDescent="0.25">
      <c r="B43" s="2"/>
      <c r="C43" s="3" t="s">
        <v>295</v>
      </c>
      <c r="D43" s="3" t="s">
        <v>259</v>
      </c>
      <c r="E43" s="21">
        <v>121124.80000000002</v>
      </c>
      <c r="F43" s="7">
        <v>0.15</v>
      </c>
      <c r="G43" s="21">
        <f t="shared" si="3"/>
        <v>102956.08000000002</v>
      </c>
      <c r="I43" s="17"/>
      <c r="J43" s="17"/>
    </row>
    <row r="44" spans="1:10" x14ac:dyDescent="0.25">
      <c r="B44" s="2"/>
      <c r="C44" s="3" t="s">
        <v>296</v>
      </c>
      <c r="D44" s="3" t="s">
        <v>259</v>
      </c>
      <c r="E44" s="21">
        <v>146379.41666666666</v>
      </c>
      <c r="F44" s="7">
        <v>0.15</v>
      </c>
      <c r="G44" s="21">
        <f t="shared" si="3"/>
        <v>124422.50416666665</v>
      </c>
      <c r="I44" s="17"/>
      <c r="J44" s="17"/>
    </row>
    <row r="45" spans="1:10" x14ac:dyDescent="0.25">
      <c r="B45" s="2"/>
      <c r="C45" s="3" t="s">
        <v>297</v>
      </c>
      <c r="D45" s="3" t="s">
        <v>259</v>
      </c>
      <c r="E45" s="21">
        <v>180245.33333333334</v>
      </c>
      <c r="F45" s="7">
        <v>0.15</v>
      </c>
      <c r="G45" s="21">
        <f t="shared" si="3"/>
        <v>153208.53333333333</v>
      </c>
      <c r="I45" s="17"/>
      <c r="J45" s="17"/>
    </row>
    <row r="46" spans="1:10" x14ac:dyDescent="0.25">
      <c r="B46" s="2"/>
      <c r="C46" s="3" t="s">
        <v>298</v>
      </c>
      <c r="D46" s="3" t="s">
        <v>259</v>
      </c>
      <c r="E46" s="21">
        <v>195936.83333333334</v>
      </c>
      <c r="F46" s="7">
        <v>0.15</v>
      </c>
      <c r="G46" s="21">
        <f t="shared" si="3"/>
        <v>166546.30833333335</v>
      </c>
      <c r="I46" s="17"/>
      <c r="J46" s="17"/>
    </row>
    <row r="47" spans="1:10" x14ac:dyDescent="0.25">
      <c r="B47" s="2"/>
      <c r="C47" s="3" t="s">
        <v>299</v>
      </c>
      <c r="D47" s="3" t="s">
        <v>259</v>
      </c>
      <c r="E47" s="21">
        <v>238772.16666666666</v>
      </c>
      <c r="F47" s="7">
        <v>0.15</v>
      </c>
      <c r="G47" s="21">
        <f t="shared" si="3"/>
        <v>202956.34166666665</v>
      </c>
      <c r="I47" s="17"/>
      <c r="J47" s="17"/>
    </row>
    <row r="48" spans="1:10" x14ac:dyDescent="0.25">
      <c r="B48" s="2"/>
      <c r="C48" s="3" t="s">
        <v>300</v>
      </c>
      <c r="D48" s="3" t="s">
        <v>259</v>
      </c>
      <c r="E48" s="21">
        <v>266790.66666666669</v>
      </c>
      <c r="F48" s="7">
        <v>0.15</v>
      </c>
      <c r="G48" s="21">
        <f t="shared" si="3"/>
        <v>226772.06666666668</v>
      </c>
      <c r="I48" s="17"/>
      <c r="J48" s="17"/>
    </row>
    <row r="49" spans="1:10" x14ac:dyDescent="0.25">
      <c r="B49" s="2"/>
      <c r="C49" s="3" t="s">
        <v>301</v>
      </c>
      <c r="D49" s="3" t="s">
        <v>259</v>
      </c>
      <c r="E49" s="21">
        <v>374246.46666666667</v>
      </c>
      <c r="F49" s="7">
        <v>0.15</v>
      </c>
      <c r="G49" s="21">
        <f t="shared" si="3"/>
        <v>318109.49666666664</v>
      </c>
      <c r="I49" s="17"/>
      <c r="J49" s="17"/>
    </row>
    <row r="50" spans="1:10" x14ac:dyDescent="0.25">
      <c r="B50" s="2"/>
      <c r="C50" s="3" t="s">
        <v>14</v>
      </c>
      <c r="D50" s="3"/>
      <c r="E50" s="21"/>
      <c r="F50" s="7"/>
      <c r="G50" s="21">
        <f t="shared" ref="G50" si="4">E50*(1-F50)</f>
        <v>0</v>
      </c>
    </row>
    <row r="51" spans="1:10" ht="45" x14ac:dyDescent="0.25">
      <c r="A51" s="9" t="s">
        <v>7</v>
      </c>
      <c r="B51" s="2"/>
      <c r="F51" s="12" t="s">
        <v>8</v>
      </c>
    </row>
    <row r="52" spans="1:10" x14ac:dyDescent="0.25">
      <c r="A52">
        <v>4</v>
      </c>
      <c r="B52" s="8" t="s">
        <v>50</v>
      </c>
      <c r="D52" s="5"/>
      <c r="E52" s="5" t="s">
        <v>10</v>
      </c>
      <c r="F52" s="6" t="str">
        <f>IFERROR(AVERAGE(F141:F141),"N/A")</f>
        <v>N/A</v>
      </c>
    </row>
    <row r="53" spans="1:10" ht="31.15" customHeight="1" x14ac:dyDescent="0.25">
      <c r="B53" s="2"/>
      <c r="C53" s="4" t="s">
        <v>11</v>
      </c>
      <c r="D53" s="4" t="s">
        <v>12</v>
      </c>
      <c r="E53" s="4" t="s">
        <v>315</v>
      </c>
      <c r="F53" s="13" t="s">
        <v>13</v>
      </c>
      <c r="G53" s="63" t="s">
        <v>46</v>
      </c>
      <c r="H53" s="4" t="s">
        <v>316</v>
      </c>
      <c r="I53" s="4" t="s">
        <v>317</v>
      </c>
      <c r="J53" s="64" t="s">
        <v>318</v>
      </c>
    </row>
    <row r="54" spans="1:10" ht="18" customHeight="1" x14ac:dyDescent="0.25">
      <c r="B54" s="65" t="s">
        <v>319</v>
      </c>
      <c r="C54" s="65"/>
      <c r="D54" s="66"/>
      <c r="E54" s="66"/>
      <c r="F54" s="67"/>
      <c r="G54" s="68"/>
      <c r="H54" s="66"/>
      <c r="I54" s="69"/>
      <c r="J54" s="70"/>
    </row>
    <row r="55" spans="1:10" x14ac:dyDescent="0.25">
      <c r="B55" s="40"/>
      <c r="C55" s="71" t="s">
        <v>320</v>
      </c>
      <c r="D55" s="72">
        <v>44795</v>
      </c>
      <c r="E55" s="73">
        <v>28284.75</v>
      </c>
      <c r="F55" s="74">
        <v>0.22</v>
      </c>
      <c r="G55" s="75">
        <f t="shared" ref="G55:G90" si="5">E55*(1-F55)</f>
        <v>22062.105</v>
      </c>
      <c r="H55" s="76">
        <v>1875</v>
      </c>
      <c r="I55" s="76">
        <v>6753</v>
      </c>
      <c r="J55" s="77">
        <f>SUM(G55,H55,I55)</f>
        <v>30690.105</v>
      </c>
    </row>
    <row r="56" spans="1:10" x14ac:dyDescent="0.25">
      <c r="B56" s="78" t="s">
        <v>321</v>
      </c>
      <c r="C56" s="71" t="s">
        <v>322</v>
      </c>
      <c r="D56" s="72">
        <v>44795</v>
      </c>
      <c r="E56" s="79">
        <v>29282.645201056919</v>
      </c>
      <c r="F56" s="74">
        <v>0.22</v>
      </c>
      <c r="G56" s="75">
        <f t="shared" si="5"/>
        <v>22840.463256824398</v>
      </c>
      <c r="H56" s="76">
        <v>1875</v>
      </c>
      <c r="I56" s="76">
        <v>7902</v>
      </c>
      <c r="J56" s="77">
        <f t="shared" ref="J56:J76" si="6">SUM(G56:I56)</f>
        <v>32617.463256824398</v>
      </c>
    </row>
    <row r="57" spans="1:10" ht="15.75" thickBot="1" x14ac:dyDescent="0.3">
      <c r="B57" s="40"/>
      <c r="C57" s="80" t="s">
        <v>323</v>
      </c>
      <c r="D57" s="81">
        <v>44795</v>
      </c>
      <c r="E57" s="82">
        <v>30325.803581064731</v>
      </c>
      <c r="F57" s="83">
        <v>0.22</v>
      </c>
      <c r="G57" s="84">
        <f t="shared" si="5"/>
        <v>23654.126793230491</v>
      </c>
      <c r="H57" s="85">
        <v>1875</v>
      </c>
      <c r="I57" s="85">
        <v>7900</v>
      </c>
      <c r="J57" s="86">
        <f t="shared" si="6"/>
        <v>33429.126793230491</v>
      </c>
    </row>
    <row r="58" spans="1:10" ht="15.75" thickTop="1" x14ac:dyDescent="0.25">
      <c r="B58" s="40"/>
      <c r="C58" s="87" t="s">
        <v>324</v>
      </c>
      <c r="D58" s="88">
        <v>44795</v>
      </c>
      <c r="E58" s="89">
        <v>27028.959942129837</v>
      </c>
      <c r="F58" s="90">
        <v>0.22</v>
      </c>
      <c r="G58" s="91">
        <f t="shared" si="5"/>
        <v>21082.588754861274</v>
      </c>
      <c r="H58" s="92">
        <v>1875</v>
      </c>
      <c r="I58" s="92">
        <v>7301</v>
      </c>
      <c r="J58" s="93">
        <f t="shared" si="6"/>
        <v>30258.588754861274</v>
      </c>
    </row>
    <row r="59" spans="1:10" x14ac:dyDescent="0.25">
      <c r="B59" s="40"/>
      <c r="C59" s="94" t="s">
        <v>325</v>
      </c>
      <c r="D59" s="95">
        <v>44795</v>
      </c>
      <c r="E59" s="79">
        <v>27945.276157868288</v>
      </c>
      <c r="F59" s="74">
        <v>0.22</v>
      </c>
      <c r="G59" s="75">
        <f t="shared" si="5"/>
        <v>21797.315403137265</v>
      </c>
      <c r="H59" s="76">
        <v>1875</v>
      </c>
      <c r="I59" s="76">
        <v>7301</v>
      </c>
      <c r="J59" s="77">
        <f t="shared" si="6"/>
        <v>30973.315403137265</v>
      </c>
    </row>
    <row r="60" spans="1:10" x14ac:dyDescent="0.25">
      <c r="B60" s="40"/>
      <c r="C60" s="94" t="s">
        <v>326</v>
      </c>
      <c r="D60" s="95">
        <v>44795</v>
      </c>
      <c r="E60" s="79">
        <v>28498.960625965272</v>
      </c>
      <c r="F60" s="74">
        <v>0.22</v>
      </c>
      <c r="G60" s="75">
        <f t="shared" si="5"/>
        <v>22229.189288252914</v>
      </c>
      <c r="H60" s="76">
        <v>1875</v>
      </c>
      <c r="I60" s="76">
        <v>7301</v>
      </c>
      <c r="J60" s="77">
        <f t="shared" si="6"/>
        <v>31405.189288252914</v>
      </c>
    </row>
    <row r="61" spans="1:10" x14ac:dyDescent="0.25">
      <c r="B61" s="96" t="s">
        <v>327</v>
      </c>
      <c r="C61" s="94" t="s">
        <v>328</v>
      </c>
      <c r="D61" s="95">
        <v>44795</v>
      </c>
      <c r="E61" s="79">
        <v>30770.540630058978</v>
      </c>
      <c r="F61" s="74">
        <v>0.22</v>
      </c>
      <c r="G61" s="75">
        <f t="shared" si="5"/>
        <v>24001.021691446003</v>
      </c>
      <c r="H61" s="76">
        <v>2095</v>
      </c>
      <c r="I61" s="76">
        <v>9294</v>
      </c>
      <c r="J61" s="77">
        <f t="shared" si="6"/>
        <v>35390.021691446003</v>
      </c>
    </row>
    <row r="62" spans="1:10" x14ac:dyDescent="0.25">
      <c r="B62" s="40"/>
      <c r="C62" s="97" t="s">
        <v>329</v>
      </c>
      <c r="D62" s="95">
        <v>44795</v>
      </c>
      <c r="E62" s="79">
        <v>30770.540630058986</v>
      </c>
      <c r="F62" s="74">
        <v>0.22</v>
      </c>
      <c r="G62" s="75">
        <f t="shared" si="5"/>
        <v>24001.021691446011</v>
      </c>
      <c r="H62" s="76">
        <v>2095</v>
      </c>
      <c r="I62" s="76">
        <v>9294</v>
      </c>
      <c r="J62" s="77">
        <f t="shared" si="6"/>
        <v>35390.021691446011</v>
      </c>
    </row>
    <row r="63" spans="1:10" x14ac:dyDescent="0.25">
      <c r="B63" s="40"/>
      <c r="C63" s="97" t="s">
        <v>330</v>
      </c>
      <c r="D63" s="95">
        <v>44795</v>
      </c>
      <c r="E63" s="79">
        <v>33984.752651606774</v>
      </c>
      <c r="F63" s="74">
        <v>0.22</v>
      </c>
      <c r="G63" s="75">
        <f t="shared" si="5"/>
        <v>26508.107068253285</v>
      </c>
      <c r="H63" s="76">
        <v>2095</v>
      </c>
      <c r="I63" s="76">
        <v>10689</v>
      </c>
      <c r="J63" s="77">
        <f t="shared" si="6"/>
        <v>39292.107068253288</v>
      </c>
    </row>
    <row r="64" spans="1:10" ht="15.75" thickBot="1" x14ac:dyDescent="0.3">
      <c r="B64" s="40"/>
      <c r="C64" s="98" t="s">
        <v>331</v>
      </c>
      <c r="D64" s="99">
        <v>44795</v>
      </c>
      <c r="E64" s="82">
        <v>36442.648531847182</v>
      </c>
      <c r="F64" s="83">
        <v>0.22</v>
      </c>
      <c r="G64" s="84">
        <f t="shared" si="5"/>
        <v>28425.265854840804</v>
      </c>
      <c r="H64" s="85">
        <v>2095</v>
      </c>
      <c r="I64" s="85">
        <v>10689</v>
      </c>
      <c r="J64" s="86">
        <f t="shared" si="6"/>
        <v>41209.265854840807</v>
      </c>
    </row>
    <row r="65" spans="2:10" ht="15.75" thickTop="1" x14ac:dyDescent="0.25">
      <c r="B65" s="40"/>
      <c r="C65" s="100" t="s">
        <v>332</v>
      </c>
      <c r="D65" s="101">
        <v>44795</v>
      </c>
      <c r="E65" s="89">
        <v>33818.963100798268</v>
      </c>
      <c r="F65" s="90">
        <v>0.22</v>
      </c>
      <c r="G65" s="91">
        <f t="shared" si="5"/>
        <v>26378.791218622649</v>
      </c>
      <c r="H65" s="92">
        <v>1875</v>
      </c>
      <c r="I65" s="92">
        <v>6870</v>
      </c>
      <c r="J65" s="93">
        <f t="shared" si="6"/>
        <v>35123.791218622646</v>
      </c>
    </row>
    <row r="66" spans="2:10" x14ac:dyDescent="0.25">
      <c r="B66" s="102" t="s">
        <v>333</v>
      </c>
      <c r="C66" s="103" t="s">
        <v>334</v>
      </c>
      <c r="D66" s="104">
        <v>44795</v>
      </c>
      <c r="E66" s="79">
        <v>35057.911045570414</v>
      </c>
      <c r="F66" s="74">
        <v>0.22</v>
      </c>
      <c r="G66" s="75">
        <f t="shared" si="5"/>
        <v>27345.170615544925</v>
      </c>
      <c r="H66" s="76">
        <v>1875</v>
      </c>
      <c r="I66" s="76">
        <v>7640</v>
      </c>
      <c r="J66" s="77">
        <f t="shared" si="6"/>
        <v>36860.170615544921</v>
      </c>
    </row>
    <row r="67" spans="2:10" ht="15.75" thickBot="1" x14ac:dyDescent="0.3">
      <c r="B67" s="40"/>
      <c r="C67" s="105" t="s">
        <v>335</v>
      </c>
      <c r="D67" s="106">
        <v>44795</v>
      </c>
      <c r="E67" s="82">
        <v>36010.016751642135</v>
      </c>
      <c r="F67" s="83">
        <v>0.22</v>
      </c>
      <c r="G67" s="84">
        <f t="shared" si="5"/>
        <v>28087.813066280865</v>
      </c>
      <c r="H67" s="85">
        <v>1875</v>
      </c>
      <c r="I67" s="85">
        <v>8519</v>
      </c>
      <c r="J67" s="86">
        <f t="shared" si="6"/>
        <v>38481.813066280869</v>
      </c>
    </row>
    <row r="68" spans="2:10" ht="15.75" thickTop="1" x14ac:dyDescent="0.25">
      <c r="B68" s="40"/>
      <c r="C68" s="107" t="s">
        <v>336</v>
      </c>
      <c r="D68" s="108">
        <v>44795</v>
      </c>
      <c r="E68" s="89">
        <v>29922.645498781192</v>
      </c>
      <c r="F68" s="90">
        <v>0.22</v>
      </c>
      <c r="G68" s="91">
        <f t="shared" si="5"/>
        <v>23339.66348904933</v>
      </c>
      <c r="H68" s="92">
        <v>1875</v>
      </c>
      <c r="I68" s="92">
        <v>7873</v>
      </c>
      <c r="J68" s="93">
        <f t="shared" si="6"/>
        <v>33087.66348904933</v>
      </c>
    </row>
    <row r="69" spans="2:10" x14ac:dyDescent="0.25">
      <c r="B69" s="40"/>
      <c r="C69" s="109" t="s">
        <v>337</v>
      </c>
      <c r="D69" s="110">
        <v>44795</v>
      </c>
      <c r="E69" s="79">
        <v>31486.330436724289</v>
      </c>
      <c r="F69" s="74">
        <v>0.22</v>
      </c>
      <c r="G69" s="75">
        <f t="shared" si="5"/>
        <v>24559.337740644947</v>
      </c>
      <c r="H69" s="76">
        <v>1875</v>
      </c>
      <c r="I69" s="76">
        <v>7873</v>
      </c>
      <c r="J69" s="77">
        <f t="shared" si="6"/>
        <v>34307.337740644944</v>
      </c>
    </row>
    <row r="70" spans="2:10" x14ac:dyDescent="0.25">
      <c r="B70" s="40"/>
      <c r="C70" s="109" t="s">
        <v>338</v>
      </c>
      <c r="D70" s="110">
        <v>44795</v>
      </c>
      <c r="E70" s="79">
        <v>32363.172949889282</v>
      </c>
      <c r="F70" s="74">
        <v>0.22</v>
      </c>
      <c r="G70" s="75">
        <f t="shared" si="5"/>
        <v>25243.274900913642</v>
      </c>
      <c r="H70" s="76">
        <v>1875</v>
      </c>
      <c r="I70" s="76">
        <v>7873</v>
      </c>
      <c r="J70" s="77">
        <f t="shared" si="6"/>
        <v>34991.274900913646</v>
      </c>
    </row>
    <row r="71" spans="2:10" x14ac:dyDescent="0.25">
      <c r="B71" s="40"/>
      <c r="C71" s="109" t="s">
        <v>339</v>
      </c>
      <c r="D71" s="110">
        <v>44795</v>
      </c>
      <c r="E71" s="79">
        <v>41345.808707504511</v>
      </c>
      <c r="F71" s="74">
        <v>0.22</v>
      </c>
      <c r="G71" s="75">
        <f t="shared" si="5"/>
        <v>32249.730791853519</v>
      </c>
      <c r="H71" s="76">
        <v>2095</v>
      </c>
      <c r="I71" s="76">
        <v>12378</v>
      </c>
      <c r="J71" s="77">
        <f t="shared" si="6"/>
        <v>46722.730791853523</v>
      </c>
    </row>
    <row r="72" spans="2:10" x14ac:dyDescent="0.25">
      <c r="B72" s="111" t="s">
        <v>340</v>
      </c>
      <c r="C72" s="109" t="s">
        <v>341</v>
      </c>
      <c r="D72" s="110">
        <v>44795</v>
      </c>
      <c r="E72" s="79">
        <v>45876.337130868422</v>
      </c>
      <c r="F72" s="74">
        <v>0.22</v>
      </c>
      <c r="G72" s="75">
        <f t="shared" si="5"/>
        <v>35783.542962077372</v>
      </c>
      <c r="H72" s="76">
        <v>2095</v>
      </c>
      <c r="I72" s="76">
        <v>12491</v>
      </c>
      <c r="J72" s="77">
        <f t="shared" si="6"/>
        <v>50369.542962077372</v>
      </c>
    </row>
    <row r="73" spans="2:10" x14ac:dyDescent="0.25">
      <c r="B73" s="40"/>
      <c r="C73" s="109" t="s">
        <v>342</v>
      </c>
      <c r="D73" s="110">
        <v>44795</v>
      </c>
      <c r="E73" s="79">
        <v>48291.075096295193</v>
      </c>
      <c r="F73" s="74">
        <v>0.22</v>
      </c>
      <c r="G73" s="75">
        <f t="shared" si="5"/>
        <v>37667.038575110251</v>
      </c>
      <c r="H73" s="76">
        <v>2095</v>
      </c>
      <c r="I73" s="76">
        <v>12491</v>
      </c>
      <c r="J73" s="77">
        <f t="shared" si="6"/>
        <v>52253.038575110251</v>
      </c>
    </row>
    <row r="74" spans="2:10" x14ac:dyDescent="0.25">
      <c r="B74" s="40"/>
      <c r="C74" s="109" t="s">
        <v>343</v>
      </c>
      <c r="D74" s="110">
        <v>44795</v>
      </c>
      <c r="E74" s="79">
        <v>59262.659147578197</v>
      </c>
      <c r="F74" s="74">
        <v>0.24</v>
      </c>
      <c r="G74" s="75">
        <f t="shared" si="5"/>
        <v>45039.620952159428</v>
      </c>
      <c r="H74" s="76">
        <v>3370</v>
      </c>
      <c r="I74" s="76">
        <v>15563</v>
      </c>
      <c r="J74" s="77">
        <f t="shared" si="6"/>
        <v>63972.620952159428</v>
      </c>
    </row>
    <row r="75" spans="2:10" x14ac:dyDescent="0.25">
      <c r="B75" s="40"/>
      <c r="C75" s="109" t="s">
        <v>344</v>
      </c>
      <c r="D75" s="110">
        <v>44795</v>
      </c>
      <c r="E75" s="79">
        <v>62783.713417130311</v>
      </c>
      <c r="F75" s="74">
        <v>0.24</v>
      </c>
      <c r="G75" s="75">
        <f t="shared" si="5"/>
        <v>47715.622197019038</v>
      </c>
      <c r="H75" s="76">
        <v>3370</v>
      </c>
      <c r="I75" s="76">
        <v>15563</v>
      </c>
      <c r="J75" s="77">
        <f t="shared" si="6"/>
        <v>66648.622197019038</v>
      </c>
    </row>
    <row r="76" spans="2:10" ht="15.75" thickBot="1" x14ac:dyDescent="0.3">
      <c r="B76" s="40"/>
      <c r="C76" s="112" t="s">
        <v>345</v>
      </c>
      <c r="D76" s="113">
        <v>44795</v>
      </c>
      <c r="E76" s="82">
        <v>66485.820402486002</v>
      </c>
      <c r="F76" s="83">
        <v>0.24</v>
      </c>
      <c r="G76" s="84">
        <f t="shared" si="5"/>
        <v>50529.223505889364</v>
      </c>
      <c r="H76" s="85">
        <v>3370</v>
      </c>
      <c r="I76" s="85">
        <v>15563</v>
      </c>
      <c r="J76" s="86">
        <f t="shared" si="6"/>
        <v>69462.223505889357</v>
      </c>
    </row>
    <row r="77" spans="2:10" ht="15.75" thickTop="1" x14ac:dyDescent="0.25">
      <c r="B77" s="40"/>
      <c r="C77" s="114" t="s">
        <v>346</v>
      </c>
      <c r="D77" s="115">
        <v>44795</v>
      </c>
      <c r="E77" s="89">
        <v>38497.38632980406</v>
      </c>
      <c r="F77" s="90">
        <v>0.22</v>
      </c>
      <c r="G77" s="91">
        <f t="shared" si="5"/>
        <v>30027.961337247169</v>
      </c>
      <c r="H77" s="92">
        <v>2095</v>
      </c>
      <c r="I77" s="92">
        <v>6870</v>
      </c>
      <c r="J77" s="93">
        <f>SUM(G77:H77:I77)</f>
        <v>38992.961337247165</v>
      </c>
    </row>
    <row r="78" spans="2:10" ht="15.75" thickBot="1" x14ac:dyDescent="0.3">
      <c r="B78" s="116" t="s">
        <v>347</v>
      </c>
      <c r="C78" s="117" t="s">
        <v>348</v>
      </c>
      <c r="D78" s="118">
        <v>44795</v>
      </c>
      <c r="E78" s="82">
        <v>40425.808279525874</v>
      </c>
      <c r="F78" s="83">
        <v>0.22</v>
      </c>
      <c r="G78" s="84">
        <f t="shared" si="5"/>
        <v>31532.130458030184</v>
      </c>
      <c r="H78" s="85">
        <v>2095</v>
      </c>
      <c r="I78" s="85">
        <v>6870</v>
      </c>
      <c r="J78" s="86">
        <f>SUM(G78:H78:I78)</f>
        <v>40497.13045803018</v>
      </c>
    </row>
    <row r="79" spans="2:10" ht="16.5" thickTop="1" thickBot="1" x14ac:dyDescent="0.3">
      <c r="B79" s="119" t="s">
        <v>349</v>
      </c>
      <c r="C79" s="120" t="s">
        <v>350</v>
      </c>
      <c r="D79" s="121">
        <v>44795</v>
      </c>
      <c r="E79" s="122">
        <v>29635.276944046444</v>
      </c>
      <c r="F79" s="123">
        <v>0.22</v>
      </c>
      <c r="G79" s="124">
        <f t="shared" si="5"/>
        <v>23115.516016356225</v>
      </c>
      <c r="H79" s="125">
        <v>2095</v>
      </c>
      <c r="I79" s="125">
        <v>5709</v>
      </c>
      <c r="J79" s="126">
        <f>SUM(G79:H79:I79)</f>
        <v>30919.516016356225</v>
      </c>
    </row>
    <row r="80" spans="2:10" ht="15.75" thickTop="1" x14ac:dyDescent="0.25">
      <c r="B80" s="127" t="s">
        <v>351</v>
      </c>
      <c r="C80" s="128" t="s">
        <v>352</v>
      </c>
      <c r="D80" s="129">
        <v>44795</v>
      </c>
      <c r="E80" s="89">
        <v>14255.130000000001</v>
      </c>
      <c r="F80" s="90">
        <v>0.22</v>
      </c>
      <c r="G80" s="91">
        <f t="shared" si="5"/>
        <v>11119.001400000001</v>
      </c>
      <c r="H80" s="92">
        <v>1875</v>
      </c>
      <c r="I80" s="92">
        <v>4060</v>
      </c>
      <c r="J80" s="93">
        <f>SUM(G80:H80)</f>
        <v>12994.001400000001</v>
      </c>
    </row>
    <row r="81" spans="2:10" ht="15.75" thickBot="1" x14ac:dyDescent="0.3">
      <c r="B81" s="40"/>
      <c r="C81" s="130" t="s">
        <v>353</v>
      </c>
      <c r="D81" s="131">
        <v>44795</v>
      </c>
      <c r="E81" s="82">
        <v>14827.94</v>
      </c>
      <c r="F81" s="83">
        <v>0.22</v>
      </c>
      <c r="G81" s="84">
        <f t="shared" si="5"/>
        <v>11565.7932</v>
      </c>
      <c r="H81" s="85">
        <v>1875</v>
      </c>
      <c r="I81" s="85">
        <v>4060</v>
      </c>
      <c r="J81" s="86">
        <f>SUM(G81:H81)</f>
        <v>13440.7932</v>
      </c>
    </row>
    <row r="82" spans="2:10" ht="16.5" thickTop="1" thickBot="1" x14ac:dyDescent="0.3">
      <c r="B82" s="96" t="s">
        <v>354</v>
      </c>
      <c r="C82" s="132" t="s">
        <v>355</v>
      </c>
      <c r="D82" s="133">
        <v>44795</v>
      </c>
      <c r="E82" s="134">
        <v>9355.7851200000005</v>
      </c>
      <c r="F82" s="135">
        <v>0.25</v>
      </c>
      <c r="G82" s="136">
        <f t="shared" si="5"/>
        <v>7016.8388400000003</v>
      </c>
      <c r="H82" s="137">
        <v>1875</v>
      </c>
      <c r="I82" s="134" t="s">
        <v>356</v>
      </c>
      <c r="J82" s="138">
        <f>SUM(G82:H82)</f>
        <v>8891.8388400000003</v>
      </c>
    </row>
    <row r="83" spans="2:10" s="2" customFormat="1" ht="15.75" thickTop="1" x14ac:dyDescent="0.25">
      <c r="B83" s="40"/>
      <c r="C83" s="139" t="s">
        <v>357</v>
      </c>
      <c r="D83" s="140">
        <v>44795</v>
      </c>
      <c r="E83" s="89">
        <v>4052.7630000000004</v>
      </c>
      <c r="F83" s="90">
        <v>0.25</v>
      </c>
      <c r="G83" s="91">
        <f t="shared" si="5"/>
        <v>3039.5722500000002</v>
      </c>
      <c r="H83" s="92">
        <v>1875</v>
      </c>
      <c r="I83" s="141" t="s">
        <v>356</v>
      </c>
      <c r="J83" s="93">
        <f>SUM(G83:H83)</f>
        <v>4914.5722500000002</v>
      </c>
    </row>
    <row r="84" spans="2:10" x14ac:dyDescent="0.25">
      <c r="B84" s="142" t="s">
        <v>358</v>
      </c>
      <c r="C84" s="143" t="s">
        <v>359</v>
      </c>
      <c r="D84" s="144">
        <v>44795</v>
      </c>
      <c r="E84" s="79">
        <v>10167.191800000001</v>
      </c>
      <c r="F84" s="74">
        <v>0.25</v>
      </c>
      <c r="G84" s="75">
        <f t="shared" si="5"/>
        <v>7625.3938500000004</v>
      </c>
      <c r="H84" s="76">
        <v>1875</v>
      </c>
      <c r="I84" s="79" t="s">
        <v>356</v>
      </c>
      <c r="J84" s="77">
        <f>SUM(G84:H84)</f>
        <v>9500.3938500000004</v>
      </c>
    </row>
    <row r="85" spans="2:10" ht="15.75" thickBot="1" x14ac:dyDescent="0.3">
      <c r="B85" s="40"/>
      <c r="C85" s="145" t="s">
        <v>360</v>
      </c>
      <c r="D85" s="146">
        <v>44795</v>
      </c>
      <c r="E85" s="82">
        <v>18386.089190439794</v>
      </c>
      <c r="F85" s="83">
        <v>0.25</v>
      </c>
      <c r="G85" s="84">
        <f t="shared" si="5"/>
        <v>13789.566892829846</v>
      </c>
      <c r="H85" s="85">
        <v>1875</v>
      </c>
      <c r="I85" s="82">
        <v>3668</v>
      </c>
      <c r="J85" s="86">
        <f>SUM(G85:H85:I85)</f>
        <v>19332.566892829847</v>
      </c>
    </row>
    <row r="86" spans="2:10" ht="16.5" thickTop="1" thickBot="1" x14ac:dyDescent="0.3">
      <c r="B86" s="78" t="s">
        <v>361</v>
      </c>
      <c r="C86" s="147" t="s">
        <v>362</v>
      </c>
      <c r="D86" s="148">
        <v>44795</v>
      </c>
      <c r="E86" s="134">
        <v>8002.3955999999998</v>
      </c>
      <c r="F86" s="135">
        <v>0.25</v>
      </c>
      <c r="G86" s="136">
        <f t="shared" si="5"/>
        <v>6001.7966999999999</v>
      </c>
      <c r="H86" s="137">
        <v>1875</v>
      </c>
      <c r="I86" s="134" t="s">
        <v>356</v>
      </c>
      <c r="J86" s="138">
        <f>SUM(G86:H86)</f>
        <v>7876.7966999999999</v>
      </c>
    </row>
    <row r="87" spans="2:10" ht="15.75" thickTop="1" x14ac:dyDescent="0.25">
      <c r="B87" s="149" t="s">
        <v>363</v>
      </c>
      <c r="C87" s="150" t="s">
        <v>364</v>
      </c>
      <c r="D87" s="151">
        <v>44795</v>
      </c>
      <c r="E87" s="89">
        <v>3694.7954</v>
      </c>
      <c r="F87" s="90">
        <v>0.25</v>
      </c>
      <c r="G87" s="91">
        <f t="shared" si="5"/>
        <v>2771.0965500000002</v>
      </c>
      <c r="H87" s="92">
        <v>1875</v>
      </c>
      <c r="I87" s="89" t="s">
        <v>356</v>
      </c>
      <c r="J87" s="93">
        <f>SUM(G87:H87)</f>
        <v>4646.0965500000002</v>
      </c>
    </row>
    <row r="88" spans="2:10" ht="15.75" thickBot="1" x14ac:dyDescent="0.3">
      <c r="B88" s="152" t="s">
        <v>365</v>
      </c>
      <c r="C88" s="153" t="s">
        <v>366</v>
      </c>
      <c r="D88" s="154">
        <v>44795</v>
      </c>
      <c r="E88" s="82">
        <v>6009.6814999999997</v>
      </c>
      <c r="F88" s="83">
        <v>0.25</v>
      </c>
      <c r="G88" s="84">
        <f t="shared" si="5"/>
        <v>4507.261125</v>
      </c>
      <c r="H88" s="85">
        <v>1875</v>
      </c>
      <c r="I88" s="82" t="s">
        <v>356</v>
      </c>
      <c r="J88" s="86">
        <f>SUM(G88:H88)</f>
        <v>6382.261125</v>
      </c>
    </row>
    <row r="89" spans="2:10" ht="15.75" thickTop="1" x14ac:dyDescent="0.25">
      <c r="B89" s="155" t="s">
        <v>367</v>
      </c>
      <c r="C89" s="156" t="s">
        <v>368</v>
      </c>
      <c r="D89" s="157">
        <v>44795</v>
      </c>
      <c r="E89" s="89">
        <v>14569.37406</v>
      </c>
      <c r="F89" s="90">
        <v>0.25</v>
      </c>
      <c r="G89" s="91">
        <f t="shared" si="5"/>
        <v>10927.030545</v>
      </c>
      <c r="H89" s="92">
        <v>1875</v>
      </c>
      <c r="I89" s="92">
        <v>1162</v>
      </c>
      <c r="J89" s="93">
        <f>SUM(G89:H89:I89)</f>
        <v>13964.030545</v>
      </c>
    </row>
    <row r="90" spans="2:10" x14ac:dyDescent="0.25">
      <c r="B90" s="40"/>
      <c r="C90" s="158" t="s">
        <v>369</v>
      </c>
      <c r="D90" s="159">
        <v>44795</v>
      </c>
      <c r="E90" s="79">
        <v>15011.342999999999</v>
      </c>
      <c r="F90" s="74">
        <v>0.25</v>
      </c>
      <c r="G90" s="75">
        <f t="shared" si="5"/>
        <v>11258.507249999999</v>
      </c>
      <c r="H90" s="76">
        <v>1875</v>
      </c>
      <c r="I90" s="76">
        <v>1162</v>
      </c>
      <c r="J90" s="77">
        <f>SUM(G90:H90:I90)</f>
        <v>14295.507249999999</v>
      </c>
    </row>
    <row r="91" spans="2:10" ht="15.75" x14ac:dyDescent="0.25">
      <c r="B91" s="160" t="s">
        <v>370</v>
      </c>
      <c r="C91" s="160"/>
      <c r="D91" s="161"/>
      <c r="E91" s="162"/>
      <c r="F91" s="162"/>
      <c r="G91" s="162"/>
      <c r="H91" s="162"/>
      <c r="I91" s="162"/>
      <c r="J91" s="163"/>
    </row>
    <row r="92" spans="2:10" x14ac:dyDescent="0.25">
      <c r="B92" s="2"/>
      <c r="C92" s="164" t="s">
        <v>371</v>
      </c>
      <c r="D92" s="165">
        <v>44795</v>
      </c>
      <c r="E92" s="79">
        <v>28942.118726856588</v>
      </c>
      <c r="F92" s="74">
        <v>0.22</v>
      </c>
      <c r="G92" s="75">
        <f t="shared" ref="G92:G119" si="7">E92*(1-F92)</f>
        <v>22574.852606948141</v>
      </c>
      <c r="H92" s="76">
        <v>1875</v>
      </c>
      <c r="I92" s="76"/>
      <c r="J92" s="77">
        <f t="shared" ref="J92:J119" si="8">SUM(G92:I92)</f>
        <v>24449.852606948141</v>
      </c>
    </row>
    <row r="93" spans="2:10" s="2" customFormat="1" x14ac:dyDescent="0.25">
      <c r="C93" s="166" t="s">
        <v>372</v>
      </c>
      <c r="D93" s="167">
        <v>44795</v>
      </c>
      <c r="E93" s="79">
        <v>29688.961179546342</v>
      </c>
      <c r="F93" s="74">
        <v>0.22</v>
      </c>
      <c r="G93" s="75">
        <f t="shared" si="7"/>
        <v>23157.389720046147</v>
      </c>
      <c r="H93" s="76">
        <v>1875</v>
      </c>
      <c r="I93" s="76"/>
      <c r="J93" s="77">
        <f t="shared" si="8"/>
        <v>25032.389720046147</v>
      </c>
    </row>
    <row r="94" spans="2:10" x14ac:dyDescent="0.25">
      <c r="B94" s="2"/>
      <c r="C94" s="164" t="s">
        <v>373</v>
      </c>
      <c r="D94" s="165">
        <v>44795</v>
      </c>
      <c r="E94" s="79">
        <v>30468.961542397796</v>
      </c>
      <c r="F94" s="74">
        <v>0.22</v>
      </c>
      <c r="G94" s="75">
        <f t="shared" si="7"/>
        <v>23765.79000307028</v>
      </c>
      <c r="H94" s="76">
        <v>1875</v>
      </c>
      <c r="I94" s="76"/>
      <c r="J94" s="77">
        <f t="shared" si="8"/>
        <v>25640.79000307028</v>
      </c>
    </row>
    <row r="95" spans="2:10" x14ac:dyDescent="0.25">
      <c r="B95" s="2"/>
      <c r="C95" s="164" t="s">
        <v>374</v>
      </c>
      <c r="D95" s="165">
        <v>44795</v>
      </c>
      <c r="E95" s="79">
        <v>31810.541113860923</v>
      </c>
      <c r="F95" s="74">
        <v>0.22</v>
      </c>
      <c r="G95" s="75">
        <f t="shared" si="7"/>
        <v>24812.222068811519</v>
      </c>
      <c r="H95" s="76">
        <v>2095</v>
      </c>
      <c r="I95" s="76"/>
      <c r="J95" s="77">
        <f t="shared" si="8"/>
        <v>26907.222068811519</v>
      </c>
    </row>
    <row r="96" spans="2:10" s="2" customFormat="1" ht="15.75" thickBot="1" x14ac:dyDescent="0.3">
      <c r="C96" s="168" t="s">
        <v>375</v>
      </c>
      <c r="D96" s="169">
        <v>44795</v>
      </c>
      <c r="E96" s="82">
        <v>32983.173238309668</v>
      </c>
      <c r="F96" s="83">
        <v>0.22</v>
      </c>
      <c r="G96" s="84">
        <f t="shared" si="7"/>
        <v>25726.875125881543</v>
      </c>
      <c r="H96" s="85">
        <v>2095</v>
      </c>
      <c r="I96" s="85"/>
      <c r="J96" s="86">
        <f t="shared" si="8"/>
        <v>27821.875125881543</v>
      </c>
    </row>
    <row r="97" spans="2:10" ht="15.75" thickTop="1" x14ac:dyDescent="0.25">
      <c r="B97" s="2"/>
      <c r="C97" s="170" t="s">
        <v>376</v>
      </c>
      <c r="D97" s="171">
        <v>44795</v>
      </c>
      <c r="E97" s="89">
        <v>37326.859469492563</v>
      </c>
      <c r="F97" s="90">
        <v>0.22</v>
      </c>
      <c r="G97" s="91">
        <f t="shared" si="7"/>
        <v>29114.9503862042</v>
      </c>
      <c r="H97" s="92">
        <v>2095</v>
      </c>
      <c r="I97" s="92"/>
      <c r="J97" s="93">
        <f t="shared" si="8"/>
        <v>31209.9503862042</v>
      </c>
    </row>
    <row r="98" spans="2:10" x14ac:dyDescent="0.25">
      <c r="B98" s="2"/>
      <c r="C98" s="164" t="s">
        <v>377</v>
      </c>
      <c r="D98" s="165">
        <v>44795</v>
      </c>
      <c r="E98" s="79">
        <v>39293.176173684893</v>
      </c>
      <c r="F98" s="74">
        <v>0.22</v>
      </c>
      <c r="G98" s="75">
        <f t="shared" si="7"/>
        <v>30648.677415474216</v>
      </c>
      <c r="H98" s="76">
        <v>2095</v>
      </c>
      <c r="I98" s="76"/>
      <c r="J98" s="77">
        <f t="shared" si="8"/>
        <v>32743.677415474216</v>
      </c>
    </row>
    <row r="99" spans="2:10" x14ac:dyDescent="0.25">
      <c r="B99" s="2"/>
      <c r="C99" s="164" t="s">
        <v>378</v>
      </c>
      <c r="D99" s="165">
        <v>44795</v>
      </c>
      <c r="E99" s="79">
        <v>54843.70972348858</v>
      </c>
      <c r="F99" s="74">
        <v>0.22</v>
      </c>
      <c r="G99" s="75">
        <f t="shared" si="7"/>
        <v>42778.093584321097</v>
      </c>
      <c r="H99" s="76">
        <v>3370</v>
      </c>
      <c r="I99" s="76"/>
      <c r="J99" s="77">
        <f t="shared" si="8"/>
        <v>46148.093584321097</v>
      </c>
    </row>
    <row r="100" spans="2:10" s="2" customFormat="1" x14ac:dyDescent="0.25">
      <c r="C100" s="172" t="s">
        <v>379</v>
      </c>
      <c r="D100" s="173">
        <v>44795</v>
      </c>
      <c r="E100" s="89">
        <v>63457.924257084902</v>
      </c>
      <c r="F100" s="90">
        <v>0.22</v>
      </c>
      <c r="G100" s="91">
        <f t="shared" si="7"/>
        <v>49497.180920526225</v>
      </c>
      <c r="H100" s="92">
        <v>3370</v>
      </c>
      <c r="I100" s="92"/>
      <c r="J100" s="93">
        <f t="shared" si="8"/>
        <v>52867.180920526225</v>
      </c>
    </row>
    <row r="101" spans="2:10" ht="15.75" thickBot="1" x14ac:dyDescent="0.3">
      <c r="B101" s="2"/>
      <c r="C101" s="174" t="s">
        <v>380</v>
      </c>
      <c r="D101" s="175">
        <v>44795</v>
      </c>
      <c r="E101" s="82">
        <v>68155.821179360268</v>
      </c>
      <c r="F101" s="83">
        <v>0.22</v>
      </c>
      <c r="G101" s="84">
        <f t="shared" si="7"/>
        <v>53161.540519901013</v>
      </c>
      <c r="H101" s="85">
        <v>3370</v>
      </c>
      <c r="I101" s="85"/>
      <c r="J101" s="86">
        <f t="shared" si="8"/>
        <v>56531.540519901013</v>
      </c>
    </row>
    <row r="102" spans="2:10" ht="15.75" thickTop="1" x14ac:dyDescent="0.25">
      <c r="B102" s="2"/>
      <c r="C102" s="170" t="s">
        <v>381</v>
      </c>
      <c r="D102" s="171">
        <v>44795</v>
      </c>
      <c r="E102" s="89">
        <v>57994.237504884535</v>
      </c>
      <c r="F102" s="90">
        <v>0.22</v>
      </c>
      <c r="G102" s="91">
        <f t="shared" si="7"/>
        <v>45235.505253809941</v>
      </c>
      <c r="H102" s="92">
        <v>3370</v>
      </c>
      <c r="I102" s="92"/>
      <c r="J102" s="93">
        <f t="shared" si="8"/>
        <v>48605.505253809941</v>
      </c>
    </row>
    <row r="103" spans="2:10" s="2" customFormat="1" x14ac:dyDescent="0.25">
      <c r="C103" s="166" t="s">
        <v>382</v>
      </c>
      <c r="D103" s="167">
        <v>44795</v>
      </c>
      <c r="E103" s="79">
        <v>68432.137097374449</v>
      </c>
      <c r="F103" s="74">
        <v>0.22</v>
      </c>
      <c r="G103" s="75">
        <f t="shared" si="7"/>
        <v>53377.066935952069</v>
      </c>
      <c r="H103" s="76">
        <v>3370</v>
      </c>
      <c r="I103" s="76"/>
      <c r="J103" s="77">
        <f t="shared" si="8"/>
        <v>56747.066935952069</v>
      </c>
    </row>
    <row r="104" spans="2:10" x14ac:dyDescent="0.25">
      <c r="B104" s="2"/>
      <c r="C104" s="164" t="s">
        <v>383</v>
      </c>
      <c r="D104" s="165">
        <v>44795</v>
      </c>
      <c r="E104" s="79">
        <v>76956.351589103288</v>
      </c>
      <c r="F104" s="74">
        <v>0.22</v>
      </c>
      <c r="G104" s="75">
        <f t="shared" si="7"/>
        <v>60025.954239500563</v>
      </c>
      <c r="H104" s="76">
        <v>3370</v>
      </c>
      <c r="I104" s="76"/>
      <c r="J104" s="77">
        <f t="shared" si="8"/>
        <v>63395.954239500563</v>
      </c>
    </row>
    <row r="105" spans="2:10" x14ac:dyDescent="0.25">
      <c r="B105" s="2"/>
      <c r="C105" s="164" t="s">
        <v>384</v>
      </c>
      <c r="D105" s="165">
        <v>44795</v>
      </c>
      <c r="E105" s="79">
        <v>29356.329445860702</v>
      </c>
      <c r="F105" s="74">
        <v>0.22</v>
      </c>
      <c r="G105" s="75">
        <f t="shared" si="7"/>
        <v>22897.936967771348</v>
      </c>
      <c r="H105" s="76">
        <v>1875</v>
      </c>
      <c r="I105" s="76"/>
      <c r="J105" s="77">
        <f t="shared" si="8"/>
        <v>24772.936967771348</v>
      </c>
    </row>
    <row r="106" spans="2:10" x14ac:dyDescent="0.25">
      <c r="B106" s="2"/>
      <c r="C106" s="164" t="s">
        <v>385</v>
      </c>
      <c r="D106" s="165">
        <v>44795</v>
      </c>
      <c r="E106" s="79">
        <v>30698.961649392455</v>
      </c>
      <c r="F106" s="74">
        <v>0.22</v>
      </c>
      <c r="G106" s="75">
        <f t="shared" si="7"/>
        <v>23945.190086526116</v>
      </c>
      <c r="H106" s="76">
        <v>1875</v>
      </c>
      <c r="I106" s="76"/>
      <c r="J106" s="77">
        <f t="shared" si="8"/>
        <v>25820.190086526116</v>
      </c>
    </row>
    <row r="107" spans="2:10" x14ac:dyDescent="0.25">
      <c r="B107" s="2"/>
      <c r="C107" s="164" t="s">
        <v>386</v>
      </c>
      <c r="D107" s="165">
        <v>44795</v>
      </c>
      <c r="E107" s="79">
        <v>32014.751735174261</v>
      </c>
      <c r="F107" s="74">
        <v>0.22</v>
      </c>
      <c r="G107" s="75">
        <f t="shared" si="7"/>
        <v>24971.506353435925</v>
      </c>
      <c r="H107" s="76">
        <v>1875</v>
      </c>
      <c r="I107" s="76"/>
      <c r="J107" s="77">
        <f t="shared" si="8"/>
        <v>26846.506353435925</v>
      </c>
    </row>
    <row r="108" spans="2:10" x14ac:dyDescent="0.25">
      <c r="B108" s="2"/>
      <c r="C108" s="164" t="s">
        <v>387</v>
      </c>
      <c r="D108" s="165">
        <v>44795</v>
      </c>
      <c r="E108" s="79">
        <v>32059.488598090844</v>
      </c>
      <c r="F108" s="74">
        <v>0.22</v>
      </c>
      <c r="G108" s="75">
        <f t="shared" si="7"/>
        <v>25006.401106510861</v>
      </c>
      <c r="H108" s="76">
        <v>2095</v>
      </c>
      <c r="I108" s="76"/>
      <c r="J108" s="77">
        <f t="shared" si="8"/>
        <v>27101.401106510861</v>
      </c>
    </row>
    <row r="109" spans="2:10" s="2" customFormat="1" ht="15.75" thickBot="1" x14ac:dyDescent="0.3">
      <c r="C109" s="176" t="s">
        <v>388</v>
      </c>
      <c r="D109" s="177">
        <v>44795</v>
      </c>
      <c r="E109" s="178">
        <v>33618.963007759441</v>
      </c>
      <c r="F109" s="179">
        <v>0.22</v>
      </c>
      <c r="G109" s="180">
        <f t="shared" si="7"/>
        <v>26222.791146052365</v>
      </c>
      <c r="H109" s="181">
        <v>2095</v>
      </c>
      <c r="I109" s="181"/>
      <c r="J109" s="182">
        <f t="shared" si="8"/>
        <v>28317.791146052365</v>
      </c>
    </row>
    <row r="110" spans="2:10" x14ac:dyDescent="0.25">
      <c r="B110" s="2"/>
      <c r="C110" s="170" t="s">
        <v>389</v>
      </c>
      <c r="D110" s="171">
        <v>44795</v>
      </c>
      <c r="E110" s="89">
        <v>36775.806581567143</v>
      </c>
      <c r="F110" s="90">
        <v>0.22</v>
      </c>
      <c r="G110" s="91">
        <f t="shared" si="7"/>
        <v>28685.129133622373</v>
      </c>
      <c r="H110" s="92">
        <v>2095</v>
      </c>
      <c r="I110" s="92"/>
      <c r="J110" s="93">
        <f t="shared" si="8"/>
        <v>30780.129133622373</v>
      </c>
    </row>
    <row r="111" spans="2:10" x14ac:dyDescent="0.25">
      <c r="B111" s="2"/>
      <c r="C111" s="164" t="s">
        <v>390</v>
      </c>
      <c r="D111" s="165">
        <v>44795</v>
      </c>
      <c r="E111" s="79">
        <v>38635.281130793992</v>
      </c>
      <c r="F111" s="74">
        <v>0.22</v>
      </c>
      <c r="G111" s="75">
        <f t="shared" si="7"/>
        <v>30135.519282019315</v>
      </c>
      <c r="H111" s="76">
        <v>2095</v>
      </c>
      <c r="I111" s="76"/>
      <c r="J111" s="77">
        <f t="shared" si="8"/>
        <v>32230.519282019315</v>
      </c>
    </row>
    <row r="112" spans="2:10" s="2" customFormat="1" ht="15.75" thickBot="1" x14ac:dyDescent="0.3">
      <c r="C112" s="168" t="s">
        <v>391</v>
      </c>
      <c r="D112" s="169">
        <v>44795</v>
      </c>
      <c r="E112" s="82">
        <v>40571.597821030497</v>
      </c>
      <c r="F112" s="83">
        <v>0.22</v>
      </c>
      <c r="G112" s="84">
        <f t="shared" si="7"/>
        <v>31645.846300403788</v>
      </c>
      <c r="H112" s="85">
        <v>2095</v>
      </c>
      <c r="I112" s="85"/>
      <c r="J112" s="86">
        <f t="shared" si="8"/>
        <v>33740.846300403791</v>
      </c>
    </row>
    <row r="113" spans="2:14" ht="15.75" thickTop="1" x14ac:dyDescent="0.25">
      <c r="B113" s="2"/>
      <c r="C113" s="170" t="s">
        <v>392</v>
      </c>
      <c r="D113" s="171">
        <v>44795</v>
      </c>
      <c r="E113" s="89">
        <v>55252.657282149565</v>
      </c>
      <c r="F113" s="90">
        <v>0.24</v>
      </c>
      <c r="G113" s="91">
        <f t="shared" si="7"/>
        <v>41992.019534433668</v>
      </c>
      <c r="H113" s="92">
        <v>3370</v>
      </c>
      <c r="I113" s="92"/>
      <c r="J113" s="93">
        <f t="shared" si="8"/>
        <v>45362.019534433668</v>
      </c>
    </row>
    <row r="114" spans="2:14" x14ac:dyDescent="0.25">
      <c r="B114" s="2"/>
      <c r="C114" s="164" t="s">
        <v>393</v>
      </c>
      <c r="D114" s="165">
        <v>44795</v>
      </c>
      <c r="E114" s="79">
        <v>58495.290369550246</v>
      </c>
      <c r="F114" s="74">
        <v>0.24</v>
      </c>
      <c r="G114" s="75">
        <f t="shared" si="7"/>
        <v>44456.420680858188</v>
      </c>
      <c r="H114" s="76">
        <v>3370</v>
      </c>
      <c r="I114" s="76"/>
      <c r="J114" s="77">
        <f t="shared" si="8"/>
        <v>47826.420680858188</v>
      </c>
    </row>
    <row r="115" spans="2:14" s="2" customFormat="1" x14ac:dyDescent="0.25">
      <c r="C115" s="166" t="s">
        <v>394</v>
      </c>
      <c r="D115" s="167">
        <v>44795</v>
      </c>
      <c r="E115" s="79">
        <v>63876.871820397835</v>
      </c>
      <c r="F115" s="74">
        <v>0.24</v>
      </c>
      <c r="G115" s="75">
        <f t="shared" si="7"/>
        <v>48546.422583502354</v>
      </c>
      <c r="H115" s="76">
        <v>3370</v>
      </c>
      <c r="I115" s="76"/>
      <c r="J115" s="77">
        <f t="shared" si="8"/>
        <v>51916.422583502354</v>
      </c>
    </row>
    <row r="116" spans="2:14" x14ac:dyDescent="0.25">
      <c r="B116" s="2"/>
      <c r="C116" s="164" t="s">
        <v>395</v>
      </c>
      <c r="D116" s="165">
        <v>44795</v>
      </c>
      <c r="E116" s="79">
        <v>64501.608953127034</v>
      </c>
      <c r="F116" s="74">
        <v>0.24</v>
      </c>
      <c r="G116" s="75">
        <f t="shared" si="7"/>
        <v>49021.222804376543</v>
      </c>
      <c r="H116" s="76">
        <v>3370</v>
      </c>
      <c r="I116" s="76"/>
      <c r="J116" s="77">
        <f t="shared" si="8"/>
        <v>52391.222804376543</v>
      </c>
    </row>
    <row r="117" spans="2:14" ht="15.75" thickBot="1" x14ac:dyDescent="0.3">
      <c r="B117" s="2"/>
      <c r="C117" s="174" t="s">
        <v>396</v>
      </c>
      <c r="D117" s="175">
        <v>44795</v>
      </c>
      <c r="E117" s="183">
        <v>68527.400299585046</v>
      </c>
      <c r="F117" s="83">
        <v>0.24</v>
      </c>
      <c r="G117" s="124">
        <f t="shared" si="7"/>
        <v>52080.824227684636</v>
      </c>
      <c r="H117" s="125">
        <v>3370</v>
      </c>
      <c r="I117" s="184"/>
      <c r="J117" s="185">
        <f t="shared" si="8"/>
        <v>55450.824227684636</v>
      </c>
    </row>
    <row r="118" spans="2:14" ht="15.75" thickTop="1" x14ac:dyDescent="0.25">
      <c r="B118" s="2"/>
      <c r="C118" s="170" t="s">
        <v>397</v>
      </c>
      <c r="D118" s="171">
        <v>44795</v>
      </c>
      <c r="E118" s="89">
        <v>74877.585200000001</v>
      </c>
      <c r="F118" s="90">
        <v>0.24</v>
      </c>
      <c r="G118" s="91">
        <f t="shared" si="7"/>
        <v>56906.964752</v>
      </c>
      <c r="H118" s="186" t="s">
        <v>398</v>
      </c>
      <c r="I118" s="92">
        <v>3300</v>
      </c>
      <c r="J118" s="93">
        <f t="shared" si="8"/>
        <v>60206.964752</v>
      </c>
    </row>
    <row r="119" spans="2:14" x14ac:dyDescent="0.25">
      <c r="B119" s="2"/>
      <c r="C119" s="164" t="s">
        <v>399</v>
      </c>
      <c r="D119" s="165">
        <v>44795</v>
      </c>
      <c r="E119" s="79">
        <v>79498.709900000002</v>
      </c>
      <c r="F119" s="74">
        <v>0.24</v>
      </c>
      <c r="G119" s="75">
        <f t="shared" si="7"/>
        <v>60419.019524000003</v>
      </c>
      <c r="H119" s="186" t="s">
        <v>398</v>
      </c>
      <c r="I119" s="76">
        <v>3300</v>
      </c>
      <c r="J119" s="77">
        <f t="shared" si="8"/>
        <v>63719.019524000003</v>
      </c>
    </row>
    <row r="120" spans="2:14" ht="15.75" x14ac:dyDescent="0.25">
      <c r="B120" s="187" t="s">
        <v>400</v>
      </c>
      <c r="C120" s="187"/>
      <c r="D120" s="188"/>
      <c r="E120" s="189"/>
      <c r="F120" s="189"/>
      <c r="G120" s="189"/>
      <c r="H120" s="189"/>
      <c r="I120" s="189"/>
      <c r="J120" s="62"/>
    </row>
    <row r="121" spans="2:14" x14ac:dyDescent="0.25">
      <c r="B121" s="2"/>
      <c r="C121" s="190" t="s">
        <v>401</v>
      </c>
      <c r="D121" s="191">
        <v>44795</v>
      </c>
      <c r="E121" s="202">
        <v>38520.976000000002</v>
      </c>
      <c r="F121" s="74">
        <v>0.24</v>
      </c>
      <c r="G121" s="75">
        <v>29275.941760000002</v>
      </c>
      <c r="H121" s="76">
        <v>2095</v>
      </c>
      <c r="I121" s="76"/>
      <c r="J121" s="77">
        <v>31370.941760000002</v>
      </c>
      <c r="K121" s="199"/>
    </row>
    <row r="122" spans="2:14" s="2" customFormat="1" x14ac:dyDescent="0.25">
      <c r="C122" s="192" t="s">
        <v>402</v>
      </c>
      <c r="D122" s="193">
        <v>44795</v>
      </c>
      <c r="E122" s="202">
        <v>40874.171000000002</v>
      </c>
      <c r="F122" s="74">
        <v>0.24</v>
      </c>
      <c r="G122" s="75">
        <v>31064.369960000004</v>
      </c>
      <c r="H122" s="76">
        <v>2095</v>
      </c>
      <c r="I122" s="76"/>
      <c r="J122" s="77">
        <v>33159.369960000004</v>
      </c>
      <c r="K122" s="200"/>
    </row>
    <row r="123" spans="2:14" x14ac:dyDescent="0.25">
      <c r="B123" s="2"/>
      <c r="C123" s="190" t="s">
        <v>403</v>
      </c>
      <c r="D123" s="191">
        <v>44795</v>
      </c>
      <c r="E123" s="202">
        <v>43614.324000000001</v>
      </c>
      <c r="F123" s="74">
        <v>0.24</v>
      </c>
      <c r="G123" s="75">
        <v>33146.88624</v>
      </c>
      <c r="H123" s="76">
        <v>2095</v>
      </c>
      <c r="I123" s="76"/>
      <c r="J123" s="77">
        <v>35241.88624</v>
      </c>
      <c r="K123" s="199"/>
    </row>
    <row r="124" spans="2:14" x14ac:dyDescent="0.25">
      <c r="B124" s="2"/>
      <c r="C124" s="190" t="s">
        <v>404</v>
      </c>
      <c r="D124" s="191">
        <v>44795</v>
      </c>
      <c r="E124" s="202">
        <v>45437.184000000001</v>
      </c>
      <c r="F124" s="74">
        <v>0.24</v>
      </c>
      <c r="G124" s="75">
        <v>34532.259839999999</v>
      </c>
      <c r="H124" s="76">
        <v>2095</v>
      </c>
      <c r="I124" s="76"/>
      <c r="J124" s="77">
        <v>36627.259839999999</v>
      </c>
    </row>
    <row r="125" spans="2:14" x14ac:dyDescent="0.25">
      <c r="B125" s="2"/>
      <c r="C125" s="190" t="s">
        <v>405</v>
      </c>
      <c r="D125" s="191">
        <v>44795</v>
      </c>
      <c r="E125" s="202">
        <v>47334.131000000001</v>
      </c>
      <c r="F125" s="74">
        <v>0.24</v>
      </c>
      <c r="G125" s="75">
        <v>35973.939559999999</v>
      </c>
      <c r="H125" s="76">
        <v>2095</v>
      </c>
      <c r="I125" s="76"/>
      <c r="J125" s="77">
        <v>38068.939559999999</v>
      </c>
    </row>
    <row r="126" spans="2:14" s="2" customFormat="1" x14ac:dyDescent="0.25">
      <c r="C126" s="194" t="s">
        <v>406</v>
      </c>
      <c r="D126" s="195">
        <v>44795</v>
      </c>
      <c r="E126" s="202">
        <v>65531.817000000003</v>
      </c>
      <c r="F126" s="74">
        <v>0.24</v>
      </c>
      <c r="G126" s="75">
        <v>49804.180920000006</v>
      </c>
      <c r="H126" s="76">
        <v>3370</v>
      </c>
      <c r="I126" s="76"/>
      <c r="J126" s="77">
        <v>53174.180920000006</v>
      </c>
      <c r="K126" s="200"/>
    </row>
    <row r="127" spans="2:14" x14ac:dyDescent="0.25">
      <c r="B127" s="2"/>
      <c r="C127" s="190" t="s">
        <v>407</v>
      </c>
      <c r="D127" s="191">
        <v>44795</v>
      </c>
      <c r="E127" s="202">
        <v>69355.025999999998</v>
      </c>
      <c r="F127" s="74">
        <v>0.24</v>
      </c>
      <c r="G127" s="75">
        <v>52709.819759999998</v>
      </c>
      <c r="H127" s="76">
        <v>3370</v>
      </c>
      <c r="I127" s="76"/>
      <c r="J127" s="77">
        <v>56079.819759999998</v>
      </c>
    </row>
    <row r="128" spans="2:14" s="2" customFormat="1" x14ac:dyDescent="0.25">
      <c r="C128" s="196" t="s">
        <v>408</v>
      </c>
      <c r="D128" s="197">
        <v>44795</v>
      </c>
      <c r="E128" s="202">
        <v>73372.247000000003</v>
      </c>
      <c r="F128" s="74">
        <v>0.24</v>
      </c>
      <c r="G128" s="75">
        <v>55762.907720000003</v>
      </c>
      <c r="H128" s="76">
        <v>3370</v>
      </c>
      <c r="I128" s="76"/>
      <c r="J128" s="77">
        <v>59132.907720000003</v>
      </c>
      <c r="K128" s="200"/>
      <c r="L128"/>
      <c r="M128"/>
      <c r="N128"/>
    </row>
    <row r="129" spans="1:11" x14ac:dyDescent="0.25">
      <c r="B129" s="2"/>
      <c r="C129" s="190" t="s">
        <v>409</v>
      </c>
      <c r="D129" s="191">
        <v>44795</v>
      </c>
      <c r="E129" s="202">
        <v>76792.508000000002</v>
      </c>
      <c r="F129" s="74">
        <v>0.24</v>
      </c>
      <c r="G129" s="75">
        <v>58362.306080000002</v>
      </c>
      <c r="H129" s="76">
        <v>3370</v>
      </c>
      <c r="I129" s="76"/>
      <c r="J129" s="77">
        <v>61732.306080000002</v>
      </c>
    </row>
    <row r="130" spans="1:11" x14ac:dyDescent="0.25">
      <c r="B130" s="2"/>
      <c r="C130" s="190" t="s">
        <v>410</v>
      </c>
      <c r="D130" s="191">
        <v>44795</v>
      </c>
      <c r="E130" s="202">
        <v>80167.464000000007</v>
      </c>
      <c r="F130" s="74">
        <v>0.24</v>
      </c>
      <c r="G130" s="75">
        <v>60927.272640000003</v>
      </c>
      <c r="H130" s="76">
        <v>3370</v>
      </c>
      <c r="I130" s="76"/>
      <c r="J130" s="77">
        <v>64297.272640000003</v>
      </c>
      <c r="K130" s="199"/>
    </row>
    <row r="131" spans="1:11" x14ac:dyDescent="0.25">
      <c r="B131" s="2"/>
      <c r="C131" s="128" t="s">
        <v>411</v>
      </c>
      <c r="D131" s="129">
        <v>44795</v>
      </c>
      <c r="E131" s="202">
        <v>84232.015920000005</v>
      </c>
      <c r="F131" s="74">
        <v>0.24</v>
      </c>
      <c r="G131" s="75">
        <v>64016.332099200008</v>
      </c>
      <c r="H131" s="76">
        <v>3300</v>
      </c>
      <c r="I131" s="76">
        <v>3300</v>
      </c>
      <c r="J131" s="77">
        <v>67316.332099200008</v>
      </c>
      <c r="K131" s="199"/>
    </row>
    <row r="132" spans="1:11" ht="15.75" thickBot="1" x14ac:dyDescent="0.3">
      <c r="B132" s="2"/>
      <c r="C132" s="190" t="s">
        <v>412</v>
      </c>
      <c r="D132" s="198">
        <v>44795</v>
      </c>
      <c r="E132" s="202">
        <v>89716.061100000006</v>
      </c>
      <c r="F132" s="74">
        <v>0.24</v>
      </c>
      <c r="G132" s="75">
        <v>68184.206436000008</v>
      </c>
      <c r="H132" s="76">
        <v>3300</v>
      </c>
      <c r="I132" s="76">
        <v>3300</v>
      </c>
      <c r="J132" s="77">
        <v>71484.206436000008</v>
      </c>
      <c r="K132" s="199"/>
    </row>
    <row r="133" spans="1:11" x14ac:dyDescent="0.25">
      <c r="B133" s="2"/>
      <c r="C133" s="128" t="s">
        <v>413</v>
      </c>
      <c r="D133" s="129">
        <v>44795</v>
      </c>
      <c r="E133" s="89">
        <v>113439.54426000001</v>
      </c>
      <c r="F133" s="74">
        <v>0.24</v>
      </c>
      <c r="G133" s="91">
        <f t="shared" ref="G133:G140" si="9">E133*(1-F133)</f>
        <v>86214.053637600009</v>
      </c>
      <c r="H133" s="76" t="s">
        <v>398</v>
      </c>
      <c r="I133" s="76">
        <v>3300</v>
      </c>
      <c r="J133" s="77">
        <f t="shared" ref="J133:J140" si="10">SUM(G133:I133)</f>
        <v>89514.053637600009</v>
      </c>
    </row>
    <row r="134" spans="1:11" ht="15.75" thickBot="1" x14ac:dyDescent="0.3">
      <c r="B134" s="2"/>
      <c r="C134" s="130" t="s">
        <v>414</v>
      </c>
      <c r="D134" s="131">
        <v>44795</v>
      </c>
      <c r="E134" s="82">
        <v>121103.83314</v>
      </c>
      <c r="F134" s="83">
        <v>0.24</v>
      </c>
      <c r="G134" s="84">
        <f t="shared" si="9"/>
        <v>92038.913186400008</v>
      </c>
      <c r="H134" s="85" t="s">
        <v>398</v>
      </c>
      <c r="I134" s="85">
        <v>3300</v>
      </c>
      <c r="J134" s="86">
        <f t="shared" si="10"/>
        <v>95338.913186400008</v>
      </c>
    </row>
    <row r="135" spans="1:11" ht="15.75" thickTop="1" x14ac:dyDescent="0.25">
      <c r="B135" s="2"/>
      <c r="C135" s="128" t="s">
        <v>415</v>
      </c>
      <c r="D135" s="129">
        <v>44795</v>
      </c>
      <c r="E135" s="89">
        <v>154092.10854000002</v>
      </c>
      <c r="F135" s="90">
        <v>0.22</v>
      </c>
      <c r="G135" s="91">
        <f t="shared" si="9"/>
        <v>120191.84466120001</v>
      </c>
      <c r="H135" s="92" t="s">
        <v>398</v>
      </c>
      <c r="I135" s="92">
        <v>3950</v>
      </c>
      <c r="J135" s="93">
        <f t="shared" si="10"/>
        <v>124141.84466120001</v>
      </c>
    </row>
    <row r="136" spans="1:11" x14ac:dyDescent="0.25">
      <c r="B136" s="2"/>
      <c r="C136" s="190" t="s">
        <v>416</v>
      </c>
      <c r="D136" s="191">
        <v>44795</v>
      </c>
      <c r="E136" s="79">
        <v>159371.66952000002</v>
      </c>
      <c r="F136" s="74">
        <v>0.22</v>
      </c>
      <c r="G136" s="75">
        <f t="shared" si="9"/>
        <v>124309.90222560002</v>
      </c>
      <c r="H136" s="92" t="s">
        <v>398</v>
      </c>
      <c r="I136" s="76">
        <v>3950</v>
      </c>
      <c r="J136" s="77">
        <f t="shared" si="10"/>
        <v>128259.90222560002</v>
      </c>
    </row>
    <row r="137" spans="1:11" x14ac:dyDescent="0.25">
      <c r="B137" s="2"/>
      <c r="C137" s="190" t="s">
        <v>417</v>
      </c>
      <c r="D137" s="191">
        <v>44795</v>
      </c>
      <c r="E137" s="79">
        <v>181043.67876000001</v>
      </c>
      <c r="F137" s="74">
        <v>0.22</v>
      </c>
      <c r="G137" s="75">
        <f t="shared" si="9"/>
        <v>141214.06943280002</v>
      </c>
      <c r="H137" s="92" t="s">
        <v>398</v>
      </c>
      <c r="I137" s="76">
        <v>3950</v>
      </c>
      <c r="J137" s="77">
        <f t="shared" si="10"/>
        <v>145164.06943280002</v>
      </c>
    </row>
    <row r="138" spans="1:11" ht="15.75" thickBot="1" x14ac:dyDescent="0.3">
      <c r="B138" s="2"/>
      <c r="C138" s="130" t="s">
        <v>418</v>
      </c>
      <c r="D138" s="131">
        <v>44795</v>
      </c>
      <c r="E138" s="82">
        <v>192045.48138000001</v>
      </c>
      <c r="F138" s="83">
        <v>0.22</v>
      </c>
      <c r="G138" s="84">
        <f t="shared" si="9"/>
        <v>149795.47547640002</v>
      </c>
      <c r="H138" s="92" t="s">
        <v>398</v>
      </c>
      <c r="I138" s="85">
        <v>3950</v>
      </c>
      <c r="J138" s="86">
        <f t="shared" si="10"/>
        <v>153745.47547640002</v>
      </c>
      <c r="K138" s="201"/>
    </row>
    <row r="139" spans="1:11" ht="15.75" thickTop="1" x14ac:dyDescent="0.25">
      <c r="B139" s="2"/>
      <c r="C139" s="128" t="s">
        <v>419</v>
      </c>
      <c r="D139" s="129">
        <v>44795</v>
      </c>
      <c r="E139" s="89">
        <v>324499.39199999999</v>
      </c>
      <c r="F139" s="90">
        <v>0.24</v>
      </c>
      <c r="G139" s="91">
        <f t="shared" si="9"/>
        <v>246619.53792</v>
      </c>
      <c r="H139" s="92" t="s">
        <v>398</v>
      </c>
      <c r="I139" s="92">
        <v>4900</v>
      </c>
      <c r="J139" s="93">
        <f t="shared" si="10"/>
        <v>251519.53792</v>
      </c>
    </row>
    <row r="140" spans="1:11" x14ac:dyDescent="0.25">
      <c r="B140" s="2"/>
      <c r="C140" s="190" t="s">
        <v>420</v>
      </c>
      <c r="D140" s="191">
        <v>44795</v>
      </c>
      <c r="E140" s="79">
        <v>420653.31983999995</v>
      </c>
      <c r="F140" s="74">
        <v>0.24</v>
      </c>
      <c r="G140" s="75">
        <f t="shared" si="9"/>
        <v>319696.52307839994</v>
      </c>
      <c r="H140" s="92" t="s">
        <v>398</v>
      </c>
      <c r="I140" s="76">
        <v>4900</v>
      </c>
      <c r="J140" s="77">
        <f t="shared" si="10"/>
        <v>324596.52307839994</v>
      </c>
    </row>
    <row r="141" spans="1:11" x14ac:dyDescent="0.25">
      <c r="B141" s="2"/>
      <c r="C141" s="3" t="s">
        <v>14</v>
      </c>
      <c r="D141" s="3"/>
      <c r="E141" s="21"/>
      <c r="F141" s="7"/>
      <c r="G141" s="21">
        <f t="shared" ref="G141" si="11">E141*(1-F141)</f>
        <v>0</v>
      </c>
    </row>
    <row r="142" spans="1:11" ht="45" x14ac:dyDescent="0.25">
      <c r="A142" s="9" t="s">
        <v>7</v>
      </c>
      <c r="B142" s="2"/>
      <c r="F142" s="12" t="s">
        <v>8</v>
      </c>
    </row>
    <row r="143" spans="1:11" x14ac:dyDescent="0.25">
      <c r="A143">
        <v>5</v>
      </c>
      <c r="B143" s="8" t="s">
        <v>51</v>
      </c>
      <c r="D143" s="5"/>
      <c r="E143" s="5" t="s">
        <v>10</v>
      </c>
      <c r="F143" s="6">
        <f>IFERROR(AVERAGE(F145:F149),"N/A")</f>
        <v>0.15</v>
      </c>
    </row>
    <row r="144" spans="1:11" ht="24" x14ac:dyDescent="0.25">
      <c r="B144" s="2"/>
      <c r="C144" s="4" t="s">
        <v>11</v>
      </c>
      <c r="D144" s="4" t="s">
        <v>12</v>
      </c>
      <c r="E144" s="4" t="s">
        <v>45</v>
      </c>
      <c r="F144" s="13" t="s">
        <v>13</v>
      </c>
      <c r="G144" s="4" t="s">
        <v>46</v>
      </c>
    </row>
    <row r="145" spans="1:8" x14ac:dyDescent="0.25">
      <c r="B145" s="2"/>
      <c r="C145" s="3" t="s">
        <v>290</v>
      </c>
      <c r="D145" s="3" t="s">
        <v>259</v>
      </c>
      <c r="E145" s="21">
        <v>18833.330000000002</v>
      </c>
      <c r="F145" s="7">
        <v>0.15</v>
      </c>
      <c r="G145" s="21">
        <f>E145*(1-F145)</f>
        <v>16008.330500000002</v>
      </c>
    </row>
    <row r="146" spans="1:8" x14ac:dyDescent="0.25">
      <c r="B146" s="2"/>
      <c r="C146" s="3"/>
      <c r="D146" s="3"/>
      <c r="E146" s="21"/>
      <c r="F146" s="7"/>
      <c r="G146" s="21">
        <f t="shared" ref="G146:G149" si="12">E146*(1-F146)</f>
        <v>0</v>
      </c>
    </row>
    <row r="147" spans="1:8" x14ac:dyDescent="0.25">
      <c r="B147" s="2"/>
      <c r="C147" s="3"/>
      <c r="D147" s="3"/>
      <c r="E147" s="21"/>
      <c r="F147" s="7"/>
      <c r="G147" s="21">
        <f t="shared" si="12"/>
        <v>0</v>
      </c>
    </row>
    <row r="148" spans="1:8" x14ac:dyDescent="0.25">
      <c r="B148" s="2"/>
      <c r="C148" s="3"/>
      <c r="D148" s="3"/>
      <c r="E148" s="21"/>
      <c r="F148" s="7"/>
      <c r="G148" s="21">
        <f t="shared" si="12"/>
        <v>0</v>
      </c>
    </row>
    <row r="149" spans="1:8" x14ac:dyDescent="0.25">
      <c r="B149" s="2"/>
      <c r="C149" s="3" t="s">
        <v>14</v>
      </c>
      <c r="D149" s="3"/>
      <c r="E149" s="21"/>
      <c r="F149" s="7"/>
      <c r="G149" s="21">
        <f t="shared" si="12"/>
        <v>0</v>
      </c>
    </row>
    <row r="150" spans="1:8" ht="45" x14ac:dyDescent="0.25">
      <c r="A150" s="9" t="s">
        <v>7</v>
      </c>
      <c r="B150" s="2"/>
      <c r="F150" s="12" t="s">
        <v>8</v>
      </c>
    </row>
    <row r="151" spans="1:8" x14ac:dyDescent="0.25">
      <c r="A151">
        <v>6</v>
      </c>
      <c r="B151" s="8" t="s">
        <v>52</v>
      </c>
      <c r="D151" s="5"/>
      <c r="E151" s="5" t="s">
        <v>10</v>
      </c>
      <c r="F151" s="6" t="str">
        <f>IFERROR(AVERAGE(F153:F157),"N/A")</f>
        <v>N/A</v>
      </c>
    </row>
    <row r="152" spans="1:8" ht="24" x14ac:dyDescent="0.25">
      <c r="B152" s="2"/>
      <c r="C152" s="4" t="s">
        <v>11</v>
      </c>
      <c r="D152" s="4" t="s">
        <v>12</v>
      </c>
      <c r="E152" s="4" t="s">
        <v>45</v>
      </c>
      <c r="F152" s="13" t="s">
        <v>13</v>
      </c>
      <c r="G152" s="4" t="s">
        <v>46</v>
      </c>
    </row>
    <row r="153" spans="1:8" x14ac:dyDescent="0.25">
      <c r="B153" s="2"/>
      <c r="C153" s="3"/>
      <c r="D153" s="3"/>
      <c r="E153" s="21"/>
      <c r="F153" s="7"/>
      <c r="G153" s="21">
        <f>E153*(1-F153)</f>
        <v>0</v>
      </c>
    </row>
    <row r="154" spans="1:8" x14ac:dyDescent="0.25">
      <c r="B154" s="2"/>
      <c r="C154" s="3"/>
      <c r="D154" s="3"/>
      <c r="E154" s="21"/>
      <c r="F154" s="7"/>
      <c r="G154" s="21">
        <f t="shared" ref="G154:G157" si="13">E154*(1-F154)</f>
        <v>0</v>
      </c>
    </row>
    <row r="155" spans="1:8" x14ac:dyDescent="0.25">
      <c r="B155" s="2"/>
      <c r="C155" s="3"/>
      <c r="D155" s="3"/>
      <c r="E155" s="21"/>
      <c r="F155" s="7"/>
      <c r="G155" s="21">
        <f t="shared" si="13"/>
        <v>0</v>
      </c>
    </row>
    <row r="156" spans="1:8" x14ac:dyDescent="0.25">
      <c r="B156" s="2"/>
      <c r="C156" s="3"/>
      <c r="D156" s="3"/>
      <c r="E156" s="21"/>
      <c r="F156" s="7"/>
      <c r="G156" s="21">
        <f t="shared" si="13"/>
        <v>0</v>
      </c>
    </row>
    <row r="157" spans="1:8" x14ac:dyDescent="0.25">
      <c r="B157" s="2"/>
      <c r="C157" s="3" t="s">
        <v>14</v>
      </c>
      <c r="D157" s="3"/>
      <c r="E157" s="21"/>
      <c r="F157" s="7"/>
      <c r="G157" s="21">
        <f t="shared" si="13"/>
        <v>0</v>
      </c>
    </row>
    <row r="158" spans="1:8" ht="45" x14ac:dyDescent="0.25">
      <c r="A158" s="9" t="s">
        <v>7</v>
      </c>
      <c r="B158" s="2"/>
      <c r="F158" s="12" t="s">
        <v>8</v>
      </c>
    </row>
    <row r="159" spans="1:8" x14ac:dyDescent="0.25">
      <c r="A159">
        <v>7</v>
      </c>
      <c r="B159" s="8" t="s">
        <v>52</v>
      </c>
      <c r="D159" s="5"/>
      <c r="E159" s="5" t="s">
        <v>10</v>
      </c>
      <c r="F159" s="6">
        <f>IFERROR(AVERAGE(F161:F165),"N/A")</f>
        <v>2974.6</v>
      </c>
    </row>
    <row r="160" spans="1:8" ht="36" x14ac:dyDescent="0.25">
      <c r="B160" s="2"/>
      <c r="C160" s="4" t="s">
        <v>252</v>
      </c>
      <c r="D160" s="4" t="s">
        <v>11</v>
      </c>
      <c r="E160" s="4" t="s">
        <v>12</v>
      </c>
      <c r="F160" s="4" t="s">
        <v>45</v>
      </c>
      <c r="G160" s="13" t="s">
        <v>13</v>
      </c>
      <c r="H160" s="4" t="s">
        <v>46</v>
      </c>
    </row>
    <row r="161" spans="2:8" x14ac:dyDescent="0.25">
      <c r="B161" s="2"/>
      <c r="C161" s="3" t="s">
        <v>253</v>
      </c>
      <c r="D161" s="3" t="s">
        <v>254</v>
      </c>
      <c r="E161" s="3" t="s">
        <v>205</v>
      </c>
      <c r="F161" s="21">
        <v>2099</v>
      </c>
      <c r="G161" s="7">
        <v>0.14000000000000001</v>
      </c>
      <c r="H161" s="21">
        <f>F161*(1-G161)</f>
        <v>1805.1399999999999</v>
      </c>
    </row>
    <row r="162" spans="2:8" x14ac:dyDescent="0.25">
      <c r="B162" s="2"/>
      <c r="C162" s="3"/>
      <c r="D162" s="3" t="s">
        <v>254</v>
      </c>
      <c r="E162" s="3" t="s">
        <v>205</v>
      </c>
      <c r="F162" s="21">
        <v>2495</v>
      </c>
      <c r="G162" s="7">
        <v>0.14000000000000001</v>
      </c>
      <c r="H162" s="21">
        <f t="shared" ref="H162:H222" si="14">F162*(1-G162)</f>
        <v>2145.6999999999998</v>
      </c>
    </row>
    <row r="163" spans="2:8" x14ac:dyDescent="0.25">
      <c r="B163" s="2"/>
      <c r="C163" s="3"/>
      <c r="D163" s="3" t="s">
        <v>254</v>
      </c>
      <c r="E163" s="3" t="s">
        <v>205</v>
      </c>
      <c r="F163" s="21">
        <v>2783</v>
      </c>
      <c r="G163" s="7">
        <v>0.14000000000000001</v>
      </c>
      <c r="H163" s="21">
        <f t="shared" si="14"/>
        <v>2393.38</v>
      </c>
    </row>
    <row r="164" spans="2:8" x14ac:dyDescent="0.25">
      <c r="B164" s="2"/>
      <c r="C164" s="3"/>
      <c r="D164" s="3" t="s">
        <v>255</v>
      </c>
      <c r="E164" s="3" t="s">
        <v>205</v>
      </c>
      <c r="F164" s="21">
        <v>3645</v>
      </c>
      <c r="G164" s="7">
        <v>0.14000000000000001</v>
      </c>
      <c r="H164" s="21">
        <f t="shared" si="14"/>
        <v>3134.7</v>
      </c>
    </row>
    <row r="165" spans="2:8" x14ac:dyDescent="0.25">
      <c r="B165" s="2"/>
      <c r="C165" s="3"/>
      <c r="D165" s="3" t="s">
        <v>255</v>
      </c>
      <c r="E165" s="3" t="s">
        <v>205</v>
      </c>
      <c r="F165" s="21">
        <v>3851</v>
      </c>
      <c r="G165" s="7">
        <v>0.14000000000000001</v>
      </c>
      <c r="H165" s="21">
        <f t="shared" si="14"/>
        <v>3311.86</v>
      </c>
    </row>
    <row r="166" spans="2:8" x14ac:dyDescent="0.25">
      <c r="C166" s="3"/>
      <c r="D166" s="3" t="s">
        <v>256</v>
      </c>
      <c r="E166" s="3" t="s">
        <v>205</v>
      </c>
      <c r="F166" s="21">
        <v>5302</v>
      </c>
      <c r="G166" s="7">
        <v>0.14000000000000001</v>
      </c>
      <c r="H166" s="21">
        <f t="shared" si="14"/>
        <v>4559.72</v>
      </c>
    </row>
    <row r="167" spans="2:8" x14ac:dyDescent="0.25">
      <c r="C167" s="3"/>
      <c r="D167" s="3" t="s">
        <v>256</v>
      </c>
      <c r="E167" s="3" t="s">
        <v>205</v>
      </c>
      <c r="F167" s="21">
        <v>6817</v>
      </c>
      <c r="G167" s="7">
        <v>0.14000000000000001</v>
      </c>
      <c r="H167" s="21">
        <f t="shared" si="14"/>
        <v>5862.62</v>
      </c>
    </row>
    <row r="168" spans="2:8" x14ac:dyDescent="0.25">
      <c r="C168" s="3"/>
      <c r="D168" s="3" t="s">
        <v>256</v>
      </c>
      <c r="E168" s="3" t="s">
        <v>205</v>
      </c>
      <c r="F168" s="21">
        <v>14202</v>
      </c>
      <c r="G168" s="7">
        <v>0.14000000000000001</v>
      </c>
      <c r="H168" s="21">
        <f t="shared" si="14"/>
        <v>12213.72</v>
      </c>
    </row>
    <row r="169" spans="2:8" x14ac:dyDescent="0.25">
      <c r="C169" s="3"/>
      <c r="D169" s="3" t="s">
        <v>257</v>
      </c>
      <c r="E169" s="3" t="s">
        <v>205</v>
      </c>
      <c r="F169" s="21">
        <v>47983</v>
      </c>
      <c r="G169" s="7">
        <v>0.14000000000000001</v>
      </c>
      <c r="H169" s="21">
        <f t="shared" si="14"/>
        <v>41265.379999999997</v>
      </c>
    </row>
    <row r="170" spans="2:8" x14ac:dyDescent="0.25">
      <c r="C170" s="3"/>
      <c r="D170" s="3" t="s">
        <v>258</v>
      </c>
      <c r="E170" s="3" t="s">
        <v>259</v>
      </c>
      <c r="F170" s="21">
        <v>4616.666666666667</v>
      </c>
      <c r="G170" s="7">
        <v>0.19</v>
      </c>
      <c r="H170" s="21">
        <v>2952.2368421052633</v>
      </c>
    </row>
    <row r="171" spans="2:8" x14ac:dyDescent="0.25">
      <c r="C171" s="3"/>
      <c r="D171" s="3" t="s">
        <v>260</v>
      </c>
      <c r="E171" s="3" t="s">
        <v>259</v>
      </c>
      <c r="F171" s="21">
        <v>4876.666666666667</v>
      </c>
      <c r="G171" s="7">
        <v>0.19</v>
      </c>
      <c r="H171" s="21">
        <v>3118.5</v>
      </c>
    </row>
    <row r="172" spans="2:8" x14ac:dyDescent="0.25">
      <c r="C172" s="3"/>
      <c r="D172" s="3" t="s">
        <v>261</v>
      </c>
      <c r="E172" s="3" t="s">
        <v>259</v>
      </c>
      <c r="F172" s="21">
        <v>2658.3333333333335</v>
      </c>
      <c r="G172" s="7">
        <v>0.19</v>
      </c>
      <c r="H172" s="21">
        <v>1699.9342105263158</v>
      </c>
    </row>
    <row r="173" spans="2:8" x14ac:dyDescent="0.25">
      <c r="C173" s="3"/>
      <c r="D173" s="3" t="s">
        <v>262</v>
      </c>
      <c r="E173" s="3" t="s">
        <v>259</v>
      </c>
      <c r="F173" s="21">
        <v>3160</v>
      </c>
      <c r="G173" s="7">
        <v>0.19</v>
      </c>
      <c r="H173" s="21">
        <v>2020.7368421052633</v>
      </c>
    </row>
    <row r="174" spans="2:8" x14ac:dyDescent="0.25">
      <c r="C174" s="3"/>
      <c r="D174" s="3" t="s">
        <v>263</v>
      </c>
      <c r="E174" s="3" t="s">
        <v>259</v>
      </c>
      <c r="F174" s="21">
        <v>3525</v>
      </c>
      <c r="G174" s="7">
        <v>0.19</v>
      </c>
      <c r="H174" s="21">
        <v>2254.1447368421054</v>
      </c>
    </row>
    <row r="175" spans="2:8" x14ac:dyDescent="0.25">
      <c r="C175" s="3"/>
      <c r="D175" s="3" t="s">
        <v>264</v>
      </c>
      <c r="E175" s="3" t="s">
        <v>259</v>
      </c>
      <c r="F175" s="21">
        <v>6716.666666666667</v>
      </c>
      <c r="G175" s="7">
        <v>0.19</v>
      </c>
      <c r="H175" s="21">
        <v>4295.1315789473683</v>
      </c>
    </row>
    <row r="176" spans="2:8" x14ac:dyDescent="0.25">
      <c r="C176" s="3"/>
      <c r="D176" s="3" t="s">
        <v>265</v>
      </c>
      <c r="E176" s="3" t="s">
        <v>259</v>
      </c>
      <c r="F176" s="21">
        <v>8635</v>
      </c>
      <c r="G176" s="7">
        <v>0.19</v>
      </c>
      <c r="H176" s="21">
        <v>5521.855263157895</v>
      </c>
    </row>
    <row r="177" spans="3:8" x14ac:dyDescent="0.25">
      <c r="C177" s="3"/>
      <c r="D177" s="3" t="s">
        <v>266</v>
      </c>
      <c r="E177" s="3" t="s">
        <v>259</v>
      </c>
      <c r="F177" s="21">
        <v>17988.333333333336</v>
      </c>
      <c r="G177" s="7">
        <v>0.19</v>
      </c>
      <c r="H177" s="21">
        <v>11503.065789473685</v>
      </c>
    </row>
    <row r="178" spans="3:8" x14ac:dyDescent="0.25">
      <c r="C178" s="3"/>
      <c r="D178" s="3" t="s">
        <v>267</v>
      </c>
      <c r="E178" s="3" t="s">
        <v>259</v>
      </c>
      <c r="F178" s="21">
        <v>60778.333333333336</v>
      </c>
      <c r="G178" s="7">
        <v>0.19</v>
      </c>
      <c r="H178" s="21">
        <v>38866.144736842107</v>
      </c>
    </row>
    <row r="179" spans="3:8" x14ac:dyDescent="0.25">
      <c r="C179" s="3"/>
      <c r="D179" s="3" t="s">
        <v>268</v>
      </c>
      <c r="E179" s="3" t="s">
        <v>259</v>
      </c>
      <c r="F179" s="21">
        <v>63528.333333333336</v>
      </c>
      <c r="G179" s="7">
        <v>0.19</v>
      </c>
      <c r="H179" s="21">
        <v>40624.697368421053</v>
      </c>
    </row>
    <row r="180" spans="3:8" x14ac:dyDescent="0.25">
      <c r="C180" s="3" t="s">
        <v>302</v>
      </c>
      <c r="D180" s="3" t="s">
        <v>303</v>
      </c>
      <c r="E180" s="3" t="s">
        <v>259</v>
      </c>
      <c r="F180" s="21">
        <v>34166.666666666672</v>
      </c>
      <c r="G180" s="7">
        <v>0.19</v>
      </c>
      <c r="H180" s="21">
        <f>F180*(1-G180)</f>
        <v>27675.000000000007</v>
      </c>
    </row>
    <row r="181" spans="3:8" x14ac:dyDescent="0.25">
      <c r="C181" s="3"/>
      <c r="D181" s="3" t="s">
        <v>304</v>
      </c>
      <c r="E181" s="3" t="s">
        <v>259</v>
      </c>
      <c r="F181" s="21">
        <v>38750</v>
      </c>
      <c r="G181" s="7">
        <v>0.19</v>
      </c>
      <c r="H181" s="21">
        <f t="shared" ref="H181:H191" si="15">F181*(1-G181)</f>
        <v>31387.500000000004</v>
      </c>
    </row>
    <row r="182" spans="3:8" x14ac:dyDescent="0.25">
      <c r="C182" s="3"/>
      <c r="D182" s="3" t="s">
        <v>305</v>
      </c>
      <c r="E182" s="3" t="s">
        <v>259</v>
      </c>
      <c r="F182" s="21">
        <v>43341.483333333337</v>
      </c>
      <c r="G182" s="7">
        <v>0.19</v>
      </c>
      <c r="H182" s="21">
        <f t="shared" si="15"/>
        <v>35106.601500000004</v>
      </c>
    </row>
    <row r="183" spans="3:8" x14ac:dyDescent="0.25">
      <c r="C183" s="3"/>
      <c r="D183" s="3" t="s">
        <v>306</v>
      </c>
      <c r="E183" s="3" t="s">
        <v>259</v>
      </c>
      <c r="F183" s="21">
        <v>48833.333333333336</v>
      </c>
      <c r="G183" s="7">
        <v>0.19</v>
      </c>
      <c r="H183" s="21">
        <f t="shared" si="15"/>
        <v>39555.000000000007</v>
      </c>
    </row>
    <row r="184" spans="3:8" x14ac:dyDescent="0.25">
      <c r="C184" s="3"/>
      <c r="D184" s="3" t="s">
        <v>307</v>
      </c>
      <c r="E184" s="3" t="s">
        <v>259</v>
      </c>
      <c r="F184" s="21">
        <v>48833.333333333336</v>
      </c>
      <c r="G184" s="7">
        <v>0.19</v>
      </c>
      <c r="H184" s="21">
        <f t="shared" si="15"/>
        <v>39555.000000000007</v>
      </c>
    </row>
    <row r="185" spans="3:8" x14ac:dyDescent="0.25">
      <c r="C185" s="3"/>
      <c r="D185" s="3" t="s">
        <v>308</v>
      </c>
      <c r="E185" s="3" t="s">
        <v>259</v>
      </c>
      <c r="F185" s="21">
        <v>92500</v>
      </c>
      <c r="G185" s="7">
        <v>0.19</v>
      </c>
      <c r="H185" s="21">
        <f t="shared" si="15"/>
        <v>74925</v>
      </c>
    </row>
    <row r="186" spans="3:8" x14ac:dyDescent="0.25">
      <c r="C186" s="3"/>
      <c r="D186" s="3" t="s">
        <v>309</v>
      </c>
      <c r="E186" s="3" t="s">
        <v>259</v>
      </c>
      <c r="F186" s="21">
        <v>104036.93333333335</v>
      </c>
      <c r="G186" s="7">
        <v>0.19</v>
      </c>
      <c r="H186" s="21">
        <f t="shared" si="15"/>
        <v>84269.916000000012</v>
      </c>
    </row>
    <row r="187" spans="3:8" x14ac:dyDescent="0.25">
      <c r="C187" s="3"/>
      <c r="D187" s="3" t="s">
        <v>310</v>
      </c>
      <c r="E187" s="3" t="s">
        <v>259</v>
      </c>
      <c r="F187" s="21">
        <v>183583.33333333334</v>
      </c>
      <c r="G187" s="7">
        <v>0.19</v>
      </c>
      <c r="H187" s="21">
        <f t="shared" si="15"/>
        <v>148702.50000000003</v>
      </c>
    </row>
    <row r="188" spans="3:8" x14ac:dyDescent="0.25">
      <c r="C188" s="3"/>
      <c r="D188" s="3" t="s">
        <v>311</v>
      </c>
      <c r="E188" s="3" t="s">
        <v>259</v>
      </c>
      <c r="F188" s="21">
        <v>386338.68333333335</v>
      </c>
      <c r="G188" s="7">
        <v>0.19</v>
      </c>
      <c r="H188" s="21">
        <f t="shared" si="15"/>
        <v>312934.33350000001</v>
      </c>
    </row>
    <row r="189" spans="3:8" x14ac:dyDescent="0.25">
      <c r="C189" s="3"/>
      <c r="D189" s="3" t="s">
        <v>312</v>
      </c>
      <c r="E189" s="3" t="s">
        <v>259</v>
      </c>
      <c r="F189" s="21">
        <v>373380.83333333337</v>
      </c>
      <c r="G189" s="7">
        <v>0.19</v>
      </c>
      <c r="H189" s="21">
        <f t="shared" si="15"/>
        <v>302438.47500000003</v>
      </c>
    </row>
    <row r="190" spans="3:8" x14ac:dyDescent="0.25">
      <c r="C190" s="3"/>
      <c r="D190" s="3" t="s">
        <v>313</v>
      </c>
      <c r="E190" s="3" t="s">
        <v>259</v>
      </c>
      <c r="F190" s="21">
        <v>373380.83333333337</v>
      </c>
      <c r="G190" s="7">
        <v>0.19</v>
      </c>
      <c r="H190" s="21">
        <f t="shared" si="15"/>
        <v>302438.47500000003</v>
      </c>
    </row>
    <row r="191" spans="3:8" x14ac:dyDescent="0.25">
      <c r="C191" s="3"/>
      <c r="D191" s="3" t="s">
        <v>314</v>
      </c>
      <c r="E191" s="3" t="s">
        <v>259</v>
      </c>
      <c r="F191" s="21">
        <v>239922.26666666666</v>
      </c>
      <c r="G191" s="7">
        <v>0.19</v>
      </c>
      <c r="H191" s="21">
        <f t="shared" si="15"/>
        <v>194337.03600000002</v>
      </c>
    </row>
    <row r="192" spans="3:8" x14ac:dyDescent="0.25">
      <c r="C192" s="3" t="s">
        <v>438</v>
      </c>
      <c r="D192" s="3" t="s">
        <v>222</v>
      </c>
      <c r="E192" s="3" t="s">
        <v>205</v>
      </c>
      <c r="F192" s="21">
        <v>28356</v>
      </c>
      <c r="G192" s="7">
        <v>0.26</v>
      </c>
      <c r="H192" s="21">
        <f t="shared" ref="H192:H202" si="16">F192*(1-G192)</f>
        <v>20983.439999999999</v>
      </c>
    </row>
    <row r="193" spans="3:8" x14ac:dyDescent="0.25">
      <c r="C193" s="3"/>
      <c r="D193" s="3" t="s">
        <v>223</v>
      </c>
      <c r="E193" s="3" t="s">
        <v>205</v>
      </c>
      <c r="F193" s="21">
        <v>34647</v>
      </c>
      <c r="G193" s="7">
        <v>0.26</v>
      </c>
      <c r="H193" s="21">
        <f t="shared" si="16"/>
        <v>25638.78</v>
      </c>
    </row>
    <row r="194" spans="3:8" x14ac:dyDescent="0.25">
      <c r="C194" s="3"/>
      <c r="D194" s="3" t="s">
        <v>224</v>
      </c>
      <c r="E194" s="3" t="s">
        <v>205</v>
      </c>
      <c r="F194" s="21">
        <v>38025</v>
      </c>
      <c r="G194" s="7">
        <v>0.26</v>
      </c>
      <c r="H194" s="21">
        <f t="shared" si="16"/>
        <v>28138.5</v>
      </c>
    </row>
    <row r="195" spans="3:8" x14ac:dyDescent="0.25">
      <c r="C195" s="3"/>
      <c r="D195" s="3" t="s">
        <v>225</v>
      </c>
      <c r="E195" s="3" t="s">
        <v>205</v>
      </c>
      <c r="F195" s="21">
        <v>45790</v>
      </c>
      <c r="G195" s="7">
        <v>0.26</v>
      </c>
      <c r="H195" s="21">
        <f t="shared" si="16"/>
        <v>33884.6</v>
      </c>
    </row>
    <row r="196" spans="3:8" x14ac:dyDescent="0.25">
      <c r="C196" s="3"/>
      <c r="D196" s="3" t="s">
        <v>226</v>
      </c>
      <c r="E196" s="3" t="s">
        <v>205</v>
      </c>
      <c r="F196" s="21">
        <v>54928</v>
      </c>
      <c r="G196" s="7">
        <v>0.26</v>
      </c>
      <c r="H196" s="21">
        <f t="shared" si="16"/>
        <v>40646.720000000001</v>
      </c>
    </row>
    <row r="197" spans="3:8" x14ac:dyDescent="0.25">
      <c r="C197" s="3"/>
      <c r="D197" s="3" t="s">
        <v>227</v>
      </c>
      <c r="E197" s="3" t="s">
        <v>205</v>
      </c>
      <c r="F197" s="21">
        <v>56601</v>
      </c>
      <c r="G197" s="7">
        <v>0.26</v>
      </c>
      <c r="H197" s="21">
        <f t="shared" si="16"/>
        <v>41884.74</v>
      </c>
    </row>
    <row r="198" spans="3:8" x14ac:dyDescent="0.25">
      <c r="C198" s="3"/>
      <c r="D198" s="3" t="s">
        <v>228</v>
      </c>
      <c r="E198" s="3" t="s">
        <v>205</v>
      </c>
      <c r="F198" s="21">
        <v>65358</v>
      </c>
      <c r="G198" s="7">
        <v>0.26</v>
      </c>
      <c r="H198" s="21">
        <f t="shared" si="16"/>
        <v>48364.92</v>
      </c>
    </row>
    <row r="199" spans="3:8" x14ac:dyDescent="0.25">
      <c r="C199" s="3"/>
      <c r="D199" s="3" t="s">
        <v>229</v>
      </c>
      <c r="E199" s="3" t="s">
        <v>205</v>
      </c>
      <c r="F199" s="21">
        <v>66402</v>
      </c>
      <c r="G199" s="7">
        <v>0.26</v>
      </c>
      <c r="H199" s="21">
        <f t="shared" si="16"/>
        <v>49137.479999999996</v>
      </c>
    </row>
    <row r="200" spans="3:8" x14ac:dyDescent="0.25">
      <c r="C200" s="3"/>
      <c r="D200" s="3" t="s">
        <v>230</v>
      </c>
      <c r="E200" s="3" t="s">
        <v>205</v>
      </c>
      <c r="F200" s="21">
        <v>82767</v>
      </c>
      <c r="G200" s="7">
        <v>0.26</v>
      </c>
      <c r="H200" s="21">
        <f t="shared" si="16"/>
        <v>61247.58</v>
      </c>
    </row>
    <row r="201" spans="3:8" x14ac:dyDescent="0.25">
      <c r="C201" s="3"/>
      <c r="D201" s="3" t="s">
        <v>231</v>
      </c>
      <c r="E201" s="3" t="s">
        <v>205</v>
      </c>
      <c r="F201" s="21">
        <v>86651</v>
      </c>
      <c r="G201" s="7">
        <v>0.26</v>
      </c>
      <c r="H201" s="21">
        <f t="shared" si="16"/>
        <v>64121.74</v>
      </c>
    </row>
    <row r="202" spans="3:8" x14ac:dyDescent="0.25">
      <c r="C202" s="3"/>
      <c r="D202" s="3" t="s">
        <v>232</v>
      </c>
      <c r="E202" s="3" t="s">
        <v>205</v>
      </c>
      <c r="F202" s="21">
        <v>129090</v>
      </c>
      <c r="G202" s="7">
        <v>0.26</v>
      </c>
      <c r="H202" s="21">
        <f t="shared" si="16"/>
        <v>95526.6</v>
      </c>
    </row>
    <row r="203" spans="3:8" x14ac:dyDescent="0.25">
      <c r="C203" s="3"/>
      <c r="D203" s="3" t="s">
        <v>214</v>
      </c>
      <c r="E203" s="3" t="s">
        <v>205</v>
      </c>
      <c r="F203" s="21"/>
      <c r="G203" s="7">
        <v>0.26</v>
      </c>
      <c r="H203" s="21"/>
    </row>
    <row r="204" spans="3:8" x14ac:dyDescent="0.25">
      <c r="C204" s="3"/>
      <c r="D204" s="3" t="s">
        <v>216</v>
      </c>
      <c r="E204" s="3" t="s">
        <v>205</v>
      </c>
      <c r="F204" s="21"/>
      <c r="G204" s="7">
        <v>0.22</v>
      </c>
      <c r="H204" s="21">
        <f>F204*(1-G204)</f>
        <v>0</v>
      </c>
    </row>
    <row r="205" spans="3:8" x14ac:dyDescent="0.25">
      <c r="C205" s="3" t="s">
        <v>289</v>
      </c>
      <c r="D205" s="3" t="s">
        <v>217</v>
      </c>
      <c r="E205" s="3" t="s">
        <v>205</v>
      </c>
      <c r="F205" s="21">
        <v>102564</v>
      </c>
      <c r="G205" s="7">
        <v>0.22</v>
      </c>
      <c r="H205" s="21">
        <f>F205*(1-G205)</f>
        <v>79999.92</v>
      </c>
    </row>
    <row r="206" spans="3:8" x14ac:dyDescent="0.25">
      <c r="C206" s="3"/>
      <c r="D206" s="3" t="s">
        <v>218</v>
      </c>
      <c r="E206" s="3" t="s">
        <v>205</v>
      </c>
      <c r="F206" s="21">
        <v>105641</v>
      </c>
      <c r="G206" s="7">
        <v>0.22</v>
      </c>
      <c r="H206" s="21">
        <f>F206*(1-G206)</f>
        <v>82399.98</v>
      </c>
    </row>
    <row r="207" spans="3:8" x14ac:dyDescent="0.25">
      <c r="C207" s="3"/>
      <c r="D207" s="3" t="s">
        <v>219</v>
      </c>
      <c r="E207" s="3" t="s">
        <v>205</v>
      </c>
      <c r="F207" s="21">
        <v>129869</v>
      </c>
      <c r="G207" s="7">
        <v>0.22</v>
      </c>
      <c r="H207" s="21">
        <f>F207*(1-G207)</f>
        <v>101297.82</v>
      </c>
    </row>
    <row r="208" spans="3:8" x14ac:dyDescent="0.25">
      <c r="C208" s="3"/>
      <c r="D208" s="3" t="s">
        <v>220</v>
      </c>
      <c r="E208" s="3" t="s">
        <v>205</v>
      </c>
      <c r="F208" s="21">
        <v>146217</v>
      </c>
      <c r="G208" s="7">
        <v>0.22</v>
      </c>
      <c r="H208" s="21">
        <f>F208*(1-G208)</f>
        <v>114049.26000000001</v>
      </c>
    </row>
    <row r="209" spans="3:8" x14ac:dyDescent="0.25">
      <c r="C209" s="3" t="s">
        <v>269</v>
      </c>
      <c r="D209" s="3" t="s">
        <v>270</v>
      </c>
      <c r="E209" s="3" t="s">
        <v>205</v>
      </c>
      <c r="F209" s="21">
        <v>38895</v>
      </c>
      <c r="G209" s="7">
        <v>0.22</v>
      </c>
      <c r="H209" s="21">
        <f t="shared" si="14"/>
        <v>30338.100000000002</v>
      </c>
    </row>
    <row r="210" spans="3:8" x14ac:dyDescent="0.25">
      <c r="C210" s="3"/>
      <c r="D210" s="3" t="s">
        <v>271</v>
      </c>
      <c r="E210" s="3" t="s">
        <v>205</v>
      </c>
      <c r="F210" s="21"/>
      <c r="G210" s="7">
        <v>0.24</v>
      </c>
      <c r="H210" s="21"/>
    </row>
    <row r="211" spans="3:8" x14ac:dyDescent="0.25">
      <c r="C211" s="3" t="s">
        <v>272</v>
      </c>
      <c r="D211" s="3" t="s">
        <v>273</v>
      </c>
      <c r="E211" s="3" t="s">
        <v>205</v>
      </c>
      <c r="F211" s="21">
        <v>40788</v>
      </c>
      <c r="G211" s="7">
        <v>0.22</v>
      </c>
      <c r="H211" s="21">
        <f t="shared" si="14"/>
        <v>31814.639999999999</v>
      </c>
    </row>
    <row r="212" spans="3:8" x14ac:dyDescent="0.25">
      <c r="C212" s="3"/>
      <c r="D212" s="3" t="s">
        <v>274</v>
      </c>
      <c r="E212" s="3" t="s">
        <v>205</v>
      </c>
      <c r="F212" s="21">
        <v>47789</v>
      </c>
      <c r="G212" s="7">
        <v>0.22</v>
      </c>
      <c r="H212" s="21">
        <f t="shared" si="14"/>
        <v>37275.42</v>
      </c>
    </row>
    <row r="213" spans="3:8" x14ac:dyDescent="0.25">
      <c r="C213" s="3"/>
      <c r="D213" s="3" t="s">
        <v>275</v>
      </c>
      <c r="E213" s="3" t="s">
        <v>205</v>
      </c>
      <c r="F213" s="21"/>
      <c r="G213" s="7">
        <v>0.24</v>
      </c>
      <c r="H213" s="21"/>
    </row>
    <row r="214" spans="3:8" x14ac:dyDescent="0.25">
      <c r="C214" s="3" t="s">
        <v>276</v>
      </c>
      <c r="D214" s="3" t="s">
        <v>277</v>
      </c>
      <c r="E214" s="3" t="s">
        <v>205</v>
      </c>
      <c r="F214" s="21">
        <v>73074</v>
      </c>
      <c r="G214" s="7">
        <v>0.18</v>
      </c>
      <c r="H214" s="21">
        <f t="shared" si="14"/>
        <v>59920.680000000008</v>
      </c>
    </row>
    <row r="215" spans="3:8" x14ac:dyDescent="0.25">
      <c r="C215" s="3"/>
      <c r="D215" s="3" t="s">
        <v>278</v>
      </c>
      <c r="E215" s="3" t="s">
        <v>205</v>
      </c>
      <c r="F215" s="21">
        <v>86187</v>
      </c>
      <c r="G215" s="7">
        <v>0.18</v>
      </c>
      <c r="H215" s="21">
        <f t="shared" si="14"/>
        <v>70673.340000000011</v>
      </c>
    </row>
    <row r="216" spans="3:8" x14ac:dyDescent="0.25">
      <c r="C216" s="3"/>
      <c r="D216" s="3" t="s">
        <v>279</v>
      </c>
      <c r="E216" s="3" t="s">
        <v>205</v>
      </c>
      <c r="F216" s="21"/>
      <c r="G216" s="7">
        <v>0.24</v>
      </c>
      <c r="H216" s="21"/>
    </row>
    <row r="217" spans="3:8" x14ac:dyDescent="0.25">
      <c r="C217" s="3" t="s">
        <v>280</v>
      </c>
      <c r="D217" s="3" t="s">
        <v>281</v>
      </c>
      <c r="E217" s="3" t="s">
        <v>205</v>
      </c>
      <c r="F217" s="21">
        <v>17814</v>
      </c>
      <c r="G217" s="7">
        <v>0.18</v>
      </c>
      <c r="H217" s="21">
        <f t="shared" si="14"/>
        <v>14607.480000000001</v>
      </c>
    </row>
    <row r="218" spans="3:8" x14ac:dyDescent="0.25">
      <c r="C218" s="3"/>
      <c r="D218" s="3" t="s">
        <v>282</v>
      </c>
      <c r="E218" s="3" t="s">
        <v>205</v>
      </c>
      <c r="F218" s="21">
        <v>18077</v>
      </c>
      <c r="G218" s="7">
        <v>0.18</v>
      </c>
      <c r="H218" s="21">
        <f t="shared" si="14"/>
        <v>14823.140000000001</v>
      </c>
    </row>
    <row r="219" spans="3:8" x14ac:dyDescent="0.25">
      <c r="C219" s="3"/>
      <c r="D219" s="3" t="s">
        <v>283</v>
      </c>
      <c r="E219" s="3" t="s">
        <v>205</v>
      </c>
      <c r="F219" s="21">
        <v>20292</v>
      </c>
      <c r="G219" s="7">
        <v>0.18</v>
      </c>
      <c r="H219" s="21">
        <f t="shared" si="14"/>
        <v>16639.440000000002</v>
      </c>
    </row>
    <row r="220" spans="3:8" x14ac:dyDescent="0.25">
      <c r="C220" s="3"/>
      <c r="D220" s="3" t="s">
        <v>284</v>
      </c>
      <c r="E220" s="3" t="s">
        <v>205</v>
      </c>
      <c r="F220" s="21">
        <v>20555</v>
      </c>
      <c r="G220" s="7">
        <v>0.18</v>
      </c>
      <c r="H220" s="21">
        <f t="shared" si="14"/>
        <v>16855.100000000002</v>
      </c>
    </row>
    <row r="221" spans="3:8" x14ac:dyDescent="0.25">
      <c r="C221" s="3"/>
      <c r="D221" s="3" t="s">
        <v>285</v>
      </c>
      <c r="E221" s="3" t="s">
        <v>205</v>
      </c>
      <c r="F221" s="21">
        <v>20668</v>
      </c>
      <c r="G221" s="7">
        <v>0.18</v>
      </c>
      <c r="H221" s="21">
        <f t="shared" si="14"/>
        <v>16947.760000000002</v>
      </c>
    </row>
    <row r="222" spans="3:8" x14ac:dyDescent="0.25">
      <c r="C222" s="3"/>
      <c r="D222" s="3" t="s">
        <v>286</v>
      </c>
      <c r="E222" s="3" t="s">
        <v>205</v>
      </c>
      <c r="F222" s="21">
        <v>22178</v>
      </c>
      <c r="G222" s="7">
        <v>0.18</v>
      </c>
      <c r="H222" s="21">
        <f t="shared" si="14"/>
        <v>18185.960000000003</v>
      </c>
    </row>
    <row r="223" spans="3:8" x14ac:dyDescent="0.25">
      <c r="C223" s="62" t="s">
        <v>287</v>
      </c>
      <c r="D223" s="3" t="s">
        <v>288</v>
      </c>
      <c r="E223" s="62"/>
      <c r="F223" s="62"/>
      <c r="G223" s="7">
        <v>0</v>
      </c>
      <c r="H223" s="62"/>
    </row>
  </sheetData>
  <mergeCells count="10">
    <mergeCell ref="A9:F9"/>
    <mergeCell ref="A11:F11"/>
    <mergeCell ref="A1:G1"/>
    <mergeCell ref="A2:G2"/>
    <mergeCell ref="A3:G3"/>
    <mergeCell ref="A5:F5"/>
    <mergeCell ref="A8:F8"/>
    <mergeCell ref="A7:F7"/>
    <mergeCell ref="A6:F6"/>
    <mergeCell ref="A4:G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54F0-598E-4368-BD4A-2BBE7BD646BE}">
  <sheetPr>
    <tabColor theme="4" tint="0.59999389629810485"/>
  </sheetPr>
  <dimension ref="A1:K77"/>
  <sheetViews>
    <sheetView topLeftCell="A52" workbookViewId="0">
      <selection activeCell="C64" sqref="C64"/>
    </sheetView>
  </sheetViews>
  <sheetFormatPr defaultColWidth="8.85546875" defaultRowHeight="15" x14ac:dyDescent="0.25"/>
  <cols>
    <col min="1" max="1" width="5.28515625" customWidth="1"/>
    <col min="2" max="2" width="4.5703125" style="2" customWidth="1"/>
    <col min="3" max="3" width="50.5703125" customWidth="1"/>
    <col min="4" max="4" width="43" customWidth="1"/>
    <col min="5" max="6" width="12.42578125" style="17" customWidth="1"/>
    <col min="7" max="7" width="12.28515625" style="17" bestFit="1" customWidth="1"/>
    <col min="8" max="8" width="2.85546875" customWidth="1"/>
    <col min="10" max="10" width="14.140625" customWidth="1"/>
    <col min="11" max="11" width="15.28515625" customWidth="1"/>
  </cols>
  <sheetData>
    <row r="1" spans="1:11" ht="14.45" customHeight="1" x14ac:dyDescent="0.3">
      <c r="A1" s="207" t="s">
        <v>0</v>
      </c>
      <c r="B1" s="207"/>
      <c r="C1" s="207"/>
      <c r="D1" s="207"/>
      <c r="E1" s="207"/>
      <c r="F1" s="207"/>
      <c r="G1" s="207"/>
      <c r="H1" s="207"/>
    </row>
    <row r="2" spans="1:11" ht="14.45" customHeight="1" x14ac:dyDescent="0.3">
      <c r="A2" s="207" t="s">
        <v>1</v>
      </c>
      <c r="B2" s="207"/>
      <c r="C2" s="207"/>
      <c r="D2" s="207"/>
      <c r="E2" s="207"/>
      <c r="F2" s="207"/>
      <c r="G2" s="207"/>
      <c r="H2" s="207"/>
    </row>
    <row r="3" spans="1:11" ht="18.75" x14ac:dyDescent="0.3">
      <c r="A3" s="207" t="s">
        <v>118</v>
      </c>
      <c r="B3" s="207"/>
      <c r="C3" s="207"/>
      <c r="D3" s="207"/>
      <c r="E3" s="207"/>
      <c r="F3" s="207"/>
      <c r="G3" s="207"/>
      <c r="H3" s="207"/>
    </row>
    <row r="4" spans="1:11" ht="14.45" customHeight="1" x14ac:dyDescent="0.3">
      <c r="A4" s="207" t="s">
        <v>53</v>
      </c>
      <c r="B4" s="207"/>
      <c r="C4" s="207"/>
      <c r="D4" s="207"/>
      <c r="E4" s="207"/>
      <c r="F4" s="207"/>
      <c r="G4" s="207"/>
      <c r="H4" s="207"/>
    </row>
    <row r="5" spans="1:11" ht="6" customHeight="1" x14ac:dyDescent="0.3">
      <c r="B5" s="1"/>
    </row>
    <row r="6" spans="1:11" ht="18" customHeight="1" x14ac:dyDescent="0.25">
      <c r="A6" s="209" t="s">
        <v>5</v>
      </c>
      <c r="B6" s="209"/>
      <c r="C6" s="209"/>
      <c r="D6" s="209"/>
      <c r="E6" s="209"/>
      <c r="F6" s="209"/>
      <c r="G6" s="209"/>
    </row>
    <row r="7" spans="1:11" s="14" customFormat="1" ht="35.450000000000003" customHeight="1" x14ac:dyDescent="0.25">
      <c r="A7" s="208" t="s">
        <v>42</v>
      </c>
      <c r="B7" s="208"/>
      <c r="C7" s="208"/>
      <c r="D7" s="208"/>
      <c r="E7" s="208"/>
      <c r="F7" s="208"/>
      <c r="G7" s="208"/>
    </row>
    <row r="8" spans="1:11" s="14" customFormat="1" x14ac:dyDescent="0.25">
      <c r="A8" s="208"/>
      <c r="B8" s="208"/>
      <c r="C8" s="208"/>
      <c r="D8" s="208"/>
      <c r="E8" s="208"/>
      <c r="F8" s="208"/>
      <c r="G8" s="208"/>
    </row>
    <row r="9" spans="1:11" s="14" customFormat="1" x14ac:dyDescent="0.25">
      <c r="B9" s="16"/>
      <c r="E9" s="18"/>
      <c r="F9" s="18"/>
      <c r="G9" s="18"/>
    </row>
    <row r="10" spans="1:11" s="14" customFormat="1" x14ac:dyDescent="0.25">
      <c r="A10" s="217" t="s">
        <v>43</v>
      </c>
      <c r="B10" s="217"/>
      <c r="C10" s="217"/>
      <c r="D10" s="217"/>
      <c r="E10" s="217"/>
      <c r="F10" s="217"/>
      <c r="G10" s="217"/>
    </row>
    <row r="11" spans="1:11" x14ac:dyDescent="0.25">
      <c r="A11" s="9" t="s">
        <v>7</v>
      </c>
    </row>
    <row r="12" spans="1:11" ht="14.45" customHeight="1" x14ac:dyDescent="0.25">
      <c r="A12">
        <v>1</v>
      </c>
      <c r="B12" s="8" t="s">
        <v>48</v>
      </c>
      <c r="E12" s="19"/>
      <c r="F12" s="19"/>
      <c r="G12" s="19"/>
      <c r="H12" s="14"/>
      <c r="I12" s="14"/>
      <c r="J12" s="14"/>
      <c r="K12" s="14"/>
    </row>
    <row r="13" spans="1:11" ht="24" x14ac:dyDescent="0.25">
      <c r="C13" s="4" t="s">
        <v>44</v>
      </c>
      <c r="D13" s="4" t="s">
        <v>12</v>
      </c>
      <c r="E13" s="20" t="s">
        <v>45</v>
      </c>
      <c r="F13" s="20" t="s">
        <v>129</v>
      </c>
      <c r="G13" s="20" t="s">
        <v>46</v>
      </c>
      <c r="H13" s="14"/>
      <c r="I13" s="14"/>
      <c r="J13" s="14"/>
      <c r="K13" s="14"/>
    </row>
    <row r="14" spans="1:11" x14ac:dyDescent="0.25">
      <c r="C14" s="3" t="s">
        <v>442</v>
      </c>
      <c r="D14" s="3"/>
      <c r="E14" s="21"/>
      <c r="F14" s="7">
        <v>0</v>
      </c>
      <c r="G14" s="21">
        <f>E14*(1-F14)</f>
        <v>0</v>
      </c>
      <c r="H14" s="14"/>
      <c r="I14" s="14"/>
      <c r="J14" s="14"/>
      <c r="K14" s="14"/>
    </row>
    <row r="15" spans="1:11" x14ac:dyDescent="0.25">
      <c r="C15" s="3"/>
      <c r="D15" s="3"/>
      <c r="E15" s="21"/>
      <c r="F15" s="21"/>
      <c r="G15" s="21">
        <f t="shared" ref="G15:G18" si="0">E15*(1-F15)</f>
        <v>0</v>
      </c>
      <c r="H15" s="10"/>
      <c r="I15" s="10"/>
      <c r="J15" s="10"/>
      <c r="K15" s="10"/>
    </row>
    <row r="16" spans="1:11" x14ac:dyDescent="0.25">
      <c r="C16" s="3"/>
      <c r="D16" s="3"/>
      <c r="E16" s="21"/>
      <c r="F16" s="21"/>
      <c r="G16" s="21">
        <f t="shared" si="0"/>
        <v>0</v>
      </c>
      <c r="H16" s="10"/>
      <c r="I16" s="10"/>
      <c r="J16" s="10"/>
      <c r="K16" s="10"/>
    </row>
    <row r="17" spans="1:10" x14ac:dyDescent="0.25">
      <c r="C17" s="3"/>
      <c r="D17" s="3"/>
      <c r="E17" s="21"/>
      <c r="F17" s="21"/>
      <c r="G17" s="21">
        <f t="shared" si="0"/>
        <v>0</v>
      </c>
      <c r="H17" s="10"/>
      <c r="I17" s="10"/>
      <c r="J17" s="10"/>
    </row>
    <row r="18" spans="1:10" x14ac:dyDescent="0.25">
      <c r="C18" s="3" t="s">
        <v>14</v>
      </c>
      <c r="D18" s="3"/>
      <c r="E18" s="21"/>
      <c r="F18" s="21"/>
      <c r="G18" s="21">
        <f t="shared" si="0"/>
        <v>0</v>
      </c>
      <c r="H18" s="10"/>
      <c r="I18" s="10"/>
      <c r="J18" s="10"/>
    </row>
    <row r="19" spans="1:10" x14ac:dyDescent="0.25">
      <c r="E19" s="22"/>
      <c r="F19" s="22"/>
      <c r="G19" s="22"/>
      <c r="H19" s="10"/>
      <c r="I19" s="10"/>
      <c r="J19" s="10"/>
    </row>
    <row r="20" spans="1:10" x14ac:dyDescent="0.25">
      <c r="A20">
        <v>2</v>
      </c>
      <c r="B20" s="8" t="s">
        <v>49</v>
      </c>
      <c r="E20" s="19"/>
      <c r="F20" s="19"/>
      <c r="G20" s="19"/>
    </row>
    <row r="21" spans="1:10" ht="24" x14ac:dyDescent="0.25">
      <c r="C21" s="4" t="s">
        <v>44</v>
      </c>
      <c r="D21" s="4" t="s">
        <v>12</v>
      </c>
      <c r="E21" s="20" t="s">
        <v>45</v>
      </c>
      <c r="F21" s="20" t="s">
        <v>129</v>
      </c>
      <c r="G21" s="20" t="s">
        <v>46</v>
      </c>
    </row>
    <row r="22" spans="1:10" x14ac:dyDescent="0.25">
      <c r="C22" s="3"/>
      <c r="D22" s="3"/>
      <c r="E22" s="21"/>
      <c r="F22" s="21"/>
      <c r="G22" s="21">
        <f>E22*(1-F22)</f>
        <v>0</v>
      </c>
    </row>
    <row r="23" spans="1:10" x14ac:dyDescent="0.25">
      <c r="C23" s="3"/>
      <c r="D23" s="3"/>
      <c r="E23" s="21"/>
      <c r="F23" s="21"/>
      <c r="G23" s="21">
        <f t="shared" ref="G23:G26" si="1">E23*(1-F23)</f>
        <v>0</v>
      </c>
    </row>
    <row r="24" spans="1:10" x14ac:dyDescent="0.25">
      <c r="C24" s="3"/>
      <c r="D24" s="3"/>
      <c r="E24" s="21"/>
      <c r="F24" s="21"/>
      <c r="G24" s="21">
        <f t="shared" si="1"/>
        <v>0</v>
      </c>
    </row>
    <row r="25" spans="1:10" x14ac:dyDescent="0.25">
      <c r="C25" s="3"/>
      <c r="D25" s="3"/>
      <c r="E25" s="21"/>
      <c r="F25" s="21"/>
      <c r="G25" s="21">
        <f t="shared" si="1"/>
        <v>0</v>
      </c>
    </row>
    <row r="26" spans="1:10" x14ac:dyDescent="0.25">
      <c r="C26" s="3" t="s">
        <v>14</v>
      </c>
      <c r="D26" s="3"/>
      <c r="E26" s="21"/>
      <c r="F26" s="21"/>
      <c r="G26" s="21">
        <f t="shared" si="1"/>
        <v>0</v>
      </c>
    </row>
    <row r="27" spans="1:10" x14ac:dyDescent="0.25">
      <c r="E27" s="22"/>
      <c r="F27" s="22"/>
      <c r="G27" s="22"/>
    </row>
    <row r="28" spans="1:10" x14ac:dyDescent="0.25">
      <c r="A28">
        <v>3</v>
      </c>
      <c r="B28" s="8" t="s">
        <v>130</v>
      </c>
      <c r="D28" s="5"/>
      <c r="E28" s="19"/>
      <c r="F28" s="19"/>
      <c r="G28" s="19"/>
    </row>
    <row r="29" spans="1:10" ht="24" x14ac:dyDescent="0.25">
      <c r="C29" s="4" t="s">
        <v>44</v>
      </c>
      <c r="D29" s="4" t="s">
        <v>12</v>
      </c>
      <c r="E29" s="20" t="s">
        <v>45</v>
      </c>
      <c r="F29" s="20" t="s">
        <v>129</v>
      </c>
      <c r="G29" s="20" t="s">
        <v>46</v>
      </c>
    </row>
    <row r="30" spans="1:10" x14ac:dyDescent="0.25">
      <c r="C30" s="3" t="s">
        <v>442</v>
      </c>
      <c r="D30" s="3"/>
      <c r="E30" s="21"/>
      <c r="F30" s="7">
        <v>0</v>
      </c>
      <c r="G30" s="21">
        <f>E30*(1-F30)</f>
        <v>0</v>
      </c>
    </row>
    <row r="31" spans="1:10" x14ac:dyDescent="0.25">
      <c r="C31" s="3"/>
      <c r="D31" s="3"/>
      <c r="E31" s="21"/>
      <c r="F31" s="21"/>
      <c r="G31" s="21">
        <f t="shared" ref="G31:G34" si="2">E31*(1-F31)</f>
        <v>0</v>
      </c>
    </row>
    <row r="32" spans="1:10" x14ac:dyDescent="0.25">
      <c r="C32" s="3"/>
      <c r="D32" s="3"/>
      <c r="E32" s="21"/>
      <c r="F32" s="21"/>
      <c r="G32" s="21">
        <f t="shared" si="2"/>
        <v>0</v>
      </c>
    </row>
    <row r="33" spans="1:7" x14ac:dyDescent="0.25">
      <c r="C33" s="3"/>
      <c r="D33" s="3"/>
      <c r="E33" s="21"/>
      <c r="F33" s="21"/>
      <c r="G33" s="21">
        <f t="shared" si="2"/>
        <v>0</v>
      </c>
    </row>
    <row r="34" spans="1:7" x14ac:dyDescent="0.25">
      <c r="C34" s="3" t="s">
        <v>14</v>
      </c>
      <c r="D34" s="3"/>
      <c r="E34" s="21"/>
      <c r="F34" s="21"/>
      <c r="G34" s="21">
        <f t="shared" si="2"/>
        <v>0</v>
      </c>
    </row>
    <row r="35" spans="1:7" x14ac:dyDescent="0.25">
      <c r="E35" s="22"/>
      <c r="F35" s="22"/>
      <c r="G35" s="22"/>
    </row>
    <row r="36" spans="1:7" x14ac:dyDescent="0.25">
      <c r="A36">
        <v>4</v>
      </c>
      <c r="B36" s="8" t="s">
        <v>50</v>
      </c>
      <c r="D36" s="5"/>
      <c r="E36" s="19"/>
      <c r="F36" s="19"/>
      <c r="G36" s="19"/>
    </row>
    <row r="37" spans="1:7" ht="24" x14ac:dyDescent="0.25">
      <c r="C37" s="4" t="s">
        <v>44</v>
      </c>
      <c r="D37" s="4" t="s">
        <v>12</v>
      </c>
      <c r="E37" s="20" t="s">
        <v>45</v>
      </c>
      <c r="F37" s="20" t="s">
        <v>129</v>
      </c>
      <c r="G37" s="20" t="s">
        <v>46</v>
      </c>
    </row>
    <row r="38" spans="1:7" x14ac:dyDescent="0.25">
      <c r="C38" s="203" t="s">
        <v>421</v>
      </c>
      <c r="D38" s="204">
        <v>43831</v>
      </c>
      <c r="E38" s="75" t="s">
        <v>422</v>
      </c>
      <c r="F38" s="205" t="s">
        <v>422</v>
      </c>
      <c r="G38" s="21"/>
    </row>
    <row r="39" spans="1:7" x14ac:dyDescent="0.25">
      <c r="C39" s="203" t="s">
        <v>423</v>
      </c>
      <c r="D39" s="204">
        <v>43831</v>
      </c>
      <c r="E39" s="75" t="s">
        <v>424</v>
      </c>
      <c r="F39" s="205" t="s">
        <v>425</v>
      </c>
      <c r="G39" s="21"/>
    </row>
    <row r="40" spans="1:7" x14ac:dyDescent="0.25">
      <c r="C40" s="203" t="s">
        <v>426</v>
      </c>
      <c r="D40" s="204">
        <v>43831</v>
      </c>
      <c r="E40" s="75" t="s">
        <v>424</v>
      </c>
      <c r="F40" s="205" t="s">
        <v>425</v>
      </c>
      <c r="G40" s="21"/>
    </row>
    <row r="41" spans="1:7" x14ac:dyDescent="0.25">
      <c r="C41" s="203"/>
      <c r="D41" s="204">
        <v>43831</v>
      </c>
      <c r="E41" s="75" t="s">
        <v>424</v>
      </c>
      <c r="F41" s="205" t="s">
        <v>425</v>
      </c>
      <c r="G41" s="21"/>
    </row>
    <row r="42" spans="1:7" x14ac:dyDescent="0.25">
      <c r="C42" s="203" t="s">
        <v>427</v>
      </c>
      <c r="D42" s="204">
        <v>43831</v>
      </c>
      <c r="E42" s="75" t="s">
        <v>422</v>
      </c>
      <c r="F42" s="205" t="s">
        <v>422</v>
      </c>
      <c r="G42" s="21"/>
    </row>
    <row r="43" spans="1:7" x14ac:dyDescent="0.25">
      <c r="C43" s="203" t="s">
        <v>428</v>
      </c>
      <c r="D43" s="204">
        <v>43831</v>
      </c>
      <c r="E43" s="75" t="s">
        <v>424</v>
      </c>
      <c r="F43" s="205" t="s">
        <v>425</v>
      </c>
      <c r="G43" s="21"/>
    </row>
    <row r="44" spans="1:7" x14ac:dyDescent="0.25">
      <c r="C44" s="62" t="s">
        <v>429</v>
      </c>
      <c r="D44" s="204">
        <v>43831</v>
      </c>
      <c r="E44" s="75" t="s">
        <v>424</v>
      </c>
      <c r="F44" s="205" t="s">
        <v>425</v>
      </c>
      <c r="G44" s="21"/>
    </row>
    <row r="45" spans="1:7" ht="75" x14ac:dyDescent="0.25">
      <c r="C45" s="206" t="s">
        <v>430</v>
      </c>
      <c r="D45" s="204">
        <v>43831</v>
      </c>
      <c r="E45" s="75" t="s">
        <v>424</v>
      </c>
      <c r="F45" s="205" t="s">
        <v>425</v>
      </c>
      <c r="G45" s="21"/>
    </row>
    <row r="46" spans="1:7" ht="75" x14ac:dyDescent="0.25">
      <c r="C46" s="206" t="s">
        <v>431</v>
      </c>
      <c r="D46" s="204">
        <v>43831</v>
      </c>
      <c r="E46" s="75" t="s">
        <v>424</v>
      </c>
      <c r="F46" s="205" t="s">
        <v>425</v>
      </c>
      <c r="G46" s="21"/>
    </row>
    <row r="47" spans="1:7" ht="75" x14ac:dyDescent="0.25">
      <c r="C47" s="206" t="s">
        <v>432</v>
      </c>
      <c r="D47" s="204">
        <v>43831</v>
      </c>
      <c r="E47" s="75" t="s">
        <v>424</v>
      </c>
      <c r="F47" s="205" t="s">
        <v>425</v>
      </c>
      <c r="G47" s="21"/>
    </row>
    <row r="48" spans="1:7" x14ac:dyDescent="0.25">
      <c r="C48" s="3" t="s">
        <v>442</v>
      </c>
      <c r="D48" s="3"/>
      <c r="E48" s="21"/>
      <c r="F48" s="21"/>
      <c r="G48" s="21">
        <f>E48*(1-F48)</f>
        <v>0</v>
      </c>
    </row>
    <row r="49" spans="1:7" x14ac:dyDescent="0.25">
      <c r="C49" s="3"/>
      <c r="D49" s="3"/>
      <c r="E49" s="21"/>
      <c r="F49" s="21"/>
      <c r="G49" s="21">
        <f t="shared" ref="G49:G52" si="3">E49*(1-F49)</f>
        <v>0</v>
      </c>
    </row>
    <row r="50" spans="1:7" x14ac:dyDescent="0.25">
      <c r="C50" s="3"/>
      <c r="D50" s="3"/>
      <c r="E50" s="21"/>
      <c r="F50" s="21"/>
      <c r="G50" s="21">
        <f t="shared" si="3"/>
        <v>0</v>
      </c>
    </row>
    <row r="51" spans="1:7" x14ac:dyDescent="0.25">
      <c r="C51" s="3"/>
      <c r="D51" s="3"/>
      <c r="E51" s="21"/>
      <c r="F51" s="21"/>
      <c r="G51" s="21">
        <f t="shared" si="3"/>
        <v>0</v>
      </c>
    </row>
    <row r="52" spans="1:7" x14ac:dyDescent="0.25">
      <c r="C52" s="3" t="s">
        <v>14</v>
      </c>
      <c r="D52" s="3"/>
      <c r="E52" s="21"/>
      <c r="F52" s="21"/>
      <c r="G52" s="21">
        <f t="shared" si="3"/>
        <v>0</v>
      </c>
    </row>
    <row r="53" spans="1:7" x14ac:dyDescent="0.25">
      <c r="E53" s="22"/>
      <c r="F53" s="22"/>
      <c r="G53" s="22"/>
    </row>
    <row r="54" spans="1:7" x14ac:dyDescent="0.25">
      <c r="A54">
        <v>5</v>
      </c>
      <c r="B54" s="8" t="s">
        <v>51</v>
      </c>
      <c r="D54" s="5"/>
      <c r="E54" s="19"/>
      <c r="F54" s="19"/>
      <c r="G54" s="19"/>
    </row>
    <row r="55" spans="1:7" ht="24" x14ac:dyDescent="0.25">
      <c r="C55" s="4" t="s">
        <v>44</v>
      </c>
      <c r="D55" s="4" t="s">
        <v>12</v>
      </c>
      <c r="E55" s="20" t="s">
        <v>45</v>
      </c>
      <c r="F55" s="20" t="s">
        <v>129</v>
      </c>
      <c r="G55" s="20" t="s">
        <v>46</v>
      </c>
    </row>
    <row r="56" spans="1:7" x14ac:dyDescent="0.25">
      <c r="C56" s="3" t="s">
        <v>442</v>
      </c>
      <c r="D56" s="3"/>
      <c r="E56" s="21"/>
      <c r="F56" s="7">
        <v>0</v>
      </c>
      <c r="G56" s="21">
        <f>E56*(1-F56)</f>
        <v>0</v>
      </c>
    </row>
    <row r="57" spans="1:7" x14ac:dyDescent="0.25">
      <c r="C57" s="3"/>
      <c r="D57" s="3"/>
      <c r="E57" s="21"/>
      <c r="F57" s="21"/>
      <c r="G57" s="21">
        <f t="shared" ref="G57:G60" si="4">E57*(1-F57)</f>
        <v>0</v>
      </c>
    </row>
    <row r="58" spans="1:7" x14ac:dyDescent="0.25">
      <c r="C58" s="3"/>
      <c r="D58" s="3"/>
      <c r="E58" s="21"/>
      <c r="F58" s="21"/>
      <c r="G58" s="21">
        <f t="shared" si="4"/>
        <v>0</v>
      </c>
    </row>
    <row r="59" spans="1:7" x14ac:dyDescent="0.25">
      <c r="C59" s="3"/>
      <c r="D59" s="3"/>
      <c r="E59" s="21"/>
      <c r="F59" s="21"/>
      <c r="G59" s="21">
        <f t="shared" si="4"/>
        <v>0</v>
      </c>
    </row>
    <row r="60" spans="1:7" x14ac:dyDescent="0.25">
      <c r="C60" s="3" t="s">
        <v>14</v>
      </c>
      <c r="D60" s="3"/>
      <c r="E60" s="21"/>
      <c r="F60" s="21"/>
      <c r="G60" s="21">
        <f t="shared" si="4"/>
        <v>0</v>
      </c>
    </row>
    <row r="61" spans="1:7" x14ac:dyDescent="0.25">
      <c r="E61" s="22"/>
      <c r="F61" s="22"/>
      <c r="G61" s="22"/>
    </row>
    <row r="62" spans="1:7" x14ac:dyDescent="0.25">
      <c r="A62">
        <v>6</v>
      </c>
      <c r="B62" s="8" t="s">
        <v>52</v>
      </c>
      <c r="D62" s="5"/>
      <c r="E62" s="19"/>
      <c r="F62" s="19"/>
      <c r="G62" s="19"/>
    </row>
    <row r="63" spans="1:7" ht="24" x14ac:dyDescent="0.25">
      <c r="C63" s="4" t="s">
        <v>44</v>
      </c>
      <c r="D63" s="4" t="s">
        <v>12</v>
      </c>
      <c r="E63" s="20" t="s">
        <v>45</v>
      </c>
      <c r="F63" s="20" t="s">
        <v>129</v>
      </c>
      <c r="G63" s="20" t="s">
        <v>46</v>
      </c>
    </row>
    <row r="64" spans="1:7" x14ac:dyDescent="0.25">
      <c r="C64" s="3"/>
      <c r="D64" s="3"/>
      <c r="E64" s="21"/>
      <c r="F64" s="21"/>
      <c r="G64" s="21">
        <f>E64*(1-F64)</f>
        <v>0</v>
      </c>
    </row>
    <row r="65" spans="1:7" x14ac:dyDescent="0.25">
      <c r="C65" s="3"/>
      <c r="D65" s="3"/>
      <c r="E65" s="21"/>
      <c r="F65" s="21"/>
      <c r="G65" s="21">
        <f t="shared" ref="G65:G68" si="5">E65*(1-F65)</f>
        <v>0</v>
      </c>
    </row>
    <row r="66" spans="1:7" x14ac:dyDescent="0.25">
      <c r="C66" s="3"/>
      <c r="D66" s="3"/>
      <c r="E66" s="21"/>
      <c r="F66" s="21"/>
      <c r="G66" s="21">
        <f t="shared" si="5"/>
        <v>0</v>
      </c>
    </row>
    <row r="67" spans="1:7" x14ac:dyDescent="0.25">
      <c r="C67" s="3"/>
      <c r="D67" s="3"/>
      <c r="E67" s="21"/>
      <c r="F67" s="21"/>
      <c r="G67" s="21">
        <f t="shared" si="5"/>
        <v>0</v>
      </c>
    </row>
    <row r="68" spans="1:7" x14ac:dyDescent="0.25">
      <c r="C68" s="3" t="s">
        <v>14</v>
      </c>
      <c r="D68" s="3"/>
      <c r="E68" s="21"/>
      <c r="F68" s="21"/>
      <c r="G68" s="21">
        <f t="shared" si="5"/>
        <v>0</v>
      </c>
    </row>
    <row r="69" spans="1:7" x14ac:dyDescent="0.25">
      <c r="E69" s="22"/>
      <c r="F69" s="22"/>
      <c r="G69" s="22"/>
    </row>
    <row r="70" spans="1:7" x14ac:dyDescent="0.25">
      <c r="A70">
        <v>7</v>
      </c>
      <c r="B70" s="8" t="s">
        <v>52</v>
      </c>
      <c r="D70" s="5"/>
      <c r="E70" s="19"/>
      <c r="F70" s="19"/>
      <c r="G70" s="19"/>
    </row>
    <row r="71" spans="1:7" ht="24" x14ac:dyDescent="0.25">
      <c r="C71" s="4" t="s">
        <v>44</v>
      </c>
      <c r="D71" s="4" t="s">
        <v>12</v>
      </c>
      <c r="E71" s="20" t="s">
        <v>45</v>
      </c>
      <c r="F71" s="20" t="s">
        <v>129</v>
      </c>
      <c r="G71" s="20" t="s">
        <v>46</v>
      </c>
    </row>
    <row r="72" spans="1:7" x14ac:dyDescent="0.25">
      <c r="C72" s="3" t="s">
        <v>442</v>
      </c>
      <c r="D72" s="3"/>
      <c r="E72" s="21"/>
      <c r="F72" s="7">
        <v>0</v>
      </c>
      <c r="G72" s="21">
        <f>E72*(1-F72)</f>
        <v>0</v>
      </c>
    </row>
    <row r="73" spans="1:7" x14ac:dyDescent="0.25">
      <c r="C73" s="3"/>
      <c r="D73" s="3"/>
      <c r="E73" s="21"/>
      <c r="F73" s="21"/>
      <c r="G73" s="21">
        <f t="shared" ref="G73:G76" si="6">E73*(1-F73)</f>
        <v>0</v>
      </c>
    </row>
    <row r="74" spans="1:7" x14ac:dyDescent="0.25">
      <c r="C74" s="3"/>
      <c r="D74" s="3"/>
      <c r="E74" s="21"/>
      <c r="F74" s="21"/>
      <c r="G74" s="21">
        <f t="shared" si="6"/>
        <v>0</v>
      </c>
    </row>
    <row r="75" spans="1:7" x14ac:dyDescent="0.25">
      <c r="C75" s="3"/>
      <c r="D75" s="3"/>
      <c r="E75" s="21"/>
      <c r="F75" s="21"/>
      <c r="G75" s="21">
        <f t="shared" si="6"/>
        <v>0</v>
      </c>
    </row>
    <row r="76" spans="1:7" x14ac:dyDescent="0.25">
      <c r="C76" s="3" t="s">
        <v>14</v>
      </c>
      <c r="D76" s="3"/>
      <c r="E76" s="21"/>
      <c r="F76" s="21"/>
      <c r="G76" s="21">
        <f t="shared" si="6"/>
        <v>0</v>
      </c>
    </row>
    <row r="77" spans="1:7" x14ac:dyDescent="0.25">
      <c r="E77" s="22"/>
      <c r="F77" s="22"/>
      <c r="G77" s="22"/>
    </row>
  </sheetData>
  <mergeCells count="8">
    <mergeCell ref="A10:G10"/>
    <mergeCell ref="A1:H1"/>
    <mergeCell ref="A2:H2"/>
    <mergeCell ref="A4:H4"/>
    <mergeCell ref="A6:G6"/>
    <mergeCell ref="A7:G7"/>
    <mergeCell ref="A8:G8"/>
    <mergeCell ref="A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11EC9C923139941A7843686C7EE301A" ma:contentTypeVersion="4" ma:contentTypeDescription="Create a new document." ma:contentTypeScope="" ma:versionID="6ffe255ef90dedf5dd75065ea8d43b32">
  <xsd:schema xmlns:xsd="http://www.w3.org/2001/XMLSchema" xmlns:xs="http://www.w3.org/2001/XMLSchema" xmlns:p="http://schemas.microsoft.com/office/2006/metadata/properties" xmlns:ns2="d22d4b41-fd64-460d-abbc-735b67a9aaa9" xmlns:ns3="03ea387b-a7a6-4ef4-a235-2ced8cdd2f43" targetNamespace="http://schemas.microsoft.com/office/2006/metadata/properties" ma:root="true" ma:fieldsID="f6e59bdf8953aeaaab22788c0c492e84" ns2:_="" ns3:_="">
    <xsd:import namespace="d22d4b41-fd64-460d-abbc-735b67a9aaa9"/>
    <xsd:import namespace="03ea387b-a7a6-4ef4-a235-2ced8cdd2f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d4b41-fd64-460d-abbc-735b67a9aa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ea387b-a7a6-4ef4-a235-2ced8cdd2f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986DB-0CB2-4188-8B15-398F443A1C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5998154-2F5F-406C-9707-684F0C19FA73}">
  <ds:schemaRefs>
    <ds:schemaRef ds:uri="http://schemas.microsoft.com/sharepoint/v3/contenttype/forms"/>
  </ds:schemaRefs>
</ds:datastoreItem>
</file>

<file path=customXml/itemProps3.xml><?xml version="1.0" encoding="utf-8"?>
<ds:datastoreItem xmlns:ds="http://schemas.openxmlformats.org/officeDocument/2006/customXml" ds:itemID="{7CBBE02D-99F0-4D29-AD41-9AC85013C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d4b41-fd64-460d-abbc-735b67a9aaa9"/>
    <ds:schemaRef ds:uri="03ea387b-a7a6-4ef4-a235-2ced8cdd2f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I - Instructions</vt:lpstr>
      <vt:lpstr>Proposed Categories</vt:lpstr>
      <vt:lpstr>Market Basket Evaluation</vt:lpstr>
      <vt:lpstr>I.1 - Heavy Equipmen Discount %</vt:lpstr>
      <vt:lpstr>I.2 Heavy Equipment Value Add</vt:lpstr>
      <vt:lpstr>I.3 Industrial Equipment Discou</vt:lpstr>
      <vt:lpstr>I.4 Industrial Equipment Value </vt:lpstr>
      <vt:lpstr>'Market Basket Evaluation'!Print_Titles</vt:lpstr>
      <vt:lpstr>'Proposed Categories'!Print_Titles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Solomon Kingston</dc:creator>
  <cp:keywords/>
  <dc:description/>
  <cp:lastModifiedBy>Jesse Rheault</cp:lastModifiedBy>
  <cp:revision/>
  <cp:lastPrinted>2022-11-14T15:52:26Z</cp:lastPrinted>
  <dcterms:created xsi:type="dcterms:W3CDTF">2022-09-11T20:02:11Z</dcterms:created>
  <dcterms:modified xsi:type="dcterms:W3CDTF">2023-03-16T00:56:57Z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0x010100511EC9C923139941A7843686C7EE301A</vt:lpwstr>
  </property>
</Properties>
</file>