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eProcurement Solutions\Civic Initiatives\"/>
    </mc:Choice>
  </mc:AlternateContent>
  <xr:revisionPtr revIDLastSave="0" documentId="8_{A61DA23A-35DC-493F-818F-D1DC98407492}" xr6:coauthVersionLast="47" xr6:coauthVersionMax="47" xr10:uidLastSave="{00000000-0000-0000-0000-000000000000}"/>
  <bookViews>
    <workbookView xWindow="-120" yWindow="-120" windowWidth="29040" windowHeight="15720" xr2:uid="{00000000-000D-0000-FFFF-FFFF00000000}"/>
  </bookViews>
  <sheets>
    <sheet name="Instructions" sheetId="5" r:id="rId1"/>
    <sheet name="1. Services Only Fixed Prices" sheetId="16" r:id="rId2"/>
    <sheet name="2. Services Only Discount" sheetId="17" r:id="rId3"/>
    <sheet name="3. Hourly Rate Card Pricing" sheetId="18" r:id="rId4"/>
    <sheet name="4. Innov, Value-Adds, Addl Svc" sheetId="3" r:id="rId5"/>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16" l="1"/>
  <c r="G51" i="16"/>
  <c r="G52" i="16"/>
  <c r="H52" i="16" l="1"/>
  <c r="AH62" i="16"/>
  <c r="AG23" i="16" s="1"/>
  <c r="AK51" i="16"/>
  <c r="AK52" i="16"/>
  <c r="AK53" i="16"/>
  <c r="AK54" i="16"/>
  <c r="AK55" i="16"/>
  <c r="AK56" i="16"/>
  <c r="AK57" i="16"/>
  <c r="AK58" i="16"/>
  <c r="AL51" i="16"/>
  <c r="AR75" i="16"/>
  <c r="AP75" i="16"/>
  <c r="AO75" i="16"/>
  <c r="AN75" i="16"/>
  <c r="AN24" i="16" s="1"/>
  <c r="AN31" i="16" s="1"/>
  <c r="AM75" i="16"/>
  <c r="AL75" i="16"/>
  <c r="AL24" i="16" s="1"/>
  <c r="AL31" i="16" s="1"/>
  <c r="AK75" i="16"/>
  <c r="AJ75" i="16"/>
  <c r="AI75" i="16"/>
  <c r="AI24" i="16" s="1"/>
  <c r="AI31" i="16" s="1"/>
  <c r="AH75" i="16"/>
  <c r="AG75" i="16"/>
  <c r="AR74" i="16"/>
  <c r="AQ74" i="16"/>
  <c r="AR73" i="16"/>
  <c r="AQ73" i="16"/>
  <c r="AR72" i="16"/>
  <c r="AS72" i="16" s="1"/>
  <c r="AQ72" i="16"/>
  <c r="AR71" i="16"/>
  <c r="AS71" i="16" s="1"/>
  <c r="AQ71" i="16"/>
  <c r="AR70" i="16"/>
  <c r="AS70" i="16" s="1"/>
  <c r="AQ70" i="16"/>
  <c r="AR69" i="16"/>
  <c r="AS69" i="16" s="1"/>
  <c r="AQ69" i="16"/>
  <c r="AR68" i="16"/>
  <c r="AS68" i="16" s="1"/>
  <c r="AQ68" i="16"/>
  <c r="AR67" i="16"/>
  <c r="AS67" i="16" s="1"/>
  <c r="AQ67" i="16"/>
  <c r="AR66" i="16"/>
  <c r="AQ66" i="16"/>
  <c r="AQ75" i="16" s="1"/>
  <c r="AM62" i="16"/>
  <c r="AK62" i="16"/>
  <c r="AJ62" i="16"/>
  <c r="AH23" i="16" s="1"/>
  <c r="AM61" i="16"/>
  <c r="AL61" i="16"/>
  <c r="AK61" i="16"/>
  <c r="AM60" i="16"/>
  <c r="AL60" i="16"/>
  <c r="AK60" i="16"/>
  <c r="AM59" i="16"/>
  <c r="AL59" i="16"/>
  <c r="AK59" i="16"/>
  <c r="AM58" i="16"/>
  <c r="AL58" i="16"/>
  <c r="AM57" i="16"/>
  <c r="AL57" i="16"/>
  <c r="AM56" i="16"/>
  <c r="AL56" i="16"/>
  <c r="AM55" i="16"/>
  <c r="AM54" i="16"/>
  <c r="AL54" i="16"/>
  <c r="AN54" i="16" s="1"/>
  <c r="AM53" i="16"/>
  <c r="AL53" i="16"/>
  <c r="AM52" i="16"/>
  <c r="AL52" i="16"/>
  <c r="AN52" i="16" s="1"/>
  <c r="AM51" i="16"/>
  <c r="AM49" i="16"/>
  <c r="AN49" i="16" s="1"/>
  <c r="AL49" i="16"/>
  <c r="AK49" i="16"/>
  <c r="AM48" i="16"/>
  <c r="AN48" i="16" s="1"/>
  <c r="AL48" i="16"/>
  <c r="AK48" i="16"/>
  <c r="AN47" i="16"/>
  <c r="AM47" i="16"/>
  <c r="AL47" i="16"/>
  <c r="AK47" i="16"/>
  <c r="AM46" i="16"/>
  <c r="AN46" i="16" s="1"/>
  <c r="AL46" i="16"/>
  <c r="AK46" i="16"/>
  <c r="AM45" i="16"/>
  <c r="AN45" i="16" s="1"/>
  <c r="AL45" i="16"/>
  <c r="AK45" i="16"/>
  <c r="AM44" i="16"/>
  <c r="AN44" i="16" s="1"/>
  <c r="AL44" i="16"/>
  <c r="AK44" i="16"/>
  <c r="AM43" i="16"/>
  <c r="AN43" i="16" s="1"/>
  <c r="AL43" i="16"/>
  <c r="AK43" i="16"/>
  <c r="AM42" i="16"/>
  <c r="AN42" i="16" s="1"/>
  <c r="AL42" i="16"/>
  <c r="AK42" i="16"/>
  <c r="AM41" i="16"/>
  <c r="AN41" i="16" s="1"/>
  <c r="AL41" i="16"/>
  <c r="AK41" i="16"/>
  <c r="AM40" i="16"/>
  <c r="AN40" i="16" s="1"/>
  <c r="AL40" i="16"/>
  <c r="AK40" i="16"/>
  <c r="AM39" i="16"/>
  <c r="AN39" i="16" s="1"/>
  <c r="AL39" i="16"/>
  <c r="AK39" i="16"/>
  <c r="AM38" i="16"/>
  <c r="AN38" i="16" s="1"/>
  <c r="AL38" i="16"/>
  <c r="AK38" i="16"/>
  <c r="AN37" i="16"/>
  <c r="AM37" i="16"/>
  <c r="AL37" i="16"/>
  <c r="AK37" i="16"/>
  <c r="AM36" i="16"/>
  <c r="AN36" i="16" s="1"/>
  <c r="AL36" i="16"/>
  <c r="AK36" i="16"/>
  <c r="AQ30" i="16"/>
  <c r="AQ29" i="16"/>
  <c r="AQ28" i="16"/>
  <c r="AQ27" i="16"/>
  <c r="AQ26" i="16"/>
  <c r="AQ25" i="16"/>
  <c r="AP24" i="16"/>
  <c r="AP31" i="16" s="1"/>
  <c r="AO24" i="16"/>
  <c r="AO31" i="16" s="1"/>
  <c r="AM24" i="16"/>
  <c r="AM31" i="16" s="1"/>
  <c r="AK24" i="16"/>
  <c r="AK31" i="16" s="1"/>
  <c r="AJ24" i="16"/>
  <c r="AJ31" i="16" s="1"/>
  <c r="AH24" i="16"/>
  <c r="AG24" i="16"/>
  <c r="AC75" i="16"/>
  <c r="AA75" i="16"/>
  <c r="Z75" i="16"/>
  <c r="Y75" i="16"/>
  <c r="Y24" i="16" s="1"/>
  <c r="Y31" i="16" s="1"/>
  <c r="X75" i="16"/>
  <c r="W75" i="16"/>
  <c r="W24" i="16" s="1"/>
  <c r="W31" i="16" s="1"/>
  <c r="V75" i="16"/>
  <c r="U75" i="16"/>
  <c r="T75" i="16"/>
  <c r="T24" i="16" s="1"/>
  <c r="T31" i="16" s="1"/>
  <c r="S75" i="16"/>
  <c r="R75" i="16"/>
  <c r="AC74" i="16"/>
  <c r="AD74" i="16" s="1"/>
  <c r="AB74" i="16"/>
  <c r="AC73" i="16"/>
  <c r="AD73" i="16" s="1"/>
  <c r="AB73" i="16"/>
  <c r="AC72" i="16"/>
  <c r="AB72" i="16"/>
  <c r="AC71" i="16"/>
  <c r="AD71" i="16" s="1"/>
  <c r="AB71" i="16"/>
  <c r="AC70" i="16"/>
  <c r="AD70" i="16" s="1"/>
  <c r="AB70" i="16"/>
  <c r="AC69" i="16"/>
  <c r="AD69" i="16" s="1"/>
  <c r="AB69" i="16"/>
  <c r="AC68" i="16"/>
  <c r="AD68" i="16" s="1"/>
  <c r="AB68" i="16"/>
  <c r="AC67" i="16"/>
  <c r="AD67" i="16" s="1"/>
  <c r="AB67" i="16"/>
  <c r="AC66" i="16"/>
  <c r="AB66" i="16"/>
  <c r="X62" i="16"/>
  <c r="V62" i="16"/>
  <c r="U62" i="16"/>
  <c r="S23" i="16" s="1"/>
  <c r="S62" i="16"/>
  <c r="R23" i="16" s="1"/>
  <c r="X61" i="16"/>
  <c r="Y61" i="16" s="1"/>
  <c r="W61" i="16"/>
  <c r="V61" i="16"/>
  <c r="X60" i="16"/>
  <c r="Y60" i="16" s="1"/>
  <c r="W60" i="16"/>
  <c r="V60" i="16"/>
  <c r="X59" i="16"/>
  <c r="Y59" i="16" s="1"/>
  <c r="W59" i="16"/>
  <c r="V59" i="16"/>
  <c r="X58" i="16"/>
  <c r="W58" i="16"/>
  <c r="V58" i="16"/>
  <c r="X57" i="16"/>
  <c r="W57" i="16"/>
  <c r="V57" i="16"/>
  <c r="X56" i="16"/>
  <c r="W56" i="16"/>
  <c r="V56" i="16"/>
  <c r="X55" i="16"/>
  <c r="W55" i="16"/>
  <c r="V55" i="16"/>
  <c r="X54" i="16"/>
  <c r="W54" i="16"/>
  <c r="V54" i="16"/>
  <c r="X53" i="16"/>
  <c r="W53" i="16"/>
  <c r="V53" i="16"/>
  <c r="X52" i="16"/>
  <c r="W52" i="16"/>
  <c r="V52" i="16"/>
  <c r="X51" i="16"/>
  <c r="W51" i="16"/>
  <c r="V51" i="16"/>
  <c r="X49" i="16"/>
  <c r="Y49" i="16" s="1"/>
  <c r="W49" i="16"/>
  <c r="V49" i="16"/>
  <c r="X48" i="16"/>
  <c r="Y48" i="16" s="1"/>
  <c r="W48" i="16"/>
  <c r="V48" i="16"/>
  <c r="X47" i="16"/>
  <c r="Y47" i="16" s="1"/>
  <c r="W47" i="16"/>
  <c r="V47" i="16"/>
  <c r="X46" i="16"/>
  <c r="Y46" i="16" s="1"/>
  <c r="W46" i="16"/>
  <c r="V46" i="16"/>
  <c r="X45" i="16"/>
  <c r="Y45" i="16" s="1"/>
  <c r="W45" i="16"/>
  <c r="V45" i="16"/>
  <c r="X44" i="16"/>
  <c r="Y44" i="16" s="1"/>
  <c r="W44" i="16"/>
  <c r="V44" i="16"/>
  <c r="X43" i="16"/>
  <c r="Y43" i="16" s="1"/>
  <c r="W43" i="16"/>
  <c r="V43" i="16"/>
  <c r="X42" i="16"/>
  <c r="Y42" i="16" s="1"/>
  <c r="W42" i="16"/>
  <c r="V42" i="16"/>
  <c r="X41" i="16"/>
  <c r="Y41" i="16" s="1"/>
  <c r="W41" i="16"/>
  <c r="V41" i="16"/>
  <c r="X40" i="16"/>
  <c r="Y40" i="16" s="1"/>
  <c r="W40" i="16"/>
  <c r="V40" i="16"/>
  <c r="X39" i="16"/>
  <c r="Y39" i="16" s="1"/>
  <c r="W39" i="16"/>
  <c r="V39" i="16"/>
  <c r="X38" i="16"/>
  <c r="Y38" i="16" s="1"/>
  <c r="W38" i="16"/>
  <c r="V38" i="16"/>
  <c r="X37" i="16"/>
  <c r="Y37" i="16" s="1"/>
  <c r="W37" i="16"/>
  <c r="V37" i="16"/>
  <c r="X36" i="16"/>
  <c r="Y36" i="16" s="1"/>
  <c r="W36" i="16"/>
  <c r="V36" i="16"/>
  <c r="AB30" i="16"/>
  <c r="AB29" i="16"/>
  <c r="AB28" i="16"/>
  <c r="AB27" i="16"/>
  <c r="AB26" i="16"/>
  <c r="AB25" i="16"/>
  <c r="AA24" i="16"/>
  <c r="AA31" i="16" s="1"/>
  <c r="Z24" i="16"/>
  <c r="Z31" i="16" s="1"/>
  <c r="X24" i="16"/>
  <c r="X31" i="16" s="1"/>
  <c r="V24" i="16"/>
  <c r="V31" i="16" s="1"/>
  <c r="U24" i="16"/>
  <c r="U31" i="16" s="1"/>
  <c r="S24" i="16"/>
  <c r="R24" i="16"/>
  <c r="I36" i="16"/>
  <c r="L75" i="16"/>
  <c r="L24" i="16" s="1"/>
  <c r="D62" i="16"/>
  <c r="C23" i="16" s="1"/>
  <c r="F62" i="16"/>
  <c r="D23" i="16" s="1"/>
  <c r="N75" i="16"/>
  <c r="N67" i="16"/>
  <c r="N74" i="16"/>
  <c r="N73" i="16"/>
  <c r="N72" i="16"/>
  <c r="N71" i="16"/>
  <c r="N70" i="16"/>
  <c r="N69" i="16"/>
  <c r="N68" i="16"/>
  <c r="I62" i="16"/>
  <c r="I61" i="16"/>
  <c r="I60" i="16"/>
  <c r="I59" i="16"/>
  <c r="I58" i="16"/>
  <c r="I57" i="16"/>
  <c r="I56" i="16"/>
  <c r="I55" i="16"/>
  <c r="I54" i="16"/>
  <c r="I53" i="16"/>
  <c r="I52" i="16"/>
  <c r="I51" i="16"/>
  <c r="I49" i="16"/>
  <c r="I48" i="16"/>
  <c r="I47" i="16"/>
  <c r="I46" i="16"/>
  <c r="I45" i="16"/>
  <c r="I44" i="16"/>
  <c r="I43" i="16"/>
  <c r="I42" i="16"/>
  <c r="I41" i="16"/>
  <c r="I40" i="16"/>
  <c r="I39" i="16"/>
  <c r="I38" i="16"/>
  <c r="I37" i="16"/>
  <c r="N66" i="16"/>
  <c r="X58" i="18"/>
  <c r="W58" i="18"/>
  <c r="V58" i="18"/>
  <c r="U58" i="18"/>
  <c r="T58" i="18"/>
  <c r="S58" i="18"/>
  <c r="R58" i="18"/>
  <c r="Q58" i="18"/>
  <c r="P58" i="18"/>
  <c r="O58" i="18"/>
  <c r="X57" i="18"/>
  <c r="W57" i="18"/>
  <c r="V57" i="18"/>
  <c r="U57" i="18"/>
  <c r="T57" i="18"/>
  <c r="S57" i="18"/>
  <c r="R57" i="18"/>
  <c r="Q57" i="18"/>
  <c r="P57" i="18"/>
  <c r="O57" i="18"/>
  <c r="X56" i="18"/>
  <c r="W56" i="18"/>
  <c r="V56" i="18"/>
  <c r="U56" i="18"/>
  <c r="T56" i="18"/>
  <c r="S56" i="18"/>
  <c r="R56" i="18"/>
  <c r="Q56" i="18"/>
  <c r="P56" i="18"/>
  <c r="O56" i="18"/>
  <c r="X55" i="18"/>
  <c r="W55" i="18"/>
  <c r="V55" i="18"/>
  <c r="U55" i="18"/>
  <c r="T55" i="18"/>
  <c r="S55" i="18"/>
  <c r="R55" i="18"/>
  <c r="Q55" i="18"/>
  <c r="P55" i="18"/>
  <c r="O55" i="18"/>
  <c r="X54" i="18"/>
  <c r="W54" i="18"/>
  <c r="V54" i="18"/>
  <c r="U54" i="18"/>
  <c r="T54" i="18"/>
  <c r="S54" i="18"/>
  <c r="R54" i="18"/>
  <c r="Q54" i="18"/>
  <c r="P54" i="18"/>
  <c r="O54" i="18"/>
  <c r="X53" i="18"/>
  <c r="W53" i="18"/>
  <c r="V53" i="18"/>
  <c r="U53" i="18"/>
  <c r="T53" i="18"/>
  <c r="S53" i="18"/>
  <c r="R53" i="18"/>
  <c r="Q53" i="18"/>
  <c r="P53" i="18"/>
  <c r="O53" i="18"/>
  <c r="X51" i="18"/>
  <c r="W51" i="18"/>
  <c r="V51" i="18"/>
  <c r="U51" i="18"/>
  <c r="T51" i="18"/>
  <c r="S51" i="18"/>
  <c r="R51" i="18"/>
  <c r="Q51" i="18"/>
  <c r="P51" i="18"/>
  <c r="O51" i="18"/>
  <c r="X50" i="18"/>
  <c r="W50" i="18"/>
  <c r="V50" i="18"/>
  <c r="U50" i="18"/>
  <c r="T50" i="18"/>
  <c r="S50" i="18"/>
  <c r="R50" i="18"/>
  <c r="Q50" i="18"/>
  <c r="P50" i="18"/>
  <c r="O50" i="18"/>
  <c r="X49" i="18"/>
  <c r="W49" i="18"/>
  <c r="V49" i="18"/>
  <c r="U49" i="18"/>
  <c r="T49" i="18"/>
  <c r="S49" i="18"/>
  <c r="R49" i="18"/>
  <c r="Q49" i="18"/>
  <c r="P49" i="18"/>
  <c r="O49" i="18"/>
  <c r="X48" i="18"/>
  <c r="W48" i="18"/>
  <c r="V48" i="18"/>
  <c r="U48" i="18"/>
  <c r="T48" i="18"/>
  <c r="S48" i="18"/>
  <c r="R48" i="18"/>
  <c r="Q48" i="18"/>
  <c r="P48" i="18"/>
  <c r="O48" i="18"/>
  <c r="X47" i="18"/>
  <c r="W47" i="18"/>
  <c r="V47" i="18"/>
  <c r="U47" i="18"/>
  <c r="T47" i="18"/>
  <c r="S47" i="18"/>
  <c r="R47" i="18"/>
  <c r="Q47" i="18"/>
  <c r="P47" i="18"/>
  <c r="O47" i="18"/>
  <c r="X46" i="18"/>
  <c r="W46" i="18"/>
  <c r="V46" i="18"/>
  <c r="U46" i="18"/>
  <c r="T46" i="18"/>
  <c r="S46" i="18"/>
  <c r="R46" i="18"/>
  <c r="Q46" i="18"/>
  <c r="P46" i="18"/>
  <c r="O46" i="18"/>
  <c r="X45" i="18"/>
  <c r="W45" i="18"/>
  <c r="V45" i="18"/>
  <c r="U45" i="18"/>
  <c r="T45" i="18"/>
  <c r="S45" i="18"/>
  <c r="R45" i="18"/>
  <c r="Q45" i="18"/>
  <c r="P45" i="18"/>
  <c r="O45" i="18"/>
  <c r="X44" i="18"/>
  <c r="W44" i="18"/>
  <c r="V44" i="18"/>
  <c r="U44" i="18"/>
  <c r="T44" i="18"/>
  <c r="S44" i="18"/>
  <c r="R44" i="18"/>
  <c r="Q44" i="18"/>
  <c r="P44" i="18"/>
  <c r="O44" i="18"/>
  <c r="X43" i="18"/>
  <c r="W43" i="18"/>
  <c r="V43" i="18"/>
  <c r="U43" i="18"/>
  <c r="T43" i="18"/>
  <c r="S43" i="18"/>
  <c r="R43" i="18"/>
  <c r="Q43" i="18"/>
  <c r="P43" i="18"/>
  <c r="O43" i="18"/>
  <c r="X42" i="18"/>
  <c r="W42" i="18"/>
  <c r="V42" i="18"/>
  <c r="U42" i="18"/>
  <c r="T42" i="18"/>
  <c r="S42" i="18"/>
  <c r="R42" i="18"/>
  <c r="Q42" i="18"/>
  <c r="P42" i="18"/>
  <c r="O42" i="18"/>
  <c r="X41" i="18"/>
  <c r="W41" i="18"/>
  <c r="V41" i="18"/>
  <c r="U41" i="18"/>
  <c r="T41" i="18"/>
  <c r="S41" i="18"/>
  <c r="R41" i="18"/>
  <c r="Q41" i="18"/>
  <c r="P41" i="18"/>
  <c r="O41" i="18"/>
  <c r="X40" i="18"/>
  <c r="W40" i="18"/>
  <c r="V40" i="18"/>
  <c r="U40" i="18"/>
  <c r="T40" i="18"/>
  <c r="S40" i="18"/>
  <c r="R40" i="18"/>
  <c r="Q40" i="18"/>
  <c r="P40" i="18"/>
  <c r="O40" i="18"/>
  <c r="X39" i="18"/>
  <c r="W39" i="18"/>
  <c r="V39" i="18"/>
  <c r="U39" i="18"/>
  <c r="T39" i="18"/>
  <c r="S39" i="18"/>
  <c r="R39" i="18"/>
  <c r="Q39" i="18"/>
  <c r="P39" i="18"/>
  <c r="O39" i="18"/>
  <c r="X38" i="18"/>
  <c r="W38" i="18"/>
  <c r="V38" i="18"/>
  <c r="U38" i="18"/>
  <c r="T38" i="18"/>
  <c r="S38" i="18"/>
  <c r="R38" i="18"/>
  <c r="Q38" i="18"/>
  <c r="P38" i="18"/>
  <c r="O38" i="18"/>
  <c r="X37" i="18"/>
  <c r="W37" i="18"/>
  <c r="V37" i="18"/>
  <c r="U37" i="18"/>
  <c r="T37" i="18"/>
  <c r="S37" i="18"/>
  <c r="R37" i="18"/>
  <c r="Q37" i="18"/>
  <c r="P37" i="18"/>
  <c r="O37" i="18"/>
  <c r="X36" i="18"/>
  <c r="W36" i="18"/>
  <c r="V36" i="18"/>
  <c r="U36" i="18"/>
  <c r="T36" i="18"/>
  <c r="S36" i="18"/>
  <c r="R36" i="18"/>
  <c r="Q36" i="18"/>
  <c r="P36" i="18"/>
  <c r="O36" i="18"/>
  <c r="X34" i="18"/>
  <c r="W34" i="18"/>
  <c r="V34" i="18"/>
  <c r="U34" i="18"/>
  <c r="T34" i="18"/>
  <c r="S34" i="18"/>
  <c r="R34" i="18"/>
  <c r="Q34" i="18"/>
  <c r="P34" i="18"/>
  <c r="O34" i="18"/>
  <c r="X33" i="18"/>
  <c r="W33" i="18"/>
  <c r="V33" i="18"/>
  <c r="U33" i="18"/>
  <c r="T33" i="18"/>
  <c r="S33" i="18"/>
  <c r="R33" i="18"/>
  <c r="Q33" i="18"/>
  <c r="P33" i="18"/>
  <c r="O33" i="18"/>
  <c r="X32" i="18"/>
  <c r="W32" i="18"/>
  <c r="V32" i="18"/>
  <c r="U32" i="18"/>
  <c r="T32" i="18"/>
  <c r="S32" i="18"/>
  <c r="R32" i="18"/>
  <c r="Q32" i="18"/>
  <c r="P32" i="18"/>
  <c r="O32" i="18"/>
  <c r="X31" i="18"/>
  <c r="W31" i="18"/>
  <c r="V31" i="18"/>
  <c r="U31" i="18"/>
  <c r="T31" i="18"/>
  <c r="S31" i="18"/>
  <c r="R31" i="18"/>
  <c r="Q31" i="18"/>
  <c r="P31" i="18"/>
  <c r="O31" i="18"/>
  <c r="X30" i="18"/>
  <c r="W30" i="18"/>
  <c r="V30" i="18"/>
  <c r="U30" i="18"/>
  <c r="T30" i="18"/>
  <c r="S30" i="18"/>
  <c r="R30" i="18"/>
  <c r="Q30" i="18"/>
  <c r="P30" i="18"/>
  <c r="O30" i="18"/>
  <c r="X29" i="18"/>
  <c r="W29" i="18"/>
  <c r="V29" i="18"/>
  <c r="U29" i="18"/>
  <c r="T29" i="18"/>
  <c r="S29" i="18"/>
  <c r="R29" i="18"/>
  <c r="Q29" i="18"/>
  <c r="P29" i="18"/>
  <c r="O29" i="18"/>
  <c r="X27" i="18"/>
  <c r="W27" i="18"/>
  <c r="V27" i="18"/>
  <c r="U27" i="18"/>
  <c r="T27" i="18"/>
  <c r="S27" i="18"/>
  <c r="R27" i="18"/>
  <c r="Q27" i="18"/>
  <c r="P27" i="18"/>
  <c r="O27" i="18"/>
  <c r="X26" i="18"/>
  <c r="W26" i="18"/>
  <c r="V26" i="18"/>
  <c r="U26" i="18"/>
  <c r="T26" i="18"/>
  <c r="S26" i="18"/>
  <c r="R26" i="18"/>
  <c r="Q26" i="18"/>
  <c r="P26" i="18"/>
  <c r="O26" i="18"/>
  <c r="X25" i="18"/>
  <c r="W25" i="18"/>
  <c r="V25" i="18"/>
  <c r="U25" i="18"/>
  <c r="T25" i="18"/>
  <c r="S25" i="18"/>
  <c r="R25" i="18"/>
  <c r="Q25" i="18"/>
  <c r="P25" i="18"/>
  <c r="O25" i="18"/>
  <c r="X24" i="18"/>
  <c r="W24" i="18"/>
  <c r="V24" i="18"/>
  <c r="U24" i="18"/>
  <c r="T24" i="18"/>
  <c r="S24" i="18"/>
  <c r="R24" i="18"/>
  <c r="Q24" i="18"/>
  <c r="P24" i="18"/>
  <c r="O24" i="18"/>
  <c r="X23" i="18"/>
  <c r="W23" i="18"/>
  <c r="V23" i="18"/>
  <c r="U23" i="18"/>
  <c r="T23" i="18"/>
  <c r="S23" i="18"/>
  <c r="R23" i="18"/>
  <c r="Q23" i="18"/>
  <c r="P23" i="18"/>
  <c r="O23" i="18"/>
  <c r="X22" i="18"/>
  <c r="W22" i="18"/>
  <c r="V22" i="18"/>
  <c r="U22" i="18"/>
  <c r="T22" i="18"/>
  <c r="S22" i="18"/>
  <c r="R22" i="18"/>
  <c r="Q22" i="18"/>
  <c r="P22" i="18"/>
  <c r="O22" i="18"/>
  <c r="X21" i="18"/>
  <c r="W21" i="18"/>
  <c r="V21" i="18"/>
  <c r="U21" i="18"/>
  <c r="T21" i="18"/>
  <c r="S21" i="18"/>
  <c r="R21" i="18"/>
  <c r="Q21" i="18"/>
  <c r="P21" i="18"/>
  <c r="O21" i="18"/>
  <c r="Y56" i="16" l="1"/>
  <c r="S31" i="16"/>
  <c r="AS73" i="16"/>
  <c r="Y54" i="16"/>
  <c r="AL55" i="16"/>
  <c r="AN55" i="16" s="1"/>
  <c r="AN59" i="16"/>
  <c r="AN60" i="16"/>
  <c r="AN61" i="16"/>
  <c r="AN56" i="16"/>
  <c r="Y58" i="16"/>
  <c r="Y57" i="16"/>
  <c r="Y53" i="16"/>
  <c r="Y52" i="16"/>
  <c r="Y51" i="16"/>
  <c r="AN58" i="16"/>
  <c r="AN53" i="16"/>
  <c r="AN57" i="16"/>
  <c r="AQ24" i="16"/>
  <c r="AN51" i="16"/>
  <c r="Y55" i="16"/>
  <c r="W62" i="16"/>
  <c r="AS74" i="16"/>
  <c r="AD72" i="16"/>
  <c r="AG31" i="16"/>
  <c r="AD66" i="16"/>
  <c r="AH31" i="16"/>
  <c r="AQ23" i="16"/>
  <c r="AS66" i="16"/>
  <c r="AB24" i="16"/>
  <c r="R31" i="16"/>
  <c r="AB23" i="16"/>
  <c r="AB75" i="16"/>
  <c r="AL62" i="16" l="1"/>
  <c r="AD75" i="16"/>
  <c r="AS75" i="16"/>
  <c r="Y62" i="16"/>
  <c r="AQ31" i="16"/>
  <c r="AN62" i="16"/>
  <c r="AB31" i="16"/>
  <c r="H44" i="16" l="1"/>
  <c r="J44" i="16" s="1"/>
  <c r="G44" i="16"/>
  <c r="H43" i="16"/>
  <c r="J43" i="16" s="1"/>
  <c r="G43" i="16"/>
  <c r="H42" i="16"/>
  <c r="J42" i="16" s="1"/>
  <c r="G42" i="16"/>
  <c r="H41" i="16"/>
  <c r="J41" i="16" s="1"/>
  <c r="G41" i="16"/>
  <c r="H40" i="16"/>
  <c r="J40" i="16" s="1"/>
  <c r="G40" i="16"/>
  <c r="H39" i="16"/>
  <c r="J39" i="16" s="1"/>
  <c r="G39" i="16"/>
  <c r="H38" i="16"/>
  <c r="J38" i="16" s="1"/>
  <c r="G38" i="16"/>
  <c r="H37" i="16"/>
  <c r="J37" i="16" s="1"/>
  <c r="G37" i="16"/>
  <c r="H36" i="16"/>
  <c r="J36" i="16" s="1"/>
  <c r="G36" i="16"/>
  <c r="K75" i="16" l="1"/>
  <c r="K24" i="16" s="1"/>
  <c r="J75" i="16"/>
  <c r="J24" i="16" s="1"/>
  <c r="I75" i="16"/>
  <c r="I24" i="16" s="1"/>
  <c r="H75" i="16"/>
  <c r="H24" i="16" s="1"/>
  <c r="G75" i="16"/>
  <c r="G24" i="16" s="1"/>
  <c r="F75" i="16"/>
  <c r="F24" i="16" s="1"/>
  <c r="E75" i="16"/>
  <c r="E24" i="16" s="1"/>
  <c r="D75" i="16"/>
  <c r="D24" i="16" s="1"/>
  <c r="C75" i="16"/>
  <c r="C24" i="16" s="1"/>
  <c r="M74" i="16"/>
  <c r="O74" i="16" s="1"/>
  <c r="M73" i="16"/>
  <c r="O73" i="16" s="1"/>
  <c r="M72" i="16"/>
  <c r="O72" i="16" s="1"/>
  <c r="M71" i="16"/>
  <c r="O71" i="16" s="1"/>
  <c r="M70" i="16"/>
  <c r="O70" i="16" s="1"/>
  <c r="M69" i="16"/>
  <c r="O69" i="16" s="1"/>
  <c r="M68" i="16"/>
  <c r="O68" i="16" s="1"/>
  <c r="M67" i="16"/>
  <c r="O67" i="16" s="1"/>
  <c r="M66" i="16"/>
  <c r="O66" i="16" s="1"/>
  <c r="G62" i="16"/>
  <c r="H61" i="16"/>
  <c r="J61" i="16" s="1"/>
  <c r="G61" i="16"/>
  <c r="H60" i="16"/>
  <c r="J60" i="16" s="1"/>
  <c r="G60" i="16"/>
  <c r="H59" i="16"/>
  <c r="J59" i="16" s="1"/>
  <c r="G59" i="16"/>
  <c r="H58" i="16"/>
  <c r="J58" i="16" s="1"/>
  <c r="G58" i="16"/>
  <c r="H57" i="16"/>
  <c r="J57" i="16" s="1"/>
  <c r="G57" i="16"/>
  <c r="H56" i="16"/>
  <c r="J56" i="16" s="1"/>
  <c r="G56" i="16"/>
  <c r="H55" i="16"/>
  <c r="J55" i="16" s="1"/>
  <c r="G55" i="16"/>
  <c r="H54" i="16"/>
  <c r="J54" i="16" s="1"/>
  <c r="G54" i="16"/>
  <c r="H53" i="16"/>
  <c r="J53" i="16" s="1"/>
  <c r="G53" i="16"/>
  <c r="J52" i="16"/>
  <c r="J51" i="16"/>
  <c r="H49" i="16"/>
  <c r="J49" i="16" s="1"/>
  <c r="G49" i="16"/>
  <c r="H48" i="16"/>
  <c r="J48" i="16" s="1"/>
  <c r="G48" i="16"/>
  <c r="H47" i="16"/>
  <c r="J47" i="16" s="1"/>
  <c r="G47" i="16"/>
  <c r="H46" i="16"/>
  <c r="J46" i="16" s="1"/>
  <c r="G46" i="16"/>
  <c r="H45" i="16"/>
  <c r="J45" i="16" s="1"/>
  <c r="G45" i="16"/>
  <c r="O75" i="16" l="1"/>
  <c r="H62" i="16"/>
  <c r="J62" i="16"/>
  <c r="M75" i="16"/>
  <c r="L31" i="16"/>
  <c r="K31" i="16"/>
  <c r="J31" i="16"/>
  <c r="I31" i="16"/>
  <c r="H31" i="16"/>
  <c r="G31" i="16"/>
  <c r="F31" i="16"/>
  <c r="E31" i="16"/>
  <c r="D31" i="16"/>
  <c r="C31" i="16"/>
  <c r="M30" i="16"/>
  <c r="M29" i="16"/>
  <c r="M28" i="16"/>
  <c r="M27" i="16"/>
  <c r="M26" i="16"/>
  <c r="M25" i="16"/>
  <c r="M24" i="16"/>
  <c r="M23" i="16"/>
  <c r="M31" i="16" l="1"/>
  <c r="L18" i="3" l="1"/>
  <c r="E18" i="3"/>
  <c r="F18" i="3"/>
  <c r="G18" i="3"/>
  <c r="H18" i="3"/>
  <c r="I18" i="3"/>
  <c r="J18" i="3"/>
  <c r="K18" i="3"/>
  <c r="D18" i="3"/>
  <c r="C18" i="3"/>
  <c r="M13" i="3" l="1"/>
  <c r="M14" i="3"/>
  <c r="M15" i="3"/>
  <c r="M16" i="3"/>
  <c r="M17" i="3"/>
  <c r="M12" i="3"/>
  <c r="M18" i="3" l="1"/>
</calcChain>
</file>

<file path=xl/sharedStrings.xml><?xml version="1.0" encoding="utf-8"?>
<sst xmlns="http://schemas.openxmlformats.org/spreadsheetml/2006/main" count="451" uniqueCount="153">
  <si>
    <t>RFP# 202102021 - eProcurement Solution and Services</t>
  </si>
  <si>
    <r>
      <t xml:space="preserve">Cost Proposal Workbook -  </t>
    </r>
    <r>
      <rPr>
        <b/>
        <i/>
        <sz val="18"/>
        <color theme="1"/>
        <rFont val="Arial"/>
        <family val="2"/>
      </rPr>
      <t>SERVICES ONLY</t>
    </r>
  </si>
  <si>
    <t xml:space="preserve">INSTRUCTIONS FOR COMPLETING THE COST TABS:  </t>
  </si>
  <si>
    <t xml:space="preserve">1. The State of Maine intends to complete a separate cost evaluation which will be used to score proposals.  Bidders must provide pricing as specified on the subsequent Tabs to meet the relevant specifications and requirements of the RFP. </t>
  </si>
  <si>
    <t>2. This Cost Workbook contains four (4) additional Tabs for the bidder to use to indicate all proposed costs.
Tab 1: Services Only Fixed Pricing
Tab 2: Services Only Price Discount
Tab 3: Hourly Rate Card Pricing
Tab 4: Innov, Value-Adds, Addl Svc</t>
  </si>
  <si>
    <t>3. Tab 4 is optional therefore may or not award as part of the contract.</t>
  </si>
  <si>
    <t xml:space="preserve">4. Part V of the RFP explains how cost/pricing will be evaluated.   </t>
  </si>
  <si>
    <t xml:space="preserve">5. On each Tab the bidder may add (insert) rows for additional data as needed to provide the necessary costs details of the proposal. </t>
  </si>
  <si>
    <t>6. Except where otherwise noted, the bidder must not reformat any part of this Workbook as any reformatting may be cause for rejection of the proposal.</t>
  </si>
  <si>
    <t>7. The bidder must note that the "Total" cells of Tab contains pre-populated formulas and may need to be edited as a result of adding/inserting rows.</t>
  </si>
  <si>
    <t>8. The bidder is responsible for the accuracy of all the information provided in the Workbook.</t>
  </si>
  <si>
    <t>9. The bidder must not propose any per transaction fees or administrative fees to be paid by the State or the Vendors selling goods or services to the State.</t>
  </si>
  <si>
    <t xml:space="preserve">RFP# 202102021 - eProcurement Solution and Services         </t>
  </si>
  <si>
    <t>Bidder's Name:</t>
  </si>
  <si>
    <t>Civic Initiatives, LLC</t>
  </si>
  <si>
    <t>Instructions:  The Fixed Pricing is to reflect contracting ONLY for the SERVICES to implement and support either a full eProcurement Solution OR specific Workstream requirements as identified in Sections A, E and F of the RFP for the specifically identified Scenarios on this Tab.</t>
  </si>
  <si>
    <t>1. In the tables below Bidders must provide the firm, fixed prices in each yellow shaded cell that corresponds to the detail listed in each table.  Bidders are to provide prices for the three identified scenarios which reflect the concepts of small, medium and large States.  There are separate sets of tables for each scenario and bidders must provide complete responses for each scenario.</t>
  </si>
  <si>
    <t>2. In Table A, Bidders must provide the overall pricing breakdown and labor hours of what is included to deliver a comprehensive eProcurement Solution that meets the requirements detailed in the RFP and RTM. The prices must include in total the licensing and maintenance costs, implemetation costs for deployment, and the costs for on-going operations and support of the implemented Solution. The costs in this table reflect the total Final Cost values in Tables B-D which have had the proposed discount (Tab 2) applied.</t>
  </si>
  <si>
    <t>3. In Table B, Bidders must provide the total hours, costs, and discounted Final Costs as per the relevant proposed discount identifed on "Tab 2. Complete Solution Discount" for the proposed approach to implement the eProcurement Solution. It must include all associated costs to implement each workstream functionality, integations, conversion from existing State systems, staffing and support services, etc. as described in each Scenario.</t>
  </si>
  <si>
    <t>4. In Table C, Bidders must provide pricing details for the proposed Managed Services to meet the requirements described in Section F of the RFP.   The discounted Final Costs represents applying the relevant proposed discount from "Tab 2. Complete Solution Discount" to the Total.</t>
  </si>
  <si>
    <t xml:space="preserve">5. In Table D, Bidders must document all assumptions that are reflected in the proposed Pricing.  Bidders proposing services only must identify the specific eProcurement solution(s) that the proposed services costs reflect.  </t>
  </si>
  <si>
    <t>SCENARIOs</t>
  </si>
  <si>
    <t>Scope Common to all Scenarios</t>
  </si>
  <si>
    <t>•  24 month implementation period
•  Suppliers managed through eProcurement Solution 
•  State provides dedicated Project Team including Project Sponsor, Project Manager, Functional Lead, Technical Lead, SMEs, Testers, Trainers and technical staff for the state side of integration programming.
•  Implementation Services provided include 
   o  Integration/Interface to on-premise Finance system
        &gt;  PeopleSoft 9.2
        &gt;  Real-time integration points to Finance
             -  Supplier accounts, create/update  (eProcurement solution is system of record)
             -  Requisitions
             -  Purchase Orders/Change Orders
             -  Invoice ‘Ok to Pay’
        &gt;  Batch interface points
             -  Chart of Accounts values from Finance
             -  Receiving to Finance
   o  Organizational Change Management Services
   o  Training Services
        &gt;  Contractor delivered End User training for 25% of scenario user count
        &gt;  'Train the Trainer' training for 10 State staff
        &gt;  Supplier training through 20 live webinars
   o  Help Desk Services:  Full end user support, State and Supplier
•  Managed Services provided include
   o  Solution Support
   o  Additional Help Desk Services; as described above for 6 months after go-live of final solution component
   o  On-site System Stabilization Support for 3 months after go-live of final solution component</t>
  </si>
  <si>
    <t>Scenario I - Large State</t>
  </si>
  <si>
    <t>GDP:  $700 Billion
Spend:  $8 Billion/year
Population:  11 Million
State Employees:  125,000
User Count:  1,250 Buyers,  11,250 End Users
Suppliers:  100,000 with 60,000 to be converted from the Finance System during implementation.
Contracts:  1,000 Central Procurement Office issued, 2500 Agency issued.  Data conversion of basic data from the Finance System during implementation for all Contracts.
Solicitations:  2,400/year
Catalogs:  1000 Hosted, 100 Punchouts with no catalogs to be converted from the Finance System during implementation.
Purchase Orders:  400,000 issued/year
Invoices:  600,000/year</t>
  </si>
  <si>
    <t>Scenario II - Medium State</t>
  </si>
  <si>
    <t>GDP:  $300 Billion
Spend:  $4 Billion/year
Population:  6 Million
State Employees:  70,000
User Count:  700 Buyers, 6,300 End Users
Suppliers:  75,000 with 50,000 to be converted from the Finance System during implementation.
Contracts:  800 Central Procurement Office issued, 2000 Agency issued.  Data conversion of basic data from the Finance System during implementation for all Contracts.
Solicitations:  1,600/year
Catalogs:  1000 Hosted, 80 Punchouts with no catalogs to be converted from the Finance System during implementation.
Purchase Orders:  150,000 issued/year
Invoices:  225,000/year</t>
  </si>
  <si>
    <t>Scenario III - Small State</t>
  </si>
  <si>
    <t>GDP:  $100 Billion
Spend:  $2 Billion/year
Population:  3 Million
State Employees:  50,000
User Count:  500 Buyers, 4,500 End Users
Suppliers:  50,000 with 35,000 to be converted from the Finance System during implementation.
Contracts:  500 Central Procurement Office issued, 1500 Agency issued.  Data conversion of basic data from the Finance System during implementation for all Contracts.
Solicitations:  1,000/year
Catalogs:  500 Hosted, 60 Punchouts with no catalogs to be converted from the Finance System during implementation.
Purchase Orders:  80,000 issued/year
Invoices:  105,000/year</t>
  </si>
  <si>
    <t>SCENARIO I - LARGE STATE PRICING</t>
  </si>
  <si>
    <t>SCENARIO II - MEDIUM STATE PRICING</t>
  </si>
  <si>
    <t>SCENARIO III - SMALL STATE PRICING</t>
  </si>
  <si>
    <r>
      <t xml:space="preserve">A. Overall Cost Proposal </t>
    </r>
    <r>
      <rPr>
        <i/>
        <sz val="11"/>
        <color theme="1"/>
        <rFont val="Arial"/>
        <family val="2"/>
      </rPr>
      <t>(The all-in-costs necessary to provide an eProcurement Solution that meet the mandatory requirements of the RFP and is a total of the values in Tables B-D)</t>
    </r>
  </si>
  <si>
    <t>Year 1</t>
  </si>
  <si>
    <t>Year 2</t>
  </si>
  <si>
    <t>Year 3</t>
  </si>
  <si>
    <t>Year 4</t>
  </si>
  <si>
    <t>Year 5</t>
  </si>
  <si>
    <t>Year 6</t>
  </si>
  <si>
    <t>Year 7</t>
  </si>
  <si>
    <t>Year 8</t>
  </si>
  <si>
    <t>Year 9</t>
  </si>
  <si>
    <t>Year 10</t>
  </si>
  <si>
    <t>Total</t>
  </si>
  <si>
    <t>Solution Implementation Costs</t>
  </si>
  <si>
    <t>Managed Services Support Costs</t>
  </si>
  <si>
    <t>&lt;other item for vendor input (optional)&gt;</t>
  </si>
  <si>
    <t>TOTAL</t>
  </si>
  <si>
    <r>
      <t xml:space="preserve">B.  Solution Implementation Costs - Distribute over Years 1 &amp; 2
</t>
    </r>
    <r>
      <rPr>
        <i/>
        <sz val="10"/>
        <color theme="1"/>
        <rFont val="Arial"/>
        <family val="2"/>
      </rPr>
      <t>Note: "Final  Costs" values should equal the "Total" values for Solution Implementation in Table A</t>
    </r>
    <r>
      <rPr>
        <sz val="10"/>
        <color theme="1"/>
        <rFont val="Arial"/>
        <family val="2"/>
      </rPr>
      <t>.</t>
    </r>
  </si>
  <si>
    <t>Totals</t>
  </si>
  <si>
    <t>Workstream Costs:</t>
  </si>
  <si>
    <t>Hours</t>
  </si>
  <si>
    <t>Costs</t>
  </si>
  <si>
    <t>Discount
(%)</t>
  </si>
  <si>
    <t>Final Costs</t>
  </si>
  <si>
    <t>Supplier Portal</t>
  </si>
  <si>
    <t>Supplier Enablement/Management</t>
  </si>
  <si>
    <t>Buyer Portal</t>
  </si>
  <si>
    <t>Need Identification</t>
  </si>
  <si>
    <t>Request through Pay</t>
  </si>
  <si>
    <t>Catalog Capability</t>
  </si>
  <si>
    <t>Sourcing/Bid Management</t>
  </si>
  <si>
    <t>Contract Management</t>
  </si>
  <si>
    <t>Vendor Performance</t>
  </si>
  <si>
    <t>Purchasing/Data Analytics</t>
  </si>
  <si>
    <t>Integration to Finance System</t>
  </si>
  <si>
    <t>Supporting Services:</t>
  </si>
  <si>
    <t>Project Initiation</t>
  </si>
  <si>
    <t>Project Management</t>
  </si>
  <si>
    <t>Change Management</t>
  </si>
  <si>
    <t>Training Services</t>
  </si>
  <si>
    <t>Catalog Support Services</t>
  </si>
  <si>
    <r>
      <t xml:space="preserve">Help Desk Services
</t>
    </r>
    <r>
      <rPr>
        <i/>
        <sz val="10"/>
        <color theme="1"/>
        <rFont val="Arial"/>
        <family val="2"/>
      </rPr>
      <t>(Costs for period from contract award through 6 months following t'Go Live'</t>
    </r>
  </si>
  <si>
    <t>Data Conversion Services</t>
  </si>
  <si>
    <r>
      <t>C.  Managed Services Support Costs</t>
    </r>
    <r>
      <rPr>
        <b/>
        <sz val="12"/>
        <color theme="1"/>
        <rFont val="Arial"/>
        <family val="2"/>
      </rPr>
      <t xml:space="preserve"> </t>
    </r>
    <r>
      <rPr>
        <i/>
        <sz val="12"/>
        <color theme="1"/>
        <rFont val="Arial"/>
        <family val="2"/>
      </rPr>
      <t>(Note:  "Total" values should equal the "Final Costs" values for Managed ServicesSupport in Table A.)</t>
    </r>
  </si>
  <si>
    <t>On-site System Stabilization Support</t>
  </si>
  <si>
    <t>Third Party Licensing (e.g. NIGP Codes)</t>
  </si>
  <si>
    <t>Transition Out Assistance Services</t>
  </si>
  <si>
    <t>*D. Assumptions</t>
  </si>
  <si>
    <t>Catalog Support Services is not provided on an hourly basis but instead is based on catalog size.  Pricing Assumptions are as follows, and apply to all scenarios:</t>
  </si>
  <si>
    <t>Catalog with 21 – 50 lines - $600 per catalog; Catalog with 51 - 100 lines - $800 per catalog; Catalog with 101 – 250 lines - $1,100 per catalog; Catalog with 251 - 500 lines - $1,410 per catalog; Catalog with 501 – 1000 lines - $1,600 per catalog; Over 1000 lines - $1,890 per catalog; Punchout current - $500 per catalog; Punchout new - $2,200 per catalog</t>
  </si>
  <si>
    <t>&lt;insert rows for additional Assumptions&gt;</t>
  </si>
  <si>
    <t>Instructions:  The Discount is to reflect contracting ONLY for the SERVICES to implement and support either a full eProcurement Solution OR specific Workstream requirements as identified in Sections  A, E and F of the RFP</t>
  </si>
  <si>
    <t>1. In Table A, Bidders must provide a minimum discount percentages off the Bidder's commercially published price list for all current and future services that will be available through award of a contract from this RFP.  Bidders will not be precluded from providing deeper or additional discounts at their sole discretion at the time they enter into an agreement with a Participating Entity from the Contract that results from this RFP.</t>
  </si>
  <si>
    <t xml:space="preserve">2.  In Table B,  Bidders must document all assumptions that are reflected in the proposed Pricing.   Bidders proposing services only must identify the specific eProcurement solution(s) that the proposed services discount reflect.  </t>
  </si>
  <si>
    <t>A.  Minimum Discount Percentage</t>
  </si>
  <si>
    <t>Discount (%)</t>
  </si>
  <si>
    <t>Solution Implementation Services</t>
  </si>
  <si>
    <t>Managed Services Support</t>
  </si>
  <si>
    <t>B.  Assumptions</t>
  </si>
  <si>
    <t>No Discounts Provided</t>
  </si>
  <si>
    <r>
      <t xml:space="preserve">Cost Proposal Workbook - </t>
    </r>
    <r>
      <rPr>
        <b/>
        <i/>
        <sz val="18"/>
        <color theme="1"/>
        <rFont val="Arial"/>
        <family val="2"/>
      </rPr>
      <t>SERVICES ONLY</t>
    </r>
  </si>
  <si>
    <t>Hourly Rate Card Pricing</t>
  </si>
  <si>
    <t>Instructions:</t>
  </si>
  <si>
    <t>1. In Table A, Bidders must provide a minimum discount percentage off that will be applied the Bidder's commercially published Hourly Rate Card price list.  Bidders will not be precluded from providing deeper or additional discounts at their sole discretion at the time they enter into an agreement with a Participating Entity from the Contract that results from this RFP.   Awarded Contractors will have the opportunity to update and refresh their respective Rate Card price list annually.</t>
  </si>
  <si>
    <t>2.  In Table B, Bidders must provide their commercially published Hourly Rate Card price list that will be available through award of a contract from this RFP for services that may be provided on an as needed, if needed basis.  There is no guaranteed minimum or maximum amount of the contractor’s services that may be required under the contract. Hourly Rate Card pricing shall include all travel expenses. 
Bidders must utilize the pre-listed Personnel Classifications where appropriate but should indicate "N/A" in Year 1 when the specific classification is not provided by the Bidder.  Any other personnel classifications available should be added as well.  In the associated blue cell, Bidders must provide a detailed description detailing the role and skills of the classification.
In the yellow cells, the bidder must provide the hourly rate for the Personnel Classification identified in the adjoining blue cell.</t>
  </si>
  <si>
    <t>3.  In Table C, the Discounted Hourly Rates for each identified Personnel Classification will be calculated based on the Discount identified in Table A and the associated rates in Table B.</t>
  </si>
  <si>
    <t>4.  In Table D, Bidders must document any specific assumptions associated with the listed Personnel Classifications and associated Rate Card pricing.</t>
  </si>
  <si>
    <t>Rate Card Discount</t>
  </si>
  <si>
    <t>B.  Price List Rate Card by Personnel Classification</t>
  </si>
  <si>
    <t>C.  Discounted Price List Rate Card by Personnel Classification</t>
  </si>
  <si>
    <t>List Price - Hourly Rate</t>
  </si>
  <si>
    <t>Discounted Hourly Rate</t>
  </si>
  <si>
    <t>Personnel Classification</t>
  </si>
  <si>
    <t>Classification Description</t>
  </si>
  <si>
    <t>Management/Leadership</t>
  </si>
  <si>
    <t>Senior Executive</t>
  </si>
  <si>
    <t>Program Director</t>
  </si>
  <si>
    <t>Program Manager/Unit Lead</t>
  </si>
  <si>
    <t>Program Manager</t>
  </si>
  <si>
    <t>Technical Architect/SME</t>
  </si>
  <si>
    <t>SME II</t>
  </si>
  <si>
    <t>Project Manager</t>
  </si>
  <si>
    <t>Operations Lead Manager</t>
  </si>
  <si>
    <t>SME III</t>
  </si>
  <si>
    <t>Functional Lead/Manager</t>
  </si>
  <si>
    <t>Change Management Lead</t>
  </si>
  <si>
    <t>Process Change Analyst</t>
  </si>
  <si>
    <t>Analyst II</t>
  </si>
  <si>
    <t>Communications/Change Mgmt. SME</t>
  </si>
  <si>
    <t>Training Lead/Manager</t>
  </si>
  <si>
    <t>Training Delivery Consultant</t>
  </si>
  <si>
    <t>SME I</t>
  </si>
  <si>
    <t>Specialist/Support</t>
  </si>
  <si>
    <t>Business Analyst</t>
  </si>
  <si>
    <t>Strategic Sourcing Analyst</t>
  </si>
  <si>
    <t>Acquisition Support Specialist III</t>
  </si>
  <si>
    <t>Technical Architect</t>
  </si>
  <si>
    <t>NA</t>
  </si>
  <si>
    <t>Programmer/Developer</t>
  </si>
  <si>
    <t>Jr Programmer/Developer</t>
  </si>
  <si>
    <t>Security Specialist</t>
  </si>
  <si>
    <t>Security Administrator</t>
  </si>
  <si>
    <t>System Analyst</t>
  </si>
  <si>
    <t>Performance Expert</t>
  </si>
  <si>
    <t>Quality Assurance Manager</t>
  </si>
  <si>
    <t>Technical Writer</t>
  </si>
  <si>
    <t>Test Lead/Manager</t>
  </si>
  <si>
    <t>Tester</t>
  </si>
  <si>
    <t>Help Desk Process Expert</t>
  </si>
  <si>
    <t>Help Desk Process Analyst</t>
  </si>
  <si>
    <t>Other Resources (Specify)</t>
  </si>
  <si>
    <t>Acquisition Support Specialist I</t>
  </si>
  <si>
    <t>Acquisition Support Specialist II</t>
  </si>
  <si>
    <t>D.  Assumptions</t>
  </si>
  <si>
    <t xml:space="preserve">Civic Initiatives has an established rate card as part of its existing NASPO VP PASS Contract and will extend pricing aligned to this contract for classifications noted in the blue cells above.  Classification details for </t>
  </si>
  <si>
    <t>noted classifications is provided in the NASPO VP PASS Contract.</t>
  </si>
  <si>
    <t>OPTIONAL:  Innovations, Value-Added Services, Additional Services  (Reference RFP Sections A.4 and G)</t>
  </si>
  <si>
    <t>In the table below, in the blue cells, the bidder must provide the name/title along with detail list of proposed innovations, value-added services and additional services as described in Sections A.4 and G of the RFP.  In the yellow cells, the bidder must provide the firm, fixed prices for the corresponding item. 
Bidders must use the Assumptions table below to document any specific assumptions associated with each listed Innovation, Value-Added Service and Additional Service.</t>
  </si>
  <si>
    <t>&lt;Specify Name/Title&gt;</t>
  </si>
  <si>
    <t>Assumptions</t>
  </si>
  <si>
    <t>None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</si>
</sst>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20" x14ac:knownFonts="1">
    <font>
      <sz val="11"/>
      <color theme="1"/>
      <name val="Calibri"/>
      <family val="2"/>
      <scheme val="minor"/>
    </font>
    <font>
      <sz val="11"/>
      <color theme="1"/>
      <name val="Calibri"/>
      <family val="2"/>
      <scheme val="minor"/>
    </font>
    <font>
      <b/>
      <sz val="18"/>
      <color theme="1"/>
      <name val="Arial"/>
      <family val="2"/>
    </font>
    <font>
      <sz val="11"/>
      <color theme="1"/>
      <name val="Arial"/>
      <family val="2"/>
    </font>
    <font>
      <b/>
      <i/>
      <sz val="18"/>
      <color theme="1"/>
      <name val="Arial"/>
      <family val="2"/>
    </font>
    <font>
      <b/>
      <sz val="16"/>
      <color theme="1"/>
      <name val="Arial"/>
      <family val="2"/>
    </font>
    <font>
      <sz val="12"/>
      <color theme="1"/>
      <name val="Arial"/>
      <family val="2"/>
    </font>
    <font>
      <b/>
      <sz val="16"/>
      <name val="Arial"/>
      <family val="2"/>
    </font>
    <font>
      <b/>
      <sz val="11"/>
      <color theme="1"/>
      <name val="Arial"/>
      <family val="2"/>
    </font>
    <font>
      <b/>
      <sz val="20"/>
      <color theme="1"/>
      <name val="Arial"/>
      <family val="2"/>
    </font>
    <font>
      <b/>
      <sz val="14"/>
      <color theme="1"/>
      <name val="Arial"/>
      <family val="2"/>
    </font>
    <font>
      <i/>
      <sz val="11"/>
      <color theme="1"/>
      <name val="Arial"/>
      <family val="2"/>
    </font>
    <font>
      <sz val="11"/>
      <color rgb="FF3F3F76"/>
      <name val="Arial"/>
      <family val="2"/>
    </font>
    <font>
      <i/>
      <sz val="10"/>
      <color theme="1"/>
      <name val="Arial"/>
      <family val="2"/>
    </font>
    <font>
      <sz val="10"/>
      <color theme="1"/>
      <name val="Arial"/>
      <family val="2"/>
    </font>
    <font>
      <b/>
      <i/>
      <sz val="11"/>
      <color theme="1"/>
      <name val="Arial"/>
      <family val="2"/>
    </font>
    <font>
      <b/>
      <sz val="12"/>
      <color theme="1"/>
      <name val="Arial"/>
      <family val="2"/>
    </font>
    <font>
      <i/>
      <sz val="12"/>
      <color theme="1"/>
      <name val="Arial"/>
      <family val="2"/>
    </font>
    <font>
      <b/>
      <i/>
      <sz val="12"/>
      <color theme="1"/>
      <name val="Arial"/>
      <family val="2"/>
    </font>
    <font>
      <sz val="14"/>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rgb="FFD9D9D9"/>
        <bgColor indexed="64"/>
      </patternFill>
    </fill>
    <fill>
      <patternFill patternType="lightUp">
        <bgColor rgb="FFDDDDDD"/>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9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rgb="FF7F7F7F"/>
      </top>
      <bottom style="thin">
        <color rgb="FF7F7F7F"/>
      </bottom>
      <diagonal/>
    </border>
    <border>
      <left style="thin">
        <color indexed="64"/>
      </left>
      <right/>
      <top style="thin">
        <color rgb="FF7F7F7F"/>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double">
        <color auto="1"/>
      </right>
      <top style="double">
        <color auto="1"/>
      </top>
      <bottom style="medium">
        <color indexed="64"/>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right style="double">
        <color auto="1"/>
      </right>
      <top style="medium">
        <color indexed="64"/>
      </top>
      <bottom style="medium">
        <color indexed="64"/>
      </bottom>
      <diagonal/>
    </border>
    <border>
      <left style="double">
        <color auto="1"/>
      </left>
      <right style="thin">
        <color indexed="64"/>
      </right>
      <top style="medium">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thin">
        <color rgb="FF7F7F7F"/>
      </right>
      <top/>
      <bottom style="thin">
        <color rgb="FF7F7F7F"/>
      </bottom>
      <diagonal/>
    </border>
    <border>
      <left style="double">
        <color auto="1"/>
      </left>
      <right style="thin">
        <color rgb="FF7F7F7F"/>
      </right>
      <top style="thin">
        <color rgb="FF7F7F7F"/>
      </top>
      <bottom style="medium">
        <color indexed="64"/>
      </bottom>
      <diagonal/>
    </border>
    <border>
      <left style="double">
        <color auto="1"/>
      </left>
      <right/>
      <top/>
      <bottom/>
      <diagonal/>
    </border>
    <border>
      <left/>
      <right style="double">
        <color auto="1"/>
      </right>
      <top/>
      <bottom/>
      <diagonal/>
    </border>
    <border>
      <left style="double">
        <color auto="1"/>
      </left>
      <right style="thin">
        <color rgb="FF7F7F7F"/>
      </right>
      <top/>
      <bottom/>
      <diagonal/>
    </border>
    <border>
      <left style="double">
        <color auto="1"/>
      </left>
      <right style="thin">
        <color indexed="64"/>
      </right>
      <top style="medium">
        <color indexed="64"/>
      </top>
      <bottom style="medium">
        <color indexed="64"/>
      </bottom>
      <diagonal/>
    </border>
    <border>
      <left style="double">
        <color auto="1"/>
      </left>
      <right style="thin">
        <color rgb="FF7F7F7F"/>
      </right>
      <top/>
      <bottom style="medium">
        <color indexed="64"/>
      </bottom>
      <diagonal/>
    </border>
    <border>
      <left style="double">
        <color auto="1"/>
      </left>
      <right style="thin">
        <color indexed="64"/>
      </right>
      <top style="thin">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thin">
        <color indexed="64"/>
      </top>
      <bottom style="thin">
        <color indexed="64"/>
      </bottom>
      <diagonal/>
    </border>
    <border>
      <left style="double">
        <color auto="1"/>
      </left>
      <right/>
      <top/>
      <bottom style="thin">
        <color rgb="FF7F7F7F"/>
      </bottom>
      <diagonal/>
    </border>
    <border>
      <left style="double">
        <color auto="1"/>
      </left>
      <right/>
      <top style="thin">
        <color rgb="FF7F7F7F"/>
      </top>
      <bottom style="thin">
        <color indexed="64"/>
      </bottom>
      <diagonal/>
    </border>
    <border>
      <left style="double">
        <color auto="1"/>
      </left>
      <right/>
      <top/>
      <bottom style="thin">
        <color indexed="64"/>
      </bottom>
      <diagonal/>
    </border>
    <border>
      <left style="thin">
        <color indexed="64"/>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rgb="FF7F7F7F"/>
      </bottom>
      <diagonal/>
    </border>
    <border>
      <left style="medium">
        <color auto="1"/>
      </left>
      <right/>
      <top/>
      <bottom style="thin">
        <color indexed="64"/>
      </bottom>
      <diagonal/>
    </border>
    <border>
      <left style="medium">
        <color auto="1"/>
      </left>
      <right/>
      <top/>
      <bottom/>
      <diagonal/>
    </border>
    <border>
      <left/>
      <right style="thin">
        <color indexed="64"/>
      </right>
      <top/>
      <bottom/>
      <diagonal/>
    </border>
    <border>
      <left style="thin">
        <color indexed="64"/>
      </left>
      <right style="double">
        <color auto="1"/>
      </right>
      <top/>
      <bottom style="thin">
        <color indexed="64"/>
      </bottom>
      <diagonal/>
    </border>
    <border>
      <left style="medium">
        <color indexed="64"/>
      </left>
      <right/>
      <top style="thin">
        <color rgb="FF7F7F7F"/>
      </top>
      <bottom style="thin">
        <color rgb="FF7F7F7F"/>
      </bottom>
      <diagonal/>
    </border>
    <border>
      <left/>
      <right style="double">
        <color auto="1"/>
      </right>
      <top style="thin">
        <color indexed="64"/>
      </top>
      <bottom style="thin">
        <color indexed="64"/>
      </bottom>
      <diagonal/>
    </border>
    <border>
      <left style="medium">
        <color indexed="64"/>
      </left>
      <right/>
      <top style="thin">
        <color rgb="FF7F7F7F"/>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292">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horizontal="right"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4" xfId="0" applyFont="1" applyBorder="1" applyAlignment="1">
      <alignment horizontal="center" vertical="center" wrapText="1"/>
    </xf>
    <xf numFmtId="0" fontId="11" fillId="0" borderId="82" xfId="0" applyFont="1" applyBorder="1" applyAlignment="1">
      <alignment horizontal="center" vertical="center"/>
    </xf>
    <xf numFmtId="0" fontId="11" fillId="0" borderId="57" xfId="0" applyFont="1" applyBorder="1" applyAlignment="1">
      <alignment horizontal="center" vertical="center"/>
    </xf>
    <xf numFmtId="164" fontId="12" fillId="0" borderId="82" xfId="1" applyNumberFormat="1" applyFont="1" applyFill="1" applyBorder="1" applyAlignment="1">
      <alignment horizontal="left" vertical="center"/>
    </xf>
    <xf numFmtId="164" fontId="12" fillId="0" borderId="57" xfId="1" applyNumberFormat="1" applyFont="1" applyFill="1" applyBorder="1" applyAlignment="1">
      <alignment horizontal="left" vertical="center"/>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8" xfId="0" applyFont="1" applyBorder="1" applyAlignment="1">
      <alignment horizontal="center" vertical="center"/>
    </xf>
    <xf numFmtId="0" fontId="8" fillId="0" borderId="10" xfId="0" applyFont="1" applyBorder="1" applyAlignment="1">
      <alignment horizontal="center" vertical="center"/>
    </xf>
    <xf numFmtId="0" fontId="8" fillId="0" borderId="43" xfId="0" applyFont="1" applyBorder="1" applyAlignment="1">
      <alignment horizontal="center" vertical="center"/>
    </xf>
    <xf numFmtId="0" fontId="8" fillId="0" borderId="57" xfId="0" applyFont="1" applyBorder="1" applyAlignment="1">
      <alignment horizontal="center" vertical="center"/>
    </xf>
    <xf numFmtId="0" fontId="3" fillId="0" borderId="43" xfId="0" applyFont="1" applyBorder="1" applyAlignment="1">
      <alignment vertical="center"/>
    </xf>
    <xf numFmtId="0" fontId="3" fillId="0" borderId="57" xfId="0" applyFont="1" applyBorder="1" applyAlignment="1">
      <alignment vertical="center"/>
    </xf>
    <xf numFmtId="0" fontId="10" fillId="0" borderId="82" xfId="0" applyFont="1" applyBorder="1" applyAlignment="1">
      <alignment horizontal="left" vertical="center" wrapText="1"/>
    </xf>
    <xf numFmtId="0" fontId="10" fillId="0" borderId="57" xfId="0" applyFont="1" applyBorder="1" applyAlignment="1">
      <alignment horizontal="left" vertical="center" wrapText="1"/>
    </xf>
    <xf numFmtId="0" fontId="3" fillId="8" borderId="51" xfId="0" applyFont="1" applyFill="1" applyBorder="1" applyAlignment="1">
      <alignment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8" fillId="0" borderId="40" xfId="0" applyFont="1" applyBorder="1" applyAlignment="1">
      <alignment horizontal="center" vertical="center"/>
    </xf>
    <xf numFmtId="0" fontId="8" fillId="0" borderId="82" xfId="0" applyFont="1" applyBorder="1" applyAlignment="1">
      <alignment horizontal="center" vertical="center"/>
    </xf>
    <xf numFmtId="0" fontId="11" fillId="0" borderId="52" xfId="0" applyFont="1" applyBorder="1" applyAlignment="1">
      <alignment horizontal="right" vertical="center"/>
    </xf>
    <xf numFmtId="44" fontId="6" fillId="7" borderId="14" xfId="0" applyNumberFormat="1" applyFont="1" applyFill="1" applyBorder="1" applyAlignment="1">
      <alignment horizontal="justify" vertical="center" wrapText="1"/>
    </xf>
    <xf numFmtId="44" fontId="12" fillId="0" borderId="80" xfId="1" applyFont="1" applyFill="1" applyBorder="1" applyAlignment="1">
      <alignment vertical="center"/>
    </xf>
    <xf numFmtId="44" fontId="12" fillId="0" borderId="82" xfId="1" applyFont="1" applyFill="1" applyBorder="1" applyAlignment="1">
      <alignment vertical="center"/>
    </xf>
    <xf numFmtId="44" fontId="12" fillId="0" borderId="57" xfId="1" applyFont="1" applyFill="1" applyBorder="1" applyAlignment="1">
      <alignment vertical="center"/>
    </xf>
    <xf numFmtId="0" fontId="11" fillId="0" borderId="53" xfId="0" applyFont="1" applyBorder="1" applyAlignment="1">
      <alignment horizontal="right" vertical="center"/>
    </xf>
    <xf numFmtId="44" fontId="12" fillId="2" borderId="29" xfId="1" applyFont="1" applyFill="1" applyBorder="1" applyAlignment="1">
      <alignment vertical="center"/>
    </xf>
    <xf numFmtId="164" fontId="12" fillId="3" borderId="54" xfId="1" applyNumberFormat="1" applyFont="1" applyFill="1" applyBorder="1" applyAlignment="1">
      <alignment horizontal="right" vertical="center"/>
    </xf>
    <xf numFmtId="164" fontId="12" fillId="3" borderId="55" xfId="1" applyNumberFormat="1" applyFont="1" applyFill="1" applyBorder="1" applyAlignment="1">
      <alignment horizontal="right" vertical="center"/>
    </xf>
    <xf numFmtId="44" fontId="12" fillId="2" borderId="30" xfId="1" applyFont="1" applyFill="1" applyBorder="1" applyAlignment="1">
      <alignment vertical="center"/>
    </xf>
    <xf numFmtId="44" fontId="12" fillId="0" borderId="87" xfId="1" applyFont="1" applyFill="1" applyBorder="1" applyAlignment="1">
      <alignment vertical="center"/>
    </xf>
    <xf numFmtId="0" fontId="8" fillId="0" borderId="48" xfId="0" applyFont="1" applyBorder="1" applyAlignment="1">
      <alignment horizontal="right" vertical="center"/>
    </xf>
    <xf numFmtId="44" fontId="3" fillId="0" borderId="23" xfId="1" applyFont="1" applyBorder="1" applyAlignment="1">
      <alignment vertical="center"/>
    </xf>
    <xf numFmtId="44" fontId="3" fillId="0" borderId="10" xfId="1" applyFont="1" applyBorder="1" applyAlignment="1">
      <alignment vertical="center"/>
    </xf>
    <xf numFmtId="44" fontId="3" fillId="0" borderId="31" xfId="1" applyFont="1" applyBorder="1" applyAlignment="1">
      <alignment vertical="center"/>
    </xf>
    <xf numFmtId="44" fontId="3" fillId="0" borderId="4" xfId="1" applyFont="1" applyBorder="1" applyAlignment="1">
      <alignment vertical="center"/>
    </xf>
    <xf numFmtId="44" fontId="3" fillId="0" borderId="82" xfId="1" applyFont="1" applyFill="1" applyBorder="1" applyAlignment="1">
      <alignment vertical="center"/>
    </xf>
    <xf numFmtId="44" fontId="3" fillId="0" borderId="57" xfId="1" applyFont="1" applyFill="1" applyBorder="1" applyAlignment="1">
      <alignment vertical="center"/>
    </xf>
    <xf numFmtId="0" fontId="3" fillId="0" borderId="56" xfId="0" applyFont="1" applyBorder="1" applyAlignment="1">
      <alignment vertical="center"/>
    </xf>
    <xf numFmtId="0" fontId="10" fillId="0" borderId="0" xfId="0" applyFont="1" applyAlignment="1">
      <alignment horizontal="left" vertical="center"/>
    </xf>
    <xf numFmtId="0" fontId="10" fillId="0" borderId="57" xfId="0" applyFont="1" applyBorder="1" applyAlignment="1">
      <alignment horizontal="left" vertical="center"/>
    </xf>
    <xf numFmtId="0" fontId="3" fillId="8" borderId="52" xfId="0" applyFont="1" applyFill="1" applyBorder="1" applyAlignment="1">
      <alignment vertical="center" wrapText="1"/>
    </xf>
    <xf numFmtId="0" fontId="15" fillId="8" borderId="52" xfId="0" applyFont="1" applyFill="1" applyBorder="1" applyAlignment="1">
      <alignment vertical="center" wrapText="1"/>
    </xf>
    <xf numFmtId="0" fontId="3" fillId="0" borderId="2" xfId="0" applyFont="1" applyBorder="1" applyAlignment="1">
      <alignment vertical="center"/>
    </xf>
    <xf numFmtId="44" fontId="3" fillId="0" borderId="14" xfId="0" applyNumberFormat="1" applyFont="1" applyBorder="1" applyAlignment="1">
      <alignment vertical="center"/>
    </xf>
    <xf numFmtId="10" fontId="3" fillId="0" borderId="14" xfId="0" applyNumberFormat="1" applyFont="1" applyBorder="1" applyAlignment="1">
      <alignment vertical="center"/>
    </xf>
    <xf numFmtId="44" fontId="3" fillId="0" borderId="68" xfId="0" applyNumberFormat="1" applyFont="1" applyBorder="1" applyAlignment="1">
      <alignment vertical="center"/>
    </xf>
    <xf numFmtId="0" fontId="11" fillId="0" borderId="73" xfId="0" applyFont="1" applyBorder="1" applyAlignment="1">
      <alignment horizontal="right" vertical="center"/>
    </xf>
    <xf numFmtId="164" fontId="12" fillId="3" borderId="74" xfId="1" applyNumberFormat="1" applyFont="1" applyFill="1" applyBorder="1" applyAlignment="1">
      <alignment horizontal="right" vertical="center"/>
    </xf>
    <xf numFmtId="164" fontId="12" fillId="3" borderId="75" xfId="1" applyNumberFormat="1" applyFont="1" applyFill="1" applyBorder="1" applyAlignment="1">
      <alignment horizontal="right" vertical="center"/>
    </xf>
    <xf numFmtId="0" fontId="15" fillId="8" borderId="76" xfId="0" applyFont="1" applyFill="1" applyBorder="1" applyAlignment="1">
      <alignment vertical="center" wrapText="1"/>
    </xf>
    <xf numFmtId="0" fontId="6" fillId="7" borderId="14" xfId="0" applyFont="1" applyFill="1" applyBorder="1" applyAlignment="1">
      <alignment horizontal="justify" vertical="center" wrapText="1"/>
    </xf>
    <xf numFmtId="0" fontId="6" fillId="7" borderId="15" xfId="0" applyFont="1" applyFill="1" applyBorder="1" applyAlignment="1">
      <alignment horizontal="justify" vertical="center" wrapText="1"/>
    </xf>
    <xf numFmtId="0" fontId="6" fillId="7" borderId="2" xfId="0" applyFont="1" applyFill="1" applyBorder="1" applyAlignment="1">
      <alignment horizontal="justify" vertical="center" wrapText="1"/>
    </xf>
    <xf numFmtId="0" fontId="11" fillId="0" borderId="73" xfId="0" applyFont="1" applyBorder="1" applyAlignment="1">
      <alignment horizontal="right" vertical="center" wrapText="1"/>
    </xf>
    <xf numFmtId="164" fontId="12" fillId="3" borderId="58" xfId="1" applyNumberFormat="1" applyFont="1" applyFill="1" applyBorder="1" applyAlignment="1">
      <alignment horizontal="right" vertical="center"/>
    </xf>
    <xf numFmtId="0" fontId="3" fillId="0" borderId="3" xfId="0" applyFont="1" applyBorder="1" applyAlignment="1">
      <alignment vertical="center"/>
    </xf>
    <xf numFmtId="44" fontId="3" fillId="0" borderId="0" xfId="0" applyNumberFormat="1" applyFont="1" applyAlignment="1">
      <alignment vertical="center"/>
    </xf>
    <xf numFmtId="0" fontId="8" fillId="0" borderId="59" xfId="0" applyFont="1" applyBorder="1" applyAlignment="1">
      <alignment horizontal="right" vertical="center"/>
    </xf>
    <xf numFmtId="44" fontId="3" fillId="0" borderId="7" xfId="0" applyNumberFormat="1" applyFont="1" applyBorder="1" applyAlignment="1">
      <alignment horizontal="left" vertical="center"/>
    </xf>
    <xf numFmtId="0" fontId="3" fillId="0" borderId="7" xfId="0" applyFont="1" applyBorder="1" applyAlignment="1">
      <alignment vertical="center"/>
    </xf>
    <xf numFmtId="44" fontId="3" fillId="0" borderId="23" xfId="0" applyNumberFormat="1" applyFont="1" applyBorder="1" applyAlignment="1">
      <alignment horizontal="left" vertical="center"/>
    </xf>
    <xf numFmtId="0" fontId="3" fillId="0" borderId="11" xfId="0" applyFont="1" applyBorder="1" applyAlignment="1">
      <alignment vertical="center"/>
    </xf>
    <xf numFmtId="10" fontId="3" fillId="0" borderId="7" xfId="0" applyNumberFormat="1" applyFont="1" applyBorder="1" applyAlignment="1">
      <alignment vertical="center"/>
    </xf>
    <xf numFmtId="0" fontId="10" fillId="0" borderId="56" xfId="0" applyFont="1" applyBorder="1" applyAlignment="1">
      <alignment horizontal="left" vertical="center"/>
    </xf>
    <xf numFmtId="0" fontId="3" fillId="0" borderId="10" xfId="0" applyFont="1" applyBorder="1" applyAlignment="1">
      <alignment vertical="center"/>
    </xf>
    <xf numFmtId="0" fontId="8" fillId="0" borderId="33" xfId="0" applyFont="1" applyBorder="1" applyAlignment="1">
      <alignment horizontal="center" vertical="center"/>
    </xf>
    <xf numFmtId="0" fontId="8" fillId="0" borderId="81" xfId="0" applyFont="1" applyBorder="1" applyAlignment="1">
      <alignment horizontal="center" vertical="center"/>
    </xf>
    <xf numFmtId="44" fontId="12" fillId="0" borderId="85" xfId="1" applyFont="1" applyFill="1" applyBorder="1" applyAlignment="1">
      <alignment vertical="center"/>
    </xf>
    <xf numFmtId="44" fontId="3" fillId="0" borderId="86" xfId="0" applyNumberFormat="1" applyFont="1" applyBorder="1" applyAlignment="1">
      <alignment vertical="center"/>
    </xf>
    <xf numFmtId="164" fontId="12" fillId="3" borderId="60" xfId="1" applyNumberFormat="1" applyFont="1" applyFill="1" applyBorder="1" applyAlignment="1">
      <alignment horizontal="right" vertical="center"/>
    </xf>
    <xf numFmtId="44" fontId="3" fillId="0" borderId="50" xfId="0" applyNumberFormat="1"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7" fillId="0" borderId="0" xfId="0" applyFont="1" applyAlignment="1">
      <alignment horizontal="left" vertical="center" wrapText="1"/>
    </xf>
    <xf numFmtId="0" fontId="18" fillId="8" borderId="1" xfId="0" applyFont="1" applyFill="1" applyBorder="1" applyAlignment="1">
      <alignment vertical="center" wrapText="1"/>
    </xf>
    <xf numFmtId="0" fontId="18" fillId="8" borderId="44"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19" fillId="0" borderId="0" xfId="0" applyFont="1" applyAlignment="1">
      <alignment horizontal="left" vertical="center" wrapText="1"/>
    </xf>
    <xf numFmtId="0" fontId="18" fillId="8" borderId="69" xfId="0" applyFont="1" applyFill="1" applyBorder="1" applyAlignment="1">
      <alignment vertical="center" wrapText="1"/>
    </xf>
    <xf numFmtId="0" fontId="3" fillId="0" borderId="3" xfId="0" applyFont="1" applyBorder="1" applyAlignment="1">
      <alignment horizontal="left" vertical="center"/>
    </xf>
    <xf numFmtId="0" fontId="3" fillId="0" borderId="71" xfId="0" applyFont="1" applyBorder="1" applyAlignment="1">
      <alignment horizontal="left" vertical="center"/>
    </xf>
    <xf numFmtId="0" fontId="19" fillId="0" borderId="0" xfId="0" applyFont="1" applyAlignment="1">
      <alignment vertical="center"/>
    </xf>
    <xf numFmtId="0" fontId="3" fillId="0" borderId="81" xfId="0" applyFont="1" applyBorder="1" applyAlignment="1">
      <alignment vertical="center"/>
    </xf>
    <xf numFmtId="0" fontId="10" fillId="6" borderId="11" xfId="0" applyFont="1" applyFill="1" applyBorder="1" applyAlignment="1">
      <alignment vertical="center" wrapText="1"/>
    </xf>
    <xf numFmtId="0" fontId="10" fillId="6" borderId="19"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0" borderId="15" xfId="0" applyFont="1" applyBorder="1" applyAlignment="1">
      <alignment horizontal="center" vertical="center" wrapText="1"/>
    </xf>
    <xf numFmtId="0" fontId="6" fillId="7" borderId="20" xfId="0" applyFont="1" applyFill="1" applyBorder="1" applyAlignment="1">
      <alignment horizontal="justify" vertical="center" wrapText="1"/>
    </xf>
    <xf numFmtId="0" fontId="6" fillId="7" borderId="5" xfId="0" applyFont="1" applyFill="1" applyBorder="1" applyAlignment="1">
      <alignment horizontal="justify" vertical="center" wrapText="1"/>
    </xf>
    <xf numFmtId="0" fontId="3" fillId="0" borderId="15" xfId="0" applyFont="1" applyBorder="1" applyAlignment="1">
      <alignment vertical="center"/>
    </xf>
    <xf numFmtId="44" fontId="6" fillId="7" borderId="19" xfId="0" applyNumberFormat="1" applyFont="1" applyFill="1" applyBorder="1" applyAlignment="1">
      <alignment horizontal="justify" vertical="center" wrapText="1"/>
    </xf>
    <xf numFmtId="44" fontId="6" fillId="7" borderId="10" xfId="0" applyNumberFormat="1" applyFont="1" applyFill="1" applyBorder="1" applyAlignment="1">
      <alignment horizontal="justify" vertical="center" wrapText="1"/>
    </xf>
    <xf numFmtId="44" fontId="6" fillId="7" borderId="23" xfId="0" applyNumberFormat="1" applyFont="1" applyFill="1" applyBorder="1" applyAlignment="1">
      <alignment horizontal="justify" vertical="center" wrapText="1"/>
    </xf>
    <xf numFmtId="44" fontId="6" fillId="7" borderId="8" xfId="0" applyNumberFormat="1" applyFont="1" applyFill="1" applyBorder="1" applyAlignment="1">
      <alignment horizontal="justify" vertical="center" wrapText="1"/>
    </xf>
    <xf numFmtId="0" fontId="6" fillId="0" borderId="40" xfId="0" applyFont="1" applyBorder="1" applyAlignment="1">
      <alignment horizontal="left" vertical="center" wrapText="1"/>
    </xf>
    <xf numFmtId="0" fontId="6" fillId="8" borderId="81" xfId="0" applyFont="1" applyFill="1" applyBorder="1" applyAlignment="1">
      <alignment horizontal="left" vertical="center" wrapText="1"/>
    </xf>
    <xf numFmtId="44" fontId="6" fillId="2" borderId="2" xfId="1" applyFont="1" applyFill="1" applyBorder="1" applyAlignment="1">
      <alignment vertical="center"/>
    </xf>
    <xf numFmtId="44" fontId="6" fillId="2" borderId="14" xfId="1" applyFont="1" applyFill="1" applyBorder="1" applyAlignment="1">
      <alignment vertical="center"/>
    </xf>
    <xf numFmtId="44" fontId="6" fillId="2" borderId="24" xfId="1" applyFont="1" applyFill="1" applyBorder="1" applyAlignment="1">
      <alignment vertical="center"/>
    </xf>
    <xf numFmtId="44" fontId="6" fillId="0" borderId="2" xfId="1" applyFont="1" applyFill="1" applyBorder="1" applyAlignment="1">
      <alignment vertical="center"/>
    </xf>
    <xf numFmtId="0" fontId="6" fillId="8" borderId="41" xfId="0" applyFont="1" applyFill="1" applyBorder="1" applyAlignment="1">
      <alignment horizontal="left" vertical="center" wrapText="1"/>
    </xf>
    <xf numFmtId="0" fontId="17" fillId="0" borderId="41" xfId="0" applyFont="1" applyBorder="1" applyAlignment="1">
      <alignment horizontal="left" vertical="center" wrapText="1"/>
    </xf>
    <xf numFmtId="0" fontId="17" fillId="8" borderId="88" xfId="0" applyFont="1" applyFill="1" applyBorder="1" applyAlignment="1">
      <alignment horizontal="left" vertical="center" wrapText="1"/>
    </xf>
    <xf numFmtId="44" fontId="6" fillId="2" borderId="32" xfId="1" applyFont="1" applyFill="1" applyBorder="1" applyAlignment="1">
      <alignment vertical="center"/>
    </xf>
    <xf numFmtId="44" fontId="6" fillId="2" borderId="22" xfId="1" applyFont="1" applyFill="1" applyBorder="1" applyAlignment="1">
      <alignment vertical="center"/>
    </xf>
    <xf numFmtId="44" fontId="6" fillId="7" borderId="6" xfId="0" applyNumberFormat="1" applyFont="1" applyFill="1" applyBorder="1" applyAlignment="1">
      <alignment horizontal="justify" vertical="center" wrapText="1"/>
    </xf>
    <xf numFmtId="44" fontId="6" fillId="7" borderId="7" xfId="0" applyNumberFormat="1" applyFont="1" applyFill="1" applyBorder="1" applyAlignment="1">
      <alignment horizontal="justify" vertical="center" wrapText="1"/>
    </xf>
    <xf numFmtId="44" fontId="6" fillId="2" borderId="17" xfId="1" applyFont="1" applyFill="1" applyBorder="1" applyAlignment="1">
      <alignment vertical="center"/>
    </xf>
    <xf numFmtId="44" fontId="6" fillId="2" borderId="21" xfId="1" applyFont="1" applyFill="1" applyBorder="1" applyAlignment="1">
      <alignment vertical="center"/>
    </xf>
    <xf numFmtId="44" fontId="6" fillId="2" borderId="38" xfId="1" applyFont="1" applyFill="1" applyBorder="1" applyAlignment="1">
      <alignment vertical="center"/>
    </xf>
    <xf numFmtId="0" fontId="17" fillId="8" borderId="41" xfId="0" applyFont="1" applyFill="1" applyBorder="1" applyAlignment="1">
      <alignment horizontal="left" vertical="center" wrapText="1"/>
    </xf>
    <xf numFmtId="0" fontId="17" fillId="0" borderId="42" xfId="0" applyFont="1" applyBorder="1" applyAlignment="1">
      <alignment horizontal="left" vertical="center" wrapText="1"/>
    </xf>
    <xf numFmtId="0" fontId="17" fillId="8" borderId="42" xfId="0" applyFont="1" applyFill="1" applyBorder="1" applyAlignment="1">
      <alignment horizontal="left" vertical="center" wrapText="1"/>
    </xf>
    <xf numFmtId="44" fontId="6" fillId="2" borderId="3" xfId="1" applyFont="1" applyFill="1" applyBorder="1" applyAlignment="1">
      <alignment vertical="center"/>
    </xf>
    <xf numFmtId="44" fontId="6" fillId="2" borderId="26" xfId="1" applyFont="1" applyFill="1" applyBorder="1" applyAlignment="1">
      <alignment vertical="center"/>
    </xf>
    <xf numFmtId="44" fontId="6" fillId="2" borderId="25" xfId="1" applyFont="1" applyFill="1" applyBorder="1" applyAlignment="1">
      <alignment vertical="center"/>
    </xf>
    <xf numFmtId="44" fontId="6" fillId="2" borderId="27" xfId="1" applyFont="1" applyFill="1" applyBorder="1" applyAlignment="1">
      <alignment vertical="center"/>
    </xf>
    <xf numFmtId="0" fontId="16" fillId="0" borderId="0" xfId="0" applyFont="1" applyAlignment="1">
      <alignment vertical="center"/>
    </xf>
    <xf numFmtId="44" fontId="16" fillId="0" borderId="0" xfId="1" applyFont="1" applyFill="1" applyAlignment="1">
      <alignment vertical="center"/>
    </xf>
    <xf numFmtId="0" fontId="10" fillId="6" borderId="12" xfId="0" applyFont="1" applyFill="1" applyBorder="1" applyAlignment="1">
      <alignment horizontal="center" vertical="center" wrapText="1"/>
    </xf>
    <xf numFmtId="0" fontId="16" fillId="0" borderId="11" xfId="0" applyFont="1" applyBorder="1" applyAlignment="1">
      <alignment horizontal="center" vertical="center" wrapText="1"/>
    </xf>
    <xf numFmtId="0" fontId="6" fillId="7" borderId="19" xfId="0" applyFont="1" applyFill="1" applyBorder="1" applyAlignment="1">
      <alignment horizontal="justify" vertical="center" wrapText="1"/>
    </xf>
    <xf numFmtId="0" fontId="6" fillId="7" borderId="10"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7" borderId="7" xfId="0" applyFont="1" applyFill="1" applyBorder="1" applyAlignment="1">
      <alignment horizontal="justify" vertical="center" wrapText="1"/>
    </xf>
    <xf numFmtId="44" fontId="6" fillId="2" borderId="15" xfId="1" applyFont="1" applyFill="1" applyBorder="1" applyAlignment="1">
      <alignment vertical="center"/>
    </xf>
    <xf numFmtId="44" fontId="6" fillId="0" borderId="37" xfId="1" applyFont="1" applyFill="1" applyBorder="1" applyAlignment="1">
      <alignment vertical="center"/>
    </xf>
    <xf numFmtId="44" fontId="6" fillId="2" borderId="36" xfId="1" applyFont="1" applyFill="1" applyBorder="1" applyAlignment="1">
      <alignment vertical="center"/>
    </xf>
    <xf numFmtId="44" fontId="6" fillId="0" borderId="39" xfId="1" applyFont="1" applyFill="1" applyBorder="1" applyAlignment="1">
      <alignment vertical="center"/>
    </xf>
    <xf numFmtId="0" fontId="8" fillId="0" borderId="4" xfId="0" applyFont="1" applyBorder="1" applyAlignment="1">
      <alignment horizontal="right" vertical="center"/>
    </xf>
    <xf numFmtId="44" fontId="3" fillId="0" borderId="19" xfId="1" applyFont="1" applyBorder="1" applyAlignment="1">
      <alignment vertical="center"/>
    </xf>
    <xf numFmtId="0" fontId="7" fillId="0" borderId="3" xfId="0" applyFont="1" applyBorder="1" applyAlignment="1">
      <alignment horizontal="right" vertical="center" wrapText="1"/>
    </xf>
    <xf numFmtId="0" fontId="11" fillId="0" borderId="56" xfId="0" applyFont="1" applyBorder="1" applyAlignment="1">
      <alignment horizontal="right" vertical="center"/>
    </xf>
    <xf numFmtId="0" fontId="7" fillId="0" borderId="90" xfId="0" applyFont="1" applyBorder="1" applyAlignment="1">
      <alignment horizontal="left" vertical="center" wrapText="1"/>
    </xf>
    <xf numFmtId="0" fontId="3" fillId="0" borderId="0" xfId="0" applyFont="1"/>
    <xf numFmtId="0" fontId="18" fillId="8" borderId="1" xfId="0" applyFont="1" applyFill="1" applyBorder="1" applyAlignment="1">
      <alignment wrapText="1"/>
    </xf>
    <xf numFmtId="0" fontId="18" fillId="8" borderId="44" xfId="0" applyFont="1" applyFill="1" applyBorder="1" applyAlignment="1">
      <alignment horizontal="center" wrapText="1"/>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10" fontId="3" fillId="2" borderId="24" xfId="0" applyNumberFormat="1" applyFont="1" applyFill="1" applyBorder="1"/>
    <xf numFmtId="10" fontId="3" fillId="2" borderId="27" xfId="0" applyNumberFormat="1" applyFont="1" applyFill="1" applyBorder="1"/>
    <xf numFmtId="10" fontId="3" fillId="2" borderId="27" xfId="0" applyNumberFormat="1" applyFont="1" applyFill="1" applyBorder="1" applyAlignment="1">
      <alignment vertical="center"/>
    </xf>
    <xf numFmtId="44" fontId="3" fillId="0" borderId="8" xfId="0" applyNumberFormat="1" applyFont="1" applyBorder="1" applyAlignment="1">
      <alignment horizontal="left" vertical="center"/>
    </xf>
    <xf numFmtId="165" fontId="3" fillId="2" borderId="14" xfId="0" applyNumberFormat="1" applyFont="1" applyFill="1" applyBorder="1" applyAlignment="1">
      <alignment horizontal="center" vertical="center"/>
    </xf>
    <xf numFmtId="44" fontId="10" fillId="0" borderId="0" xfId="0" applyNumberFormat="1" applyFont="1" applyAlignment="1">
      <alignment horizontal="left" vertical="center"/>
    </xf>
    <xf numFmtId="0" fontId="8" fillId="0" borderId="32" xfId="0" applyFont="1" applyBorder="1" applyAlignment="1">
      <alignment vertical="center" wrapText="1"/>
    </xf>
    <xf numFmtId="0" fontId="6" fillId="0" borderId="41" xfId="0" applyFont="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3" fillId="0" borderId="14" xfId="0" applyFont="1" applyBorder="1" applyAlignment="1">
      <alignment vertical="center"/>
    </xf>
    <xf numFmtId="0" fontId="0" fillId="0" borderId="0" xfId="0" applyAlignment="1">
      <alignment vertical="center"/>
    </xf>
    <xf numFmtId="0" fontId="6" fillId="0" borderId="42" xfId="0" applyFont="1" applyBorder="1" applyAlignment="1">
      <alignment horizontal="left" vertical="center" wrapText="1"/>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41" xfId="0" applyFont="1" applyBorder="1" applyAlignment="1">
      <alignment horizontal="left" vertical="center" wrapText="1"/>
    </xf>
    <xf numFmtId="0" fontId="6" fillId="0" borderId="16" xfId="0" applyFont="1" applyBorder="1" applyAlignment="1">
      <alignment horizontal="left" vertical="center" wrapText="1"/>
    </xf>
    <xf numFmtId="0" fontId="6" fillId="0" borderId="68" xfId="0" applyFont="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left" vertical="center" wrapText="1"/>
    </xf>
    <xf numFmtId="0" fontId="5" fillId="0" borderId="40" xfId="0"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8" fillId="0" borderId="78" xfId="0" applyFont="1" applyBorder="1" applyAlignment="1">
      <alignment horizontal="center" vertical="center"/>
    </xf>
    <xf numFmtId="0" fontId="8" fillId="0" borderId="43" xfId="0" applyFont="1" applyBorder="1" applyAlignment="1">
      <alignment horizontal="center" vertical="center"/>
    </xf>
    <xf numFmtId="0" fontId="8" fillId="0" borderId="79" xfId="0" applyFont="1" applyBorder="1" applyAlignment="1">
      <alignment horizontal="center" vertical="center"/>
    </xf>
    <xf numFmtId="0" fontId="9" fillId="10" borderId="45" xfId="0" applyFont="1" applyFill="1" applyBorder="1" applyAlignment="1">
      <alignment horizontal="center" vertical="center"/>
    </xf>
    <xf numFmtId="0" fontId="9" fillId="10" borderId="46" xfId="0" applyFont="1" applyFill="1" applyBorder="1" applyAlignment="1">
      <alignment horizontal="center" vertical="center"/>
    </xf>
    <xf numFmtId="0" fontId="9" fillId="10" borderId="47" xfId="0" applyFont="1" applyFill="1" applyBorder="1" applyAlignment="1">
      <alignment horizontal="center" vertical="center"/>
    </xf>
    <xf numFmtId="0" fontId="10" fillId="4" borderId="49"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50"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8" fillId="0" borderId="77" xfId="0" applyFont="1" applyBorder="1" applyAlignment="1">
      <alignment horizontal="center" vertical="center"/>
    </xf>
    <xf numFmtId="0" fontId="8" fillId="0" borderId="83" xfId="0" applyFont="1" applyBorder="1" applyAlignment="1">
      <alignment horizontal="center" vertical="center"/>
    </xf>
    <xf numFmtId="0" fontId="8" fillId="0" borderId="0" xfId="0" applyFont="1" applyAlignment="1">
      <alignment horizontal="center" vertical="center"/>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68" xfId="0" applyFont="1" applyBorder="1" applyAlignment="1">
      <alignment horizontal="left" vertical="center" wrapText="1"/>
    </xf>
    <xf numFmtId="0" fontId="3" fillId="0" borderId="42"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3"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89" xfId="0" applyFont="1" applyBorder="1" applyAlignment="1">
      <alignment horizontal="left" vertical="top" wrapText="1"/>
    </xf>
    <xf numFmtId="0" fontId="8" fillId="4" borderId="40" xfId="0" applyFont="1" applyFill="1" applyBorder="1" applyAlignment="1">
      <alignment horizontal="left" vertical="center" wrapText="1"/>
    </xf>
    <xf numFmtId="0" fontId="8" fillId="4" borderId="69" xfId="0" applyFont="1" applyFill="1" applyBorder="1" applyAlignment="1">
      <alignment horizontal="left" vertical="center" wrapText="1"/>
    </xf>
    <xf numFmtId="0" fontId="8" fillId="4" borderId="70" xfId="0" applyFont="1" applyFill="1" applyBorder="1" applyAlignment="1">
      <alignment horizontal="left" vertical="center" wrapText="1"/>
    </xf>
    <xf numFmtId="0" fontId="0" fillId="0" borderId="9" xfId="0" applyBorder="1" applyAlignment="1">
      <alignment vertical="center"/>
    </xf>
    <xf numFmtId="0" fontId="0" fillId="0" borderId="44" xfId="0" applyBorder="1" applyAlignment="1">
      <alignment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4" xfId="0" applyBorder="1" applyAlignment="1">
      <alignment vertical="center"/>
    </xf>
    <xf numFmtId="0" fontId="0" fillId="0" borderId="24" xfId="0" applyBorder="1" applyAlignment="1">
      <alignment vertical="center"/>
    </xf>
    <xf numFmtId="0" fontId="7" fillId="5" borderId="26" xfId="0" applyFont="1" applyFill="1" applyBorder="1" applyAlignment="1">
      <alignment horizontal="center" vertical="center" wrapText="1"/>
    </xf>
    <xf numFmtId="0" fontId="0" fillId="0" borderId="26" xfId="0" applyBorder="1" applyAlignment="1">
      <alignment vertical="center"/>
    </xf>
    <xf numFmtId="0" fontId="0" fillId="0" borderId="27" xfId="0" applyBorder="1" applyAlignment="1">
      <alignment vertical="center"/>
    </xf>
    <xf numFmtId="0" fontId="10" fillId="4" borderId="11" xfId="0" applyFont="1" applyFill="1" applyBorder="1" applyAlignment="1">
      <alignment horizontal="left" vertical="center" wrapText="1"/>
    </xf>
    <xf numFmtId="0" fontId="11" fillId="0" borderId="52" xfId="0" applyFont="1" applyBorder="1" applyAlignment="1">
      <alignment horizontal="left" vertical="center"/>
    </xf>
    <xf numFmtId="0" fontId="11" fillId="0" borderId="18" xfId="0" applyFont="1" applyBorder="1" applyAlignment="1">
      <alignment horizontal="left" vertical="center"/>
    </xf>
    <xf numFmtId="0" fontId="11" fillId="0" borderId="33" xfId="0" applyFont="1" applyBorder="1" applyAlignment="1">
      <alignment horizontal="left" vertical="center"/>
    </xf>
    <xf numFmtId="0" fontId="11" fillId="0" borderId="52" xfId="0" applyFont="1" applyBorder="1" applyAlignment="1">
      <alignment horizontal="center" vertical="center"/>
    </xf>
    <xf numFmtId="0" fontId="11" fillId="0" borderId="18" xfId="0" applyFont="1" applyBorder="1" applyAlignment="1">
      <alignment horizontal="center" vertical="center"/>
    </xf>
    <xf numFmtId="0" fontId="11" fillId="0" borderId="33" xfId="0" applyFont="1" applyBorder="1" applyAlignment="1">
      <alignment horizontal="center" vertical="center"/>
    </xf>
    <xf numFmtId="0" fontId="11" fillId="0" borderId="5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5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64" fontId="12" fillId="3" borderId="61" xfId="1" applyNumberFormat="1" applyFont="1" applyFill="1" applyBorder="1" applyAlignment="1">
      <alignment horizontal="left" vertical="center"/>
    </xf>
    <xf numFmtId="164" fontId="12" fillId="3" borderId="26" xfId="1" applyNumberFormat="1" applyFont="1" applyFill="1" applyBorder="1" applyAlignment="1">
      <alignment horizontal="left" vertical="center"/>
    </xf>
    <xf numFmtId="164" fontId="12" fillId="3" borderId="36" xfId="1" applyNumberFormat="1" applyFont="1" applyFill="1" applyBorder="1" applyAlignment="1">
      <alignment horizontal="left" vertical="center"/>
    </xf>
    <xf numFmtId="0" fontId="3" fillId="0" borderId="9" xfId="0" applyFont="1" applyBorder="1" applyAlignment="1">
      <alignment vertical="center"/>
    </xf>
    <xf numFmtId="0" fontId="3" fillId="0" borderId="44" xfId="0" applyFont="1" applyBorder="1" applyAlignment="1">
      <alignment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8" fillId="4" borderId="35" xfId="0" applyFont="1" applyFill="1" applyBorder="1" applyAlignment="1">
      <alignment horizontal="left" wrapText="1"/>
    </xf>
    <xf numFmtId="0" fontId="8" fillId="4" borderId="34" xfId="0" applyFont="1" applyFill="1" applyBorder="1" applyAlignment="1">
      <alignment horizontal="left" wrapText="1"/>
    </xf>
    <xf numFmtId="0" fontId="8" fillId="4" borderId="21" xfId="0" applyFont="1" applyFill="1" applyBorder="1" applyAlignment="1">
      <alignment horizontal="left" wrapText="1"/>
    </xf>
    <xf numFmtId="0" fontId="3" fillId="0" borderId="26" xfId="0" applyFont="1" applyBorder="1" applyAlignment="1">
      <alignment vertical="center"/>
    </xf>
    <xf numFmtId="0" fontId="3" fillId="0" borderId="27" xfId="0" applyFont="1" applyBorder="1" applyAlignment="1">
      <alignment vertical="center"/>
    </xf>
    <xf numFmtId="0" fontId="3" fillId="0" borderId="14" xfId="0" applyFont="1" applyBorder="1" applyAlignment="1">
      <alignment vertical="center"/>
    </xf>
    <xf numFmtId="0" fontId="3" fillId="0" borderId="24" xfId="0" applyFont="1" applyBorder="1" applyAlignment="1">
      <alignment vertical="center"/>
    </xf>
    <xf numFmtId="0" fontId="10" fillId="4" borderId="11" xfId="0" applyFont="1" applyFill="1" applyBorder="1" applyAlignment="1">
      <alignment horizontal="left" wrapText="1"/>
    </xf>
    <xf numFmtId="0" fontId="10" fillId="4" borderId="13" xfId="0" applyFont="1" applyFill="1" applyBorder="1" applyAlignment="1">
      <alignment horizontal="left" wrapText="1"/>
    </xf>
    <xf numFmtId="0" fontId="10" fillId="4" borderId="12" xfId="0" applyFont="1" applyFill="1" applyBorder="1" applyAlignment="1">
      <alignment horizontal="left" wrapText="1"/>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164" fontId="12" fillId="3" borderId="3" xfId="1" applyNumberFormat="1" applyFont="1" applyFill="1" applyBorder="1" applyAlignment="1">
      <alignment horizontal="left" vertical="center"/>
    </xf>
    <xf numFmtId="164" fontId="12" fillId="3" borderId="27" xfId="1" applyNumberFormat="1" applyFont="1" applyFill="1" applyBorder="1" applyAlignment="1">
      <alignment horizontal="left" vertical="center"/>
    </xf>
    <xf numFmtId="0" fontId="16" fillId="6" borderId="11"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44" xfId="0" applyBorder="1" applyAlignment="1">
      <alignment horizontal="center" vertical="center" wrapText="1"/>
    </xf>
    <xf numFmtId="0" fontId="16" fillId="4" borderId="1" xfId="0" applyFont="1" applyFill="1" applyBorder="1" applyAlignment="1">
      <alignment horizontal="left" vertical="center"/>
    </xf>
    <xf numFmtId="0" fontId="16" fillId="4" borderId="9" xfId="0" applyFont="1" applyFill="1" applyBorder="1" applyAlignment="1">
      <alignment horizontal="left" vertical="center"/>
    </xf>
    <xf numFmtId="0" fontId="16" fillId="4" borderId="44" xfId="0" applyFont="1" applyFill="1" applyBorder="1" applyAlignment="1">
      <alignment horizontal="left" vertical="center"/>
    </xf>
    <xf numFmtId="164" fontId="12" fillId="3" borderId="25" xfId="1" applyNumberFormat="1" applyFont="1" applyFill="1" applyBorder="1" applyAlignment="1">
      <alignment horizontal="left" vertical="center"/>
    </xf>
    <xf numFmtId="0" fontId="11" fillId="0" borderId="65" xfId="0" applyFont="1" applyBorder="1" applyAlignment="1">
      <alignment horizontal="left" vertical="center"/>
    </xf>
    <xf numFmtId="0" fontId="11" fillId="0" borderId="2" xfId="0" applyFont="1" applyBorder="1" applyAlignment="1">
      <alignment horizontal="left" vertical="center"/>
    </xf>
    <xf numFmtId="0" fontId="11" fillId="0" borderId="17" xfId="0" applyFont="1" applyBorder="1" applyAlignment="1">
      <alignment horizontal="left" vertical="center"/>
    </xf>
    <xf numFmtId="0" fontId="11" fillId="0" borderId="14" xfId="0" applyFont="1" applyBorder="1" applyAlignment="1">
      <alignment horizontal="left" vertical="center"/>
    </xf>
    <xf numFmtId="0" fontId="11" fillId="0" borderId="24" xfId="0" applyFont="1" applyBorder="1" applyAlignment="1">
      <alignment horizontal="left" vertical="center"/>
    </xf>
    <xf numFmtId="0" fontId="11" fillId="0" borderId="17" xfId="0" applyFont="1" applyBorder="1" applyAlignment="1">
      <alignment horizontal="center" vertical="center"/>
    </xf>
    <xf numFmtId="0" fontId="16" fillId="4" borderId="40" xfId="0" applyFont="1" applyFill="1" applyBorder="1" applyAlignment="1">
      <alignment horizontal="left" vertical="center"/>
    </xf>
    <xf numFmtId="0" fontId="16" fillId="4" borderId="69" xfId="0" applyFont="1" applyFill="1" applyBorder="1" applyAlignment="1">
      <alignment horizontal="left" vertical="center"/>
    </xf>
    <xf numFmtId="0" fontId="16" fillId="4" borderId="70" xfId="0" applyFont="1" applyFill="1" applyBorder="1" applyAlignment="1">
      <alignment horizontal="left" vertical="center"/>
    </xf>
    <xf numFmtId="0" fontId="3" fillId="0" borderId="0" xfId="0" applyFont="1" applyAlignment="1">
      <alignment vertical="center"/>
    </xf>
    <xf numFmtId="0" fontId="0" fillId="0" borderId="0" xfId="0" applyAlignment="1">
      <alignment vertical="center"/>
    </xf>
    <xf numFmtId="0" fontId="5"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cellXfs>
  <cellStyles count="2">
    <cellStyle name="Currency" xfId="1" builtinId="4"/>
    <cellStyle name="Normal" xfId="0" builtinId="0"/>
  </cellStyles>
  <dxfs count="0"/>
  <tableStyles count="0" defaultTableStyle="TableStyleMedium2" defaultPivotStyle="PivotStyleLight16"/>
  <colors>
    <mruColors>
      <color rgb="FFCCECFF"/>
      <color rgb="FF00B0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3"/>
  <sheetViews>
    <sheetView tabSelected="1" zoomScale="90" zoomScaleNormal="90" workbookViewId="0">
      <selection activeCell="I23" sqref="I23"/>
    </sheetView>
  </sheetViews>
  <sheetFormatPr defaultColWidth="8.85546875" defaultRowHeight="14.25" x14ac:dyDescent="0.25"/>
  <cols>
    <col min="1" max="1" width="3.85546875" style="2" customWidth="1"/>
    <col min="2" max="10" width="8.85546875" style="2"/>
    <col min="11" max="11" width="66.7109375" style="2" customWidth="1"/>
    <col min="12" max="16384" width="8.85546875" style="2"/>
  </cols>
  <sheetData>
    <row r="1" spans="2:11" ht="23.25" x14ac:dyDescent="0.25">
      <c r="B1" s="176" t="s">
        <v>0</v>
      </c>
      <c r="C1" s="177"/>
      <c r="D1" s="177"/>
      <c r="E1" s="177"/>
      <c r="F1" s="177"/>
      <c r="G1" s="177"/>
      <c r="H1" s="177"/>
      <c r="I1" s="177"/>
      <c r="J1" s="177"/>
      <c r="K1" s="178"/>
    </row>
    <row r="2" spans="2:11" ht="24" thickBot="1" x14ac:dyDescent="0.3">
      <c r="B2" s="179" t="s">
        <v>1</v>
      </c>
      <c r="C2" s="180"/>
      <c r="D2" s="180"/>
      <c r="E2" s="180"/>
      <c r="F2" s="180"/>
      <c r="G2" s="180"/>
      <c r="H2" s="180"/>
      <c r="I2" s="180"/>
      <c r="J2" s="180"/>
      <c r="K2" s="181"/>
    </row>
    <row r="3" spans="2:11" ht="24" thickBot="1" x14ac:dyDescent="0.3">
      <c r="B3" s="182"/>
      <c r="C3" s="182"/>
      <c r="D3" s="182"/>
      <c r="E3" s="182"/>
      <c r="F3" s="182"/>
      <c r="G3" s="182"/>
      <c r="H3" s="182"/>
      <c r="I3" s="182"/>
      <c r="J3" s="182"/>
      <c r="K3" s="182"/>
    </row>
    <row r="4" spans="2:11" ht="20.25" customHeight="1" x14ac:dyDescent="0.25">
      <c r="B4" s="183" t="s">
        <v>2</v>
      </c>
      <c r="C4" s="184"/>
      <c r="D4" s="184"/>
      <c r="E4" s="184"/>
      <c r="F4" s="184"/>
      <c r="G4" s="184"/>
      <c r="H4" s="184"/>
      <c r="I4" s="184"/>
      <c r="J4" s="184"/>
      <c r="K4" s="185"/>
    </row>
    <row r="5" spans="2:11" ht="45" customHeight="1" x14ac:dyDescent="0.25">
      <c r="B5" s="173" t="s">
        <v>3</v>
      </c>
      <c r="C5" s="174"/>
      <c r="D5" s="174"/>
      <c r="E5" s="174"/>
      <c r="F5" s="174"/>
      <c r="G5" s="174"/>
      <c r="H5" s="174"/>
      <c r="I5" s="174"/>
      <c r="J5" s="174"/>
      <c r="K5" s="175"/>
    </row>
    <row r="6" spans="2:11" ht="100.35" customHeight="1" x14ac:dyDescent="0.25">
      <c r="B6" s="173" t="s">
        <v>4</v>
      </c>
      <c r="C6" s="174"/>
      <c r="D6" s="174"/>
      <c r="E6" s="174"/>
      <c r="F6" s="174"/>
      <c r="G6" s="174"/>
      <c r="H6" s="174"/>
      <c r="I6" s="174"/>
      <c r="J6" s="174"/>
      <c r="K6" s="175"/>
    </row>
    <row r="7" spans="2:11" ht="23.45" customHeight="1" x14ac:dyDescent="0.25">
      <c r="B7" s="173" t="s">
        <v>5</v>
      </c>
      <c r="C7" s="174"/>
      <c r="D7" s="174"/>
      <c r="E7" s="174"/>
      <c r="F7" s="174"/>
      <c r="G7" s="174"/>
      <c r="H7" s="174"/>
      <c r="I7" s="174"/>
      <c r="J7" s="174"/>
      <c r="K7" s="175"/>
    </row>
    <row r="8" spans="2:11" ht="24" customHeight="1" x14ac:dyDescent="0.25">
      <c r="B8" s="173" t="s">
        <v>6</v>
      </c>
      <c r="C8" s="174"/>
      <c r="D8" s="174"/>
      <c r="E8" s="174"/>
      <c r="F8" s="174"/>
      <c r="G8" s="174"/>
      <c r="H8" s="174"/>
      <c r="I8" s="174"/>
      <c r="J8" s="174"/>
      <c r="K8" s="175"/>
    </row>
    <row r="9" spans="2:11" ht="24" customHeight="1" x14ac:dyDescent="0.25">
      <c r="B9" s="173" t="s">
        <v>7</v>
      </c>
      <c r="C9" s="174"/>
      <c r="D9" s="174"/>
      <c r="E9" s="174"/>
      <c r="F9" s="174"/>
      <c r="G9" s="174"/>
      <c r="H9" s="174"/>
      <c r="I9" s="174"/>
      <c r="J9" s="174"/>
      <c r="K9" s="175"/>
    </row>
    <row r="10" spans="2:11" ht="35.450000000000003" customHeight="1" x14ac:dyDescent="0.25">
      <c r="B10" s="173" t="s">
        <v>8</v>
      </c>
      <c r="C10" s="174"/>
      <c r="D10" s="174"/>
      <c r="E10" s="174"/>
      <c r="F10" s="174"/>
      <c r="G10" s="174"/>
      <c r="H10" s="174"/>
      <c r="I10" s="174"/>
      <c r="J10" s="174"/>
      <c r="K10" s="175"/>
    </row>
    <row r="11" spans="2:11" ht="24" customHeight="1" x14ac:dyDescent="0.25">
      <c r="B11" s="173" t="s">
        <v>9</v>
      </c>
      <c r="C11" s="174"/>
      <c r="D11" s="174"/>
      <c r="E11" s="174"/>
      <c r="F11" s="174"/>
      <c r="G11" s="174"/>
      <c r="H11" s="174"/>
      <c r="I11" s="174"/>
      <c r="J11" s="174"/>
      <c r="K11" s="175"/>
    </row>
    <row r="12" spans="2:11" ht="22.35" customHeight="1" x14ac:dyDescent="0.25">
      <c r="B12" s="173" t="s">
        <v>10</v>
      </c>
      <c r="C12" s="174"/>
      <c r="D12" s="174"/>
      <c r="E12" s="174"/>
      <c r="F12" s="174"/>
      <c r="G12" s="174"/>
      <c r="H12" s="174"/>
      <c r="I12" s="174"/>
      <c r="J12" s="174"/>
      <c r="K12" s="175"/>
    </row>
    <row r="13" spans="2:11" ht="34.700000000000003" customHeight="1" thickBot="1" x14ac:dyDescent="0.3">
      <c r="B13" s="170" t="s">
        <v>11</v>
      </c>
      <c r="C13" s="171"/>
      <c r="D13" s="171"/>
      <c r="E13" s="171"/>
      <c r="F13" s="171"/>
      <c r="G13" s="171"/>
      <c r="H13" s="171"/>
      <c r="I13" s="171"/>
      <c r="J13" s="171"/>
      <c r="K13" s="172"/>
    </row>
  </sheetData>
  <mergeCells count="13">
    <mergeCell ref="B13:K13"/>
    <mergeCell ref="B7:K7"/>
    <mergeCell ref="B8:K8"/>
    <mergeCell ref="B1:K1"/>
    <mergeCell ref="B2:K2"/>
    <mergeCell ref="B3:K3"/>
    <mergeCell ref="B4:K4"/>
    <mergeCell ref="B5:K5"/>
    <mergeCell ref="B6:K6"/>
    <mergeCell ref="B10:K10"/>
    <mergeCell ref="B11:K11"/>
    <mergeCell ref="B12:K12"/>
    <mergeCell ref="B9:K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62D7-1840-43AA-8B20-CADEDA309514}">
  <dimension ref="B1:AS87"/>
  <sheetViews>
    <sheetView zoomScale="80" zoomScaleNormal="80" workbookViewId="0">
      <selection activeCell="L49" sqref="L49"/>
    </sheetView>
  </sheetViews>
  <sheetFormatPr defaultColWidth="8.85546875" defaultRowHeight="14.25" x14ac:dyDescent="0.25"/>
  <cols>
    <col min="1" max="1" width="4" style="2" customWidth="1"/>
    <col min="2" max="2" width="40.85546875" style="2" customWidth="1"/>
    <col min="3" max="4" width="17" style="2" bestFit="1" customWidth="1"/>
    <col min="5" max="5" width="15.7109375" style="2" customWidth="1"/>
    <col min="6" max="6" width="17" style="2" bestFit="1" customWidth="1"/>
    <col min="7" max="7" width="15.7109375" style="2" customWidth="1"/>
    <col min="8" max="8" width="17" style="2" bestFit="1" customWidth="1"/>
    <col min="9" max="9" width="15.7109375" style="2" customWidth="1"/>
    <col min="10" max="10" width="17" style="2" bestFit="1" customWidth="1"/>
    <col min="11" max="12" width="15.7109375" style="2" customWidth="1"/>
    <col min="13" max="13" width="17" style="2" bestFit="1" customWidth="1"/>
    <col min="14" max="15" width="15.7109375" style="2" customWidth="1"/>
    <col min="16" max="16" width="8.85546875" style="2"/>
    <col min="17" max="17" width="41.7109375" style="2" customWidth="1"/>
    <col min="18" max="19" width="17" style="2" bestFit="1" customWidth="1"/>
    <col min="20" max="20" width="15.7109375" style="2" customWidth="1"/>
    <col min="21" max="21" width="17" style="2" bestFit="1" customWidth="1"/>
    <col min="22" max="22" width="15.7109375" style="2" customWidth="1"/>
    <col min="23" max="23" width="17" style="2" bestFit="1" customWidth="1"/>
    <col min="24" max="24" width="15.7109375" style="2" customWidth="1"/>
    <col min="25" max="25" width="17" style="2" bestFit="1" customWidth="1"/>
    <col min="26" max="27" width="15.7109375" style="2" customWidth="1"/>
    <col min="28" max="28" width="17" style="2" bestFit="1" customWidth="1"/>
    <col min="29" max="30" width="15.7109375" style="2" customWidth="1"/>
    <col min="31" max="31" width="8.85546875" style="2"/>
    <col min="32" max="32" width="41.7109375" style="2" customWidth="1"/>
    <col min="33" max="34" width="17" style="2" bestFit="1" customWidth="1"/>
    <col min="35" max="35" width="15.7109375" style="2" customWidth="1"/>
    <col min="36" max="36" width="17" style="2" bestFit="1" customWidth="1"/>
    <col min="37" max="37" width="15.7109375" style="2" customWidth="1"/>
    <col min="38" max="38" width="17" style="2" bestFit="1" customWidth="1"/>
    <col min="39" max="39" width="15.7109375" style="2" customWidth="1"/>
    <col min="40" max="40" width="17" style="2" bestFit="1" customWidth="1"/>
    <col min="41" max="42" width="15.7109375" style="2" customWidth="1"/>
    <col min="43" max="43" width="17" style="2" bestFit="1" customWidth="1"/>
    <col min="44" max="45" width="15.7109375" style="2" customWidth="1"/>
    <col min="46" max="16384" width="8.85546875" style="2"/>
  </cols>
  <sheetData>
    <row r="1" spans="2:15" ht="23.25" customHeight="1" x14ac:dyDescent="0.25">
      <c r="B1" s="176" t="s">
        <v>12</v>
      </c>
      <c r="C1" s="177"/>
      <c r="D1" s="177"/>
      <c r="E1" s="177"/>
      <c r="F1" s="177"/>
      <c r="G1" s="177"/>
      <c r="H1" s="177"/>
      <c r="I1" s="177"/>
      <c r="J1" s="177"/>
      <c r="K1" s="218"/>
      <c r="L1" s="218"/>
      <c r="M1" s="219"/>
    </row>
    <row r="2" spans="2:15" ht="23.25" customHeight="1" x14ac:dyDescent="0.25">
      <c r="B2" s="220" t="s">
        <v>1</v>
      </c>
      <c r="C2" s="221"/>
      <c r="D2" s="221"/>
      <c r="E2" s="221"/>
      <c r="F2" s="221"/>
      <c r="G2" s="221"/>
      <c r="H2" s="221"/>
      <c r="I2" s="221"/>
      <c r="J2" s="221"/>
      <c r="K2" s="221"/>
      <c r="L2" s="222"/>
      <c r="M2" s="223"/>
    </row>
    <row r="3" spans="2:15" ht="21" thickBot="1" x14ac:dyDescent="0.3">
      <c r="B3" s="148" t="s">
        <v>13</v>
      </c>
      <c r="C3" s="224" t="s">
        <v>14</v>
      </c>
      <c r="D3" s="224"/>
      <c r="E3" s="224"/>
      <c r="F3" s="224"/>
      <c r="G3" s="224"/>
      <c r="H3" s="225"/>
      <c r="I3" s="225"/>
      <c r="J3" s="225"/>
      <c r="K3" s="225"/>
      <c r="L3" s="225"/>
      <c r="M3" s="226"/>
    </row>
    <row r="5" spans="2:15" ht="15" thickBot="1" x14ac:dyDescent="0.3"/>
    <row r="6" spans="2:15" ht="30.75" customHeight="1" x14ac:dyDescent="0.25">
      <c r="B6" s="215" t="s">
        <v>15</v>
      </c>
      <c r="C6" s="216"/>
      <c r="D6" s="216"/>
      <c r="E6" s="216"/>
      <c r="F6" s="216"/>
      <c r="G6" s="216"/>
      <c r="H6" s="216"/>
      <c r="I6" s="216"/>
      <c r="J6" s="216"/>
      <c r="K6" s="216"/>
      <c r="L6" s="216"/>
      <c r="M6" s="217"/>
      <c r="N6" s="17"/>
      <c r="O6" s="17"/>
    </row>
    <row r="7" spans="2:15" ht="51.75" customHeight="1" x14ac:dyDescent="0.25">
      <c r="B7" s="199" t="s">
        <v>16</v>
      </c>
      <c r="C7" s="200"/>
      <c r="D7" s="200"/>
      <c r="E7" s="200"/>
      <c r="F7" s="200"/>
      <c r="G7" s="200"/>
      <c r="H7" s="200"/>
      <c r="I7" s="200"/>
      <c r="J7" s="200"/>
      <c r="K7" s="200"/>
      <c r="L7" s="200"/>
      <c r="M7" s="201"/>
      <c r="N7" s="4"/>
      <c r="O7" s="4"/>
    </row>
    <row r="8" spans="2:15" ht="47.45" customHeight="1" x14ac:dyDescent="0.25">
      <c r="B8" s="199" t="s">
        <v>17</v>
      </c>
      <c r="C8" s="200"/>
      <c r="D8" s="200"/>
      <c r="E8" s="200"/>
      <c r="F8" s="200"/>
      <c r="G8" s="200"/>
      <c r="H8" s="200"/>
      <c r="I8" s="200"/>
      <c r="J8" s="200"/>
      <c r="K8" s="200"/>
      <c r="L8" s="200"/>
      <c r="M8" s="201"/>
      <c r="N8" s="4"/>
      <c r="O8" s="4"/>
    </row>
    <row r="9" spans="2:15" ht="50.45" customHeight="1" x14ac:dyDescent="0.25">
      <c r="B9" s="199" t="s">
        <v>18</v>
      </c>
      <c r="C9" s="200"/>
      <c r="D9" s="200"/>
      <c r="E9" s="200"/>
      <c r="F9" s="200"/>
      <c r="G9" s="200"/>
      <c r="H9" s="200"/>
      <c r="I9" s="200"/>
      <c r="J9" s="200"/>
      <c r="K9" s="200"/>
      <c r="L9" s="200"/>
      <c r="M9" s="201"/>
      <c r="N9" s="4"/>
      <c r="O9" s="4"/>
    </row>
    <row r="10" spans="2:15" ht="39" customHeight="1" x14ac:dyDescent="0.25">
      <c r="B10" s="199" t="s">
        <v>19</v>
      </c>
      <c r="C10" s="200"/>
      <c r="D10" s="200"/>
      <c r="E10" s="200"/>
      <c r="F10" s="200"/>
      <c r="G10" s="200"/>
      <c r="H10" s="200"/>
      <c r="I10" s="200"/>
      <c r="J10" s="200"/>
      <c r="K10" s="200"/>
      <c r="L10" s="200"/>
      <c r="M10" s="201"/>
      <c r="N10" s="4"/>
      <c r="O10" s="4"/>
    </row>
    <row r="11" spans="2:15" ht="33" customHeight="1" thickBot="1" x14ac:dyDescent="0.3">
      <c r="B11" s="202" t="s">
        <v>20</v>
      </c>
      <c r="C11" s="203"/>
      <c r="D11" s="203"/>
      <c r="E11" s="203"/>
      <c r="F11" s="203"/>
      <c r="G11" s="203"/>
      <c r="H11" s="203"/>
      <c r="I11" s="203"/>
      <c r="J11" s="203"/>
      <c r="K11" s="203"/>
      <c r="L11" s="203"/>
      <c r="M11" s="204"/>
      <c r="N11" s="4"/>
      <c r="O11" s="4"/>
    </row>
    <row r="12" spans="2:15" ht="19.350000000000001" customHeight="1" thickBot="1" x14ac:dyDescent="0.3">
      <c r="B12" s="4"/>
      <c r="C12" s="4"/>
      <c r="D12" s="4"/>
      <c r="E12" s="4"/>
      <c r="F12" s="4"/>
      <c r="G12" s="4"/>
      <c r="H12" s="4"/>
      <c r="I12" s="4"/>
      <c r="J12" s="4"/>
      <c r="K12" s="4"/>
      <c r="L12" s="4"/>
      <c r="M12" s="4"/>
      <c r="N12" s="4"/>
      <c r="O12" s="4"/>
    </row>
    <row r="13" spans="2:15" ht="37.5" customHeight="1" x14ac:dyDescent="0.25">
      <c r="B13" s="205" t="s">
        <v>21</v>
      </c>
      <c r="C13" s="206"/>
      <c r="D13" s="206"/>
      <c r="E13" s="206"/>
      <c r="F13" s="206"/>
      <c r="G13" s="206"/>
      <c r="H13" s="206"/>
      <c r="I13" s="206"/>
      <c r="J13" s="206"/>
      <c r="K13" s="206"/>
      <c r="L13" s="206"/>
      <c r="M13" s="207"/>
      <c r="N13" s="5"/>
      <c r="O13" s="5"/>
    </row>
    <row r="14" spans="2:15" ht="374.1" customHeight="1" x14ac:dyDescent="0.25">
      <c r="B14" s="163" t="s">
        <v>22</v>
      </c>
      <c r="C14" s="212" t="s">
        <v>23</v>
      </c>
      <c r="D14" s="213"/>
      <c r="E14" s="213"/>
      <c r="F14" s="213"/>
      <c r="G14" s="213"/>
      <c r="H14" s="213"/>
      <c r="I14" s="213"/>
      <c r="J14" s="213"/>
      <c r="K14" s="213"/>
      <c r="L14" s="213"/>
      <c r="M14" s="214"/>
      <c r="N14" s="4"/>
      <c r="O14" s="4"/>
    </row>
    <row r="15" spans="2:15" ht="170.45" customHeight="1" x14ac:dyDescent="0.25">
      <c r="B15" s="18" t="s">
        <v>24</v>
      </c>
      <c r="C15" s="208" t="s">
        <v>25</v>
      </c>
      <c r="D15" s="208"/>
      <c r="E15" s="208"/>
      <c r="F15" s="208"/>
      <c r="G15" s="208"/>
      <c r="H15" s="208"/>
      <c r="I15" s="208"/>
      <c r="J15" s="208"/>
      <c r="K15" s="208"/>
      <c r="L15" s="208"/>
      <c r="M15" s="209"/>
      <c r="N15" s="4"/>
      <c r="O15" s="4"/>
    </row>
    <row r="16" spans="2:15" ht="174.95" customHeight="1" x14ac:dyDescent="0.25">
      <c r="B16" s="18" t="s">
        <v>26</v>
      </c>
      <c r="C16" s="208" t="s">
        <v>27</v>
      </c>
      <c r="D16" s="208"/>
      <c r="E16" s="208"/>
      <c r="F16" s="208"/>
      <c r="G16" s="208"/>
      <c r="H16" s="208"/>
      <c r="I16" s="208"/>
      <c r="J16" s="208"/>
      <c r="K16" s="208"/>
      <c r="L16" s="208"/>
      <c r="M16" s="209"/>
      <c r="N16" s="4"/>
      <c r="O16" s="4"/>
    </row>
    <row r="17" spans="2:45" ht="165.95" customHeight="1" thickBot="1" x14ac:dyDescent="0.3">
      <c r="B17" s="19" t="s">
        <v>28</v>
      </c>
      <c r="C17" s="210" t="s">
        <v>29</v>
      </c>
      <c r="D17" s="210"/>
      <c r="E17" s="210"/>
      <c r="F17" s="210"/>
      <c r="G17" s="210"/>
      <c r="H17" s="210"/>
      <c r="I17" s="210"/>
      <c r="J17" s="210"/>
      <c r="K17" s="210"/>
      <c r="L17" s="210"/>
      <c r="M17" s="211"/>
      <c r="N17" s="4"/>
      <c r="O17" s="4"/>
    </row>
    <row r="18" spans="2:45" ht="67.5" customHeight="1" thickBot="1" x14ac:dyDescent="0.3">
      <c r="B18" s="17"/>
      <c r="C18" s="4"/>
      <c r="D18" s="4"/>
      <c r="E18" s="4"/>
      <c r="F18" s="4"/>
      <c r="G18" s="4"/>
      <c r="H18" s="4"/>
      <c r="I18" s="4"/>
      <c r="J18" s="4"/>
      <c r="K18" s="4"/>
      <c r="L18" s="4"/>
      <c r="M18" s="4"/>
      <c r="N18" s="4"/>
      <c r="O18" s="4"/>
    </row>
    <row r="19" spans="2:45" ht="27.75" thickTop="1" thickBot="1" x14ac:dyDescent="0.3">
      <c r="B19" s="189" t="s">
        <v>30</v>
      </c>
      <c r="C19" s="190"/>
      <c r="D19" s="190"/>
      <c r="E19" s="190"/>
      <c r="F19" s="190"/>
      <c r="G19" s="190"/>
      <c r="H19" s="190"/>
      <c r="I19" s="190"/>
      <c r="J19" s="190"/>
      <c r="K19" s="190"/>
      <c r="L19" s="190"/>
      <c r="M19" s="190"/>
      <c r="N19" s="190"/>
      <c r="O19" s="191"/>
      <c r="Q19" s="189" t="s">
        <v>31</v>
      </c>
      <c r="R19" s="190"/>
      <c r="S19" s="190"/>
      <c r="T19" s="190"/>
      <c r="U19" s="190"/>
      <c r="V19" s="190"/>
      <c r="W19" s="190"/>
      <c r="X19" s="190"/>
      <c r="Y19" s="190"/>
      <c r="Z19" s="190"/>
      <c r="AA19" s="190"/>
      <c r="AB19" s="190"/>
      <c r="AC19" s="190"/>
      <c r="AD19" s="191"/>
      <c r="AF19" s="189" t="s">
        <v>32</v>
      </c>
      <c r="AG19" s="190"/>
      <c r="AH19" s="190"/>
      <c r="AI19" s="190"/>
      <c r="AJ19" s="190"/>
      <c r="AK19" s="190"/>
      <c r="AL19" s="190"/>
      <c r="AM19" s="190"/>
      <c r="AN19" s="190"/>
      <c r="AO19" s="190"/>
      <c r="AP19" s="190"/>
      <c r="AQ19" s="190"/>
      <c r="AR19" s="190"/>
      <c r="AS19" s="191"/>
    </row>
    <row r="20" spans="2:45" ht="15.75" thickBot="1" x14ac:dyDescent="0.3">
      <c r="B20" s="20"/>
      <c r="C20" s="21"/>
      <c r="D20" s="21"/>
      <c r="E20" s="21"/>
      <c r="F20" s="21"/>
      <c r="G20" s="21"/>
      <c r="H20" s="21"/>
      <c r="I20" s="21"/>
      <c r="J20" s="21"/>
      <c r="K20" s="21"/>
      <c r="L20" s="21"/>
      <c r="M20" s="21"/>
      <c r="N20" s="22"/>
      <c r="O20" s="23"/>
      <c r="Q20" s="20"/>
      <c r="R20" s="21"/>
      <c r="S20" s="21"/>
      <c r="T20" s="21"/>
      <c r="U20" s="21"/>
      <c r="V20" s="21"/>
      <c r="W20" s="21"/>
      <c r="X20" s="21"/>
      <c r="Y20" s="21"/>
      <c r="Z20" s="21"/>
      <c r="AA20" s="21"/>
      <c r="AB20" s="21"/>
      <c r="AC20" s="22"/>
      <c r="AD20" s="23"/>
      <c r="AF20" s="20"/>
      <c r="AG20" s="21"/>
      <c r="AH20" s="21"/>
      <c r="AI20" s="21"/>
      <c r="AJ20" s="21"/>
      <c r="AK20" s="21"/>
      <c r="AL20" s="21"/>
      <c r="AM20" s="21"/>
      <c r="AN20" s="21"/>
      <c r="AO20" s="21"/>
      <c r="AP20" s="21"/>
      <c r="AQ20" s="21"/>
      <c r="AR20" s="24"/>
      <c r="AS20" s="25"/>
    </row>
    <row r="21" spans="2:45" ht="45.95" customHeight="1" thickBot="1" x14ac:dyDescent="0.3">
      <c r="B21" s="192" t="s">
        <v>33</v>
      </c>
      <c r="C21" s="193"/>
      <c r="D21" s="193"/>
      <c r="E21" s="193"/>
      <c r="F21" s="193"/>
      <c r="G21" s="193"/>
      <c r="H21" s="193"/>
      <c r="I21" s="193"/>
      <c r="J21" s="193"/>
      <c r="K21" s="193"/>
      <c r="L21" s="193"/>
      <c r="M21" s="193"/>
      <c r="N21" s="26"/>
      <c r="O21" s="27"/>
      <c r="Q21" s="192" t="s">
        <v>33</v>
      </c>
      <c r="R21" s="193"/>
      <c r="S21" s="193"/>
      <c r="T21" s="193"/>
      <c r="U21" s="193"/>
      <c r="V21" s="193"/>
      <c r="W21" s="193"/>
      <c r="X21" s="193"/>
      <c r="Y21" s="193"/>
      <c r="Z21" s="193"/>
      <c r="AA21" s="193"/>
      <c r="AB21" s="193"/>
      <c r="AC21" s="26"/>
      <c r="AD21" s="27"/>
      <c r="AF21" s="192" t="s">
        <v>33</v>
      </c>
      <c r="AG21" s="193"/>
      <c r="AH21" s="193"/>
      <c r="AI21" s="193"/>
      <c r="AJ21" s="193"/>
      <c r="AK21" s="193"/>
      <c r="AL21" s="193"/>
      <c r="AM21" s="193"/>
      <c r="AN21" s="193"/>
      <c r="AO21" s="193"/>
      <c r="AP21" s="193"/>
      <c r="AQ21" s="193"/>
      <c r="AR21" s="26"/>
      <c r="AS21" s="27"/>
    </row>
    <row r="22" spans="2:45" ht="15" x14ac:dyDescent="0.25">
      <c r="B22" s="28"/>
      <c r="C22" s="29" t="s">
        <v>34</v>
      </c>
      <c r="D22" s="29" t="s">
        <v>35</v>
      </c>
      <c r="E22" s="29" t="s">
        <v>36</v>
      </c>
      <c r="F22" s="29" t="s">
        <v>37</v>
      </c>
      <c r="G22" s="29" t="s">
        <v>38</v>
      </c>
      <c r="H22" s="29" t="s">
        <v>39</v>
      </c>
      <c r="I22" s="29" t="s">
        <v>40</v>
      </c>
      <c r="J22" s="30" t="s">
        <v>41</v>
      </c>
      <c r="K22" s="30" t="s">
        <v>42</v>
      </c>
      <c r="L22" s="30" t="s">
        <v>43</v>
      </c>
      <c r="M22" s="31" t="s">
        <v>44</v>
      </c>
      <c r="N22" s="32"/>
      <c r="O22" s="23"/>
      <c r="Q22" s="28"/>
      <c r="R22" s="29" t="s">
        <v>34</v>
      </c>
      <c r="S22" s="29" t="s">
        <v>35</v>
      </c>
      <c r="T22" s="29" t="s">
        <v>36</v>
      </c>
      <c r="U22" s="29" t="s">
        <v>37</v>
      </c>
      <c r="V22" s="29" t="s">
        <v>38</v>
      </c>
      <c r="W22" s="29" t="s">
        <v>39</v>
      </c>
      <c r="X22" s="29" t="s">
        <v>40</v>
      </c>
      <c r="Y22" s="30" t="s">
        <v>41</v>
      </c>
      <c r="Z22" s="30" t="s">
        <v>42</v>
      </c>
      <c r="AA22" s="30" t="s">
        <v>43</v>
      </c>
      <c r="AB22" s="31" t="s">
        <v>44</v>
      </c>
      <c r="AC22" s="32"/>
      <c r="AD22" s="23"/>
      <c r="AF22" s="28"/>
      <c r="AG22" s="29" t="s">
        <v>34</v>
      </c>
      <c r="AH22" s="29" t="s">
        <v>35</v>
      </c>
      <c r="AI22" s="29" t="s">
        <v>36</v>
      </c>
      <c r="AJ22" s="29" t="s">
        <v>37</v>
      </c>
      <c r="AK22" s="29" t="s">
        <v>38</v>
      </c>
      <c r="AL22" s="29" t="s">
        <v>39</v>
      </c>
      <c r="AM22" s="29" t="s">
        <v>40</v>
      </c>
      <c r="AN22" s="30" t="s">
        <v>41</v>
      </c>
      <c r="AO22" s="30" t="s">
        <v>42</v>
      </c>
      <c r="AP22" s="30" t="s">
        <v>43</v>
      </c>
      <c r="AQ22" s="31" t="s">
        <v>44</v>
      </c>
      <c r="AR22" s="32"/>
      <c r="AS22" s="23"/>
    </row>
    <row r="23" spans="2:45" ht="15" x14ac:dyDescent="0.25">
      <c r="B23" s="33" t="s">
        <v>45</v>
      </c>
      <c r="C23" s="39">
        <f>D62*(1-'2. Services Only Discount'!$C$13)</f>
        <v>2980500</v>
      </c>
      <c r="D23" s="39">
        <f>F62*(1-'2. Services Only Discount'!$C$13)</f>
        <v>4450500</v>
      </c>
      <c r="E23" s="34"/>
      <c r="F23" s="34"/>
      <c r="G23" s="34"/>
      <c r="H23" s="34"/>
      <c r="I23" s="34"/>
      <c r="J23" s="34"/>
      <c r="K23" s="34"/>
      <c r="L23" s="34"/>
      <c r="M23" s="35">
        <f>SUM(C23:L23)</f>
        <v>7431000</v>
      </c>
      <c r="N23" s="36"/>
      <c r="O23" s="37"/>
      <c r="Q23" s="33" t="s">
        <v>45</v>
      </c>
      <c r="R23" s="39">
        <f>S62*(1-'2. Services Only Discount'!$C$13)</f>
        <v>2048000</v>
      </c>
      <c r="S23" s="39">
        <f>U62*(1-'2. Services Only Discount'!$C$13)</f>
        <v>2476750</v>
      </c>
      <c r="T23" s="34"/>
      <c r="U23" s="34"/>
      <c r="V23" s="34"/>
      <c r="W23" s="34"/>
      <c r="X23" s="34"/>
      <c r="Y23" s="34"/>
      <c r="Z23" s="34"/>
      <c r="AA23" s="34"/>
      <c r="AB23" s="35">
        <f>SUM(R23:AA23)</f>
        <v>4524750</v>
      </c>
      <c r="AC23" s="36"/>
      <c r="AD23" s="37"/>
      <c r="AF23" s="33" t="s">
        <v>45</v>
      </c>
      <c r="AG23" s="39">
        <f>AH62*(1-'2. Services Only Discount'!$C$13)</f>
        <v>1220750</v>
      </c>
      <c r="AH23" s="39">
        <f>AJ62*(1-'2. Services Only Discount'!$C$13)</f>
        <v>1395750</v>
      </c>
      <c r="AI23" s="34"/>
      <c r="AJ23" s="34"/>
      <c r="AK23" s="34"/>
      <c r="AL23" s="34"/>
      <c r="AM23" s="34"/>
      <c r="AN23" s="34"/>
      <c r="AO23" s="34"/>
      <c r="AP23" s="34"/>
      <c r="AQ23" s="35">
        <f>SUM(AG23:AP23)</f>
        <v>2616500</v>
      </c>
      <c r="AR23" s="36"/>
      <c r="AS23" s="37"/>
    </row>
    <row r="24" spans="2:45" x14ac:dyDescent="0.25">
      <c r="B24" s="38" t="s">
        <v>46</v>
      </c>
      <c r="C24" s="39">
        <f>C75*(1-'2. Services Only Discount'!$C$14)</f>
        <v>0</v>
      </c>
      <c r="D24" s="39">
        <f>D75*(1-'2. Services Only Discount'!$C$14)</f>
        <v>0</v>
      </c>
      <c r="E24" s="39">
        <f>E75*(1-'2. Services Only Discount'!$C$14)</f>
        <v>875000</v>
      </c>
      <c r="F24" s="39">
        <f>F75*(1-'2. Services Only Discount'!$C$14)</f>
        <v>0</v>
      </c>
      <c r="G24" s="39">
        <f>G75*(1-'2. Services Only Discount'!$C$14)</f>
        <v>0</v>
      </c>
      <c r="H24" s="39">
        <f>H75*(1-'2. Services Only Discount'!$C$14)</f>
        <v>0</v>
      </c>
      <c r="I24" s="39">
        <f>I75*(1-'2. Services Only Discount'!$C$14)</f>
        <v>0</v>
      </c>
      <c r="J24" s="39">
        <f>J75*(1-'2. Services Only Discount'!$C$14)</f>
        <v>0</v>
      </c>
      <c r="K24" s="39">
        <f>K75*(1-'2. Services Only Discount'!$C$14)</f>
        <v>0</v>
      </c>
      <c r="L24" s="39">
        <f>L75*(1-'2. Services Only Discount'!$C$14)</f>
        <v>0</v>
      </c>
      <c r="M24" s="35">
        <f t="shared" ref="M24:M30" si="0">SUM(C24:L24)</f>
        <v>875000</v>
      </c>
      <c r="N24" s="36"/>
      <c r="O24" s="37"/>
      <c r="Q24" s="38" t="s">
        <v>46</v>
      </c>
      <c r="R24" s="39">
        <f>R75*(1-'2. Services Only Discount'!$C$14)</f>
        <v>0</v>
      </c>
      <c r="S24" s="39">
        <f>S75*(1-'2. Services Only Discount'!$C$14)</f>
        <v>0</v>
      </c>
      <c r="T24" s="39">
        <f>T75*(1-'2. Services Only Discount'!$C$14)</f>
        <v>612500</v>
      </c>
      <c r="U24" s="39">
        <f>U75*(1-'2. Services Only Discount'!$C$14)</f>
        <v>0</v>
      </c>
      <c r="V24" s="39">
        <f>V75*(1-'2. Services Only Discount'!$C$14)</f>
        <v>0</v>
      </c>
      <c r="W24" s="39">
        <f>W75*(1-'2. Services Only Discount'!$C$14)</f>
        <v>0</v>
      </c>
      <c r="X24" s="39">
        <f>X75*(1-'2. Services Only Discount'!$C$14)</f>
        <v>0</v>
      </c>
      <c r="Y24" s="39">
        <f>Y75*(1-'2. Services Only Discount'!$C$14)</f>
        <v>0</v>
      </c>
      <c r="Z24" s="39">
        <f>Z75*(1-'2. Services Only Discount'!$C$14)</f>
        <v>0</v>
      </c>
      <c r="AA24" s="39">
        <f>AA75*(1-'2. Services Only Discount'!$C$14)</f>
        <v>0</v>
      </c>
      <c r="AB24" s="35">
        <f t="shared" ref="AB24:AB30" si="1">SUM(R24:AA24)</f>
        <v>612500</v>
      </c>
      <c r="AC24" s="36"/>
      <c r="AD24" s="37"/>
      <c r="AF24" s="38" t="s">
        <v>46</v>
      </c>
      <c r="AG24" s="39">
        <f>AG75*(1-'2. Services Only Discount'!$C$14)</f>
        <v>0</v>
      </c>
      <c r="AH24" s="39">
        <f>AH75*(1-'2. Services Only Discount'!$C$14)</f>
        <v>0</v>
      </c>
      <c r="AI24" s="39">
        <f>AI75*(1-'2. Services Only Discount'!$C$14)</f>
        <v>437500</v>
      </c>
      <c r="AJ24" s="39">
        <f>AJ75*(1-'2. Services Only Discount'!$C$14)</f>
        <v>0</v>
      </c>
      <c r="AK24" s="39">
        <f>AK75*(1-'2. Services Only Discount'!$C$14)</f>
        <v>0</v>
      </c>
      <c r="AL24" s="39">
        <f>AL75*(1-'2. Services Only Discount'!$C$14)</f>
        <v>0</v>
      </c>
      <c r="AM24" s="39">
        <f>AM75*(1-'2. Services Only Discount'!$C$14)</f>
        <v>0</v>
      </c>
      <c r="AN24" s="39">
        <f>AN75*(1-'2. Services Only Discount'!$C$14)</f>
        <v>0</v>
      </c>
      <c r="AO24" s="39">
        <f>AO75*(1-'2. Services Only Discount'!$C$14)</f>
        <v>0</v>
      </c>
      <c r="AP24" s="39">
        <f>AP75*(1-'2. Services Only Discount'!$C$14)</f>
        <v>0</v>
      </c>
      <c r="AQ24" s="35">
        <f t="shared" ref="AQ24:AQ30" si="2">SUM(AG24:AP24)</f>
        <v>437500</v>
      </c>
      <c r="AR24" s="36"/>
      <c r="AS24" s="37"/>
    </row>
    <row r="25" spans="2:45" x14ac:dyDescent="0.25">
      <c r="B25" s="40" t="s">
        <v>47</v>
      </c>
      <c r="C25" s="39"/>
      <c r="D25" s="39"/>
      <c r="E25" s="39"/>
      <c r="F25" s="39"/>
      <c r="G25" s="39"/>
      <c r="H25" s="39"/>
      <c r="I25" s="39"/>
      <c r="J25" s="39"/>
      <c r="K25" s="39"/>
      <c r="L25" s="39"/>
      <c r="M25" s="35">
        <f t="shared" si="0"/>
        <v>0</v>
      </c>
      <c r="N25" s="36"/>
      <c r="O25" s="37"/>
      <c r="Q25" s="40" t="s">
        <v>47</v>
      </c>
      <c r="R25" s="39"/>
      <c r="S25" s="39"/>
      <c r="T25" s="39"/>
      <c r="U25" s="39"/>
      <c r="V25" s="39"/>
      <c r="W25" s="39"/>
      <c r="X25" s="39"/>
      <c r="Y25" s="39"/>
      <c r="Z25" s="39"/>
      <c r="AA25" s="39"/>
      <c r="AB25" s="35">
        <f t="shared" si="1"/>
        <v>0</v>
      </c>
      <c r="AC25" s="36"/>
      <c r="AD25" s="37"/>
      <c r="AF25" s="40" t="s">
        <v>47</v>
      </c>
      <c r="AG25" s="39"/>
      <c r="AH25" s="39"/>
      <c r="AI25" s="39"/>
      <c r="AJ25" s="39"/>
      <c r="AK25" s="39"/>
      <c r="AL25" s="39"/>
      <c r="AM25" s="39"/>
      <c r="AN25" s="39"/>
      <c r="AO25" s="39"/>
      <c r="AP25" s="39"/>
      <c r="AQ25" s="35">
        <f t="shared" si="2"/>
        <v>0</v>
      </c>
      <c r="AR25" s="36"/>
      <c r="AS25" s="37"/>
    </row>
    <row r="26" spans="2:45" x14ac:dyDescent="0.25">
      <c r="B26" s="40" t="s">
        <v>47</v>
      </c>
      <c r="C26" s="39"/>
      <c r="D26" s="39"/>
      <c r="E26" s="39"/>
      <c r="F26" s="39"/>
      <c r="G26" s="39"/>
      <c r="H26" s="39"/>
      <c r="I26" s="39"/>
      <c r="J26" s="39"/>
      <c r="K26" s="39"/>
      <c r="L26" s="39"/>
      <c r="M26" s="35">
        <f t="shared" si="0"/>
        <v>0</v>
      </c>
      <c r="N26" s="36"/>
      <c r="O26" s="37"/>
      <c r="Q26" s="40" t="s">
        <v>47</v>
      </c>
      <c r="R26" s="39"/>
      <c r="S26" s="39"/>
      <c r="T26" s="39"/>
      <c r="U26" s="39"/>
      <c r="V26" s="39"/>
      <c r="W26" s="39"/>
      <c r="X26" s="39"/>
      <c r="Y26" s="39"/>
      <c r="Z26" s="39"/>
      <c r="AA26" s="39"/>
      <c r="AB26" s="35">
        <f t="shared" si="1"/>
        <v>0</v>
      </c>
      <c r="AC26" s="36"/>
      <c r="AD26" s="37"/>
      <c r="AF26" s="40" t="s">
        <v>47</v>
      </c>
      <c r="AG26" s="39"/>
      <c r="AH26" s="39"/>
      <c r="AI26" s="39"/>
      <c r="AJ26" s="39"/>
      <c r="AK26" s="39"/>
      <c r="AL26" s="39"/>
      <c r="AM26" s="39"/>
      <c r="AN26" s="39"/>
      <c r="AO26" s="39"/>
      <c r="AP26" s="39"/>
      <c r="AQ26" s="35">
        <f t="shared" si="2"/>
        <v>0</v>
      </c>
      <c r="AR26" s="36"/>
      <c r="AS26" s="37"/>
    </row>
    <row r="27" spans="2:45" x14ac:dyDescent="0.25">
      <c r="B27" s="40" t="s">
        <v>47</v>
      </c>
      <c r="C27" s="39"/>
      <c r="D27" s="39"/>
      <c r="E27" s="39"/>
      <c r="F27" s="39"/>
      <c r="G27" s="39"/>
      <c r="H27" s="39"/>
      <c r="I27" s="39"/>
      <c r="J27" s="39"/>
      <c r="K27" s="39"/>
      <c r="L27" s="39"/>
      <c r="M27" s="35">
        <f t="shared" si="0"/>
        <v>0</v>
      </c>
      <c r="N27" s="36"/>
      <c r="O27" s="37"/>
      <c r="Q27" s="40" t="s">
        <v>47</v>
      </c>
      <c r="R27" s="39"/>
      <c r="S27" s="39"/>
      <c r="T27" s="39"/>
      <c r="U27" s="39"/>
      <c r="V27" s="39"/>
      <c r="W27" s="39"/>
      <c r="X27" s="39"/>
      <c r="Y27" s="39"/>
      <c r="Z27" s="39"/>
      <c r="AA27" s="39"/>
      <c r="AB27" s="35">
        <f t="shared" si="1"/>
        <v>0</v>
      </c>
      <c r="AC27" s="36"/>
      <c r="AD27" s="37"/>
      <c r="AF27" s="40" t="s">
        <v>47</v>
      </c>
      <c r="AG27" s="39"/>
      <c r="AH27" s="39"/>
      <c r="AI27" s="39"/>
      <c r="AJ27" s="39"/>
      <c r="AK27" s="39"/>
      <c r="AL27" s="39"/>
      <c r="AM27" s="39"/>
      <c r="AN27" s="39"/>
      <c r="AO27" s="39"/>
      <c r="AP27" s="39"/>
      <c r="AQ27" s="35">
        <f t="shared" si="2"/>
        <v>0</v>
      </c>
      <c r="AR27" s="36"/>
      <c r="AS27" s="37"/>
    </row>
    <row r="28" spans="2:45" x14ac:dyDescent="0.25">
      <c r="B28" s="40" t="s">
        <v>47</v>
      </c>
      <c r="C28" s="39"/>
      <c r="D28" s="39"/>
      <c r="E28" s="39"/>
      <c r="F28" s="39"/>
      <c r="G28" s="39"/>
      <c r="H28" s="39"/>
      <c r="I28" s="39"/>
      <c r="J28" s="39"/>
      <c r="K28" s="39"/>
      <c r="L28" s="39"/>
      <c r="M28" s="35">
        <f t="shared" si="0"/>
        <v>0</v>
      </c>
      <c r="N28" s="36"/>
      <c r="O28" s="37"/>
      <c r="Q28" s="40" t="s">
        <v>47</v>
      </c>
      <c r="R28" s="39"/>
      <c r="S28" s="39"/>
      <c r="T28" s="39"/>
      <c r="U28" s="39"/>
      <c r="V28" s="39"/>
      <c r="W28" s="39"/>
      <c r="X28" s="39"/>
      <c r="Y28" s="39"/>
      <c r="Z28" s="39"/>
      <c r="AA28" s="39"/>
      <c r="AB28" s="35">
        <f t="shared" si="1"/>
        <v>0</v>
      </c>
      <c r="AC28" s="36"/>
      <c r="AD28" s="37"/>
      <c r="AF28" s="40" t="s">
        <v>47</v>
      </c>
      <c r="AG28" s="39"/>
      <c r="AH28" s="39"/>
      <c r="AI28" s="39"/>
      <c r="AJ28" s="39"/>
      <c r="AK28" s="39"/>
      <c r="AL28" s="39"/>
      <c r="AM28" s="39"/>
      <c r="AN28" s="39"/>
      <c r="AO28" s="39"/>
      <c r="AP28" s="39"/>
      <c r="AQ28" s="35">
        <f t="shared" si="2"/>
        <v>0</v>
      </c>
      <c r="AR28" s="36"/>
      <c r="AS28" s="37"/>
    </row>
    <row r="29" spans="2:45" x14ac:dyDescent="0.25">
      <c r="B29" s="40" t="s">
        <v>47</v>
      </c>
      <c r="C29" s="39"/>
      <c r="D29" s="39"/>
      <c r="E29" s="39"/>
      <c r="F29" s="39"/>
      <c r="G29" s="39"/>
      <c r="H29" s="39"/>
      <c r="I29" s="39"/>
      <c r="J29" s="39"/>
      <c r="K29" s="39"/>
      <c r="L29" s="39"/>
      <c r="M29" s="35">
        <f t="shared" si="0"/>
        <v>0</v>
      </c>
      <c r="N29" s="36"/>
      <c r="O29" s="37"/>
      <c r="Q29" s="40" t="s">
        <v>47</v>
      </c>
      <c r="R29" s="39"/>
      <c r="S29" s="39"/>
      <c r="T29" s="39"/>
      <c r="U29" s="39"/>
      <c r="V29" s="39"/>
      <c r="W29" s="39"/>
      <c r="X29" s="39"/>
      <c r="Y29" s="39"/>
      <c r="Z29" s="39"/>
      <c r="AA29" s="39"/>
      <c r="AB29" s="35">
        <f t="shared" si="1"/>
        <v>0</v>
      </c>
      <c r="AC29" s="36"/>
      <c r="AD29" s="37"/>
      <c r="AF29" s="40" t="s">
        <v>47</v>
      </c>
      <c r="AG29" s="39"/>
      <c r="AH29" s="39"/>
      <c r="AI29" s="39"/>
      <c r="AJ29" s="39"/>
      <c r="AK29" s="39"/>
      <c r="AL29" s="39"/>
      <c r="AM29" s="39"/>
      <c r="AN29" s="39"/>
      <c r="AO29" s="39"/>
      <c r="AP29" s="39"/>
      <c r="AQ29" s="35">
        <f t="shared" si="2"/>
        <v>0</v>
      </c>
      <c r="AR29" s="36"/>
      <c r="AS29" s="37"/>
    </row>
    <row r="30" spans="2:45" ht="15" thickBot="1" x14ac:dyDescent="0.3">
      <c r="B30" s="41" t="s">
        <v>47</v>
      </c>
      <c r="C30" s="42"/>
      <c r="D30" s="42"/>
      <c r="E30" s="42"/>
      <c r="F30" s="42"/>
      <c r="G30" s="42"/>
      <c r="H30" s="42"/>
      <c r="I30" s="42"/>
      <c r="J30" s="42"/>
      <c r="K30" s="42"/>
      <c r="L30" s="42"/>
      <c r="M30" s="43">
        <f t="shared" si="0"/>
        <v>0</v>
      </c>
      <c r="N30" s="36"/>
      <c r="O30" s="37"/>
      <c r="Q30" s="41" t="s">
        <v>47</v>
      </c>
      <c r="R30" s="42"/>
      <c r="S30" s="42"/>
      <c r="T30" s="42"/>
      <c r="U30" s="42"/>
      <c r="V30" s="42"/>
      <c r="W30" s="42"/>
      <c r="X30" s="42"/>
      <c r="Y30" s="42"/>
      <c r="Z30" s="42"/>
      <c r="AA30" s="42"/>
      <c r="AB30" s="43">
        <f t="shared" si="1"/>
        <v>0</v>
      </c>
      <c r="AC30" s="36"/>
      <c r="AD30" s="37"/>
      <c r="AF30" s="41" t="s">
        <v>47</v>
      </c>
      <c r="AG30" s="42"/>
      <c r="AH30" s="42"/>
      <c r="AI30" s="42"/>
      <c r="AJ30" s="42"/>
      <c r="AK30" s="42"/>
      <c r="AL30" s="42"/>
      <c r="AM30" s="42"/>
      <c r="AN30" s="42"/>
      <c r="AO30" s="42"/>
      <c r="AP30" s="42"/>
      <c r="AQ30" s="43">
        <f t="shared" si="2"/>
        <v>0</v>
      </c>
      <c r="AR30" s="36"/>
      <c r="AS30" s="37"/>
    </row>
    <row r="31" spans="2:45" ht="15.75" thickBot="1" x14ac:dyDescent="0.3">
      <c r="B31" s="44" t="s">
        <v>48</v>
      </c>
      <c r="C31" s="45">
        <f t="shared" ref="C31:M31" si="3">SUM(C23:C30)</f>
        <v>2980500</v>
      </c>
      <c r="D31" s="46">
        <f t="shared" si="3"/>
        <v>4450500</v>
      </c>
      <c r="E31" s="46">
        <f t="shared" si="3"/>
        <v>875000</v>
      </c>
      <c r="F31" s="46">
        <f t="shared" si="3"/>
        <v>0</v>
      </c>
      <c r="G31" s="46">
        <f t="shared" si="3"/>
        <v>0</v>
      </c>
      <c r="H31" s="46">
        <f t="shared" si="3"/>
        <v>0</v>
      </c>
      <c r="I31" s="46">
        <f t="shared" si="3"/>
        <v>0</v>
      </c>
      <c r="J31" s="46">
        <f t="shared" si="3"/>
        <v>0</v>
      </c>
      <c r="K31" s="47">
        <f t="shared" si="3"/>
        <v>0</v>
      </c>
      <c r="L31" s="47">
        <f t="shared" si="3"/>
        <v>0</v>
      </c>
      <c r="M31" s="48">
        <f t="shared" si="3"/>
        <v>8306000</v>
      </c>
      <c r="N31" s="49"/>
      <c r="O31" s="50"/>
      <c r="Q31" s="44" t="s">
        <v>48</v>
      </c>
      <c r="R31" s="45">
        <f t="shared" ref="R31:AB31" si="4">SUM(R23:R30)</f>
        <v>2048000</v>
      </c>
      <c r="S31" s="46">
        <f t="shared" si="4"/>
        <v>2476750</v>
      </c>
      <c r="T31" s="46">
        <f t="shared" si="4"/>
        <v>612500</v>
      </c>
      <c r="U31" s="46">
        <f t="shared" si="4"/>
        <v>0</v>
      </c>
      <c r="V31" s="46">
        <f t="shared" si="4"/>
        <v>0</v>
      </c>
      <c r="W31" s="46">
        <f t="shared" si="4"/>
        <v>0</v>
      </c>
      <c r="X31" s="46">
        <f t="shared" si="4"/>
        <v>0</v>
      </c>
      <c r="Y31" s="46">
        <f t="shared" si="4"/>
        <v>0</v>
      </c>
      <c r="Z31" s="47">
        <f t="shared" si="4"/>
        <v>0</v>
      </c>
      <c r="AA31" s="47">
        <f t="shared" si="4"/>
        <v>0</v>
      </c>
      <c r="AB31" s="48">
        <f t="shared" si="4"/>
        <v>5137250</v>
      </c>
      <c r="AC31" s="49"/>
      <c r="AD31" s="50"/>
      <c r="AF31" s="44" t="s">
        <v>48</v>
      </c>
      <c r="AG31" s="45">
        <f t="shared" ref="AG31:AQ31" si="5">SUM(AG23:AG30)</f>
        <v>1220750</v>
      </c>
      <c r="AH31" s="46">
        <f t="shared" si="5"/>
        <v>1395750</v>
      </c>
      <c r="AI31" s="46">
        <f t="shared" si="5"/>
        <v>437500</v>
      </c>
      <c r="AJ31" s="46">
        <f t="shared" si="5"/>
        <v>0</v>
      </c>
      <c r="AK31" s="46">
        <f t="shared" si="5"/>
        <v>0</v>
      </c>
      <c r="AL31" s="46">
        <f t="shared" si="5"/>
        <v>0</v>
      </c>
      <c r="AM31" s="46">
        <f t="shared" si="5"/>
        <v>0</v>
      </c>
      <c r="AN31" s="46">
        <f t="shared" si="5"/>
        <v>0</v>
      </c>
      <c r="AO31" s="47">
        <f t="shared" si="5"/>
        <v>0</v>
      </c>
      <c r="AP31" s="47">
        <f t="shared" si="5"/>
        <v>0</v>
      </c>
      <c r="AQ31" s="48">
        <f t="shared" si="5"/>
        <v>3054000</v>
      </c>
      <c r="AR31" s="49"/>
      <c r="AS31" s="50"/>
    </row>
    <row r="32" spans="2:45" ht="15" thickBot="1" x14ac:dyDescent="0.3">
      <c r="B32" s="51"/>
      <c r="O32" s="25"/>
      <c r="Q32" s="51"/>
      <c r="AD32" s="25"/>
      <c r="AF32" s="51"/>
      <c r="AS32" s="25"/>
    </row>
    <row r="33" spans="2:45" ht="44.25" customHeight="1" thickBot="1" x14ac:dyDescent="0.3">
      <c r="B33" s="192" t="s">
        <v>49</v>
      </c>
      <c r="C33" s="193"/>
      <c r="D33" s="193"/>
      <c r="E33" s="193"/>
      <c r="F33" s="193"/>
      <c r="G33" s="193"/>
      <c r="H33" s="193"/>
      <c r="I33" s="193"/>
      <c r="J33" s="195"/>
      <c r="K33" s="52"/>
      <c r="L33" s="52"/>
      <c r="M33" s="52"/>
      <c r="N33" s="52"/>
      <c r="O33" s="53"/>
      <c r="Q33" s="192" t="s">
        <v>49</v>
      </c>
      <c r="R33" s="193"/>
      <c r="S33" s="193"/>
      <c r="T33" s="193"/>
      <c r="U33" s="193"/>
      <c r="V33" s="193"/>
      <c r="W33" s="193"/>
      <c r="X33" s="193"/>
      <c r="Y33" s="195"/>
      <c r="Z33" s="52"/>
      <c r="AA33" s="52"/>
      <c r="AB33" s="52"/>
      <c r="AC33" s="52"/>
      <c r="AD33" s="53"/>
      <c r="AF33" s="192" t="s">
        <v>49</v>
      </c>
      <c r="AG33" s="193"/>
      <c r="AH33" s="193"/>
      <c r="AI33" s="193"/>
      <c r="AJ33" s="193"/>
      <c r="AK33" s="193"/>
      <c r="AL33" s="193"/>
      <c r="AM33" s="193"/>
      <c r="AN33" s="195"/>
      <c r="AO33" s="52"/>
      <c r="AP33" s="52"/>
      <c r="AQ33" s="52"/>
      <c r="AR33" s="52"/>
      <c r="AS33" s="53"/>
    </row>
    <row r="34" spans="2:45" ht="15" x14ac:dyDescent="0.25">
      <c r="B34" s="54"/>
      <c r="C34" s="196" t="s">
        <v>34</v>
      </c>
      <c r="D34" s="197"/>
      <c r="E34" s="196" t="s">
        <v>35</v>
      </c>
      <c r="F34" s="198"/>
      <c r="G34" s="186" t="s">
        <v>50</v>
      </c>
      <c r="H34" s="187"/>
      <c r="I34" s="187"/>
      <c r="J34" s="188"/>
      <c r="O34" s="25"/>
      <c r="Q34" s="54"/>
      <c r="R34" s="196" t="s">
        <v>34</v>
      </c>
      <c r="S34" s="197"/>
      <c r="T34" s="196" t="s">
        <v>35</v>
      </c>
      <c r="U34" s="198"/>
      <c r="V34" s="186" t="s">
        <v>50</v>
      </c>
      <c r="W34" s="187"/>
      <c r="X34" s="187"/>
      <c r="Y34" s="188"/>
      <c r="AD34" s="25"/>
      <c r="AF34" s="54"/>
      <c r="AG34" s="196" t="s">
        <v>34</v>
      </c>
      <c r="AH34" s="197"/>
      <c r="AI34" s="196" t="s">
        <v>35</v>
      </c>
      <c r="AJ34" s="198"/>
      <c r="AK34" s="186" t="s">
        <v>50</v>
      </c>
      <c r="AL34" s="187"/>
      <c r="AM34" s="187"/>
      <c r="AN34" s="188"/>
      <c r="AS34" s="25"/>
    </row>
    <row r="35" spans="2:45" ht="30" x14ac:dyDescent="0.25">
      <c r="B35" s="55" t="s">
        <v>51</v>
      </c>
      <c r="C35" s="6" t="s">
        <v>52</v>
      </c>
      <c r="D35" s="6" t="s">
        <v>53</v>
      </c>
      <c r="E35" s="6" t="s">
        <v>52</v>
      </c>
      <c r="F35" s="7" t="s">
        <v>53</v>
      </c>
      <c r="G35" s="8" t="s">
        <v>52</v>
      </c>
      <c r="H35" s="6" t="s">
        <v>53</v>
      </c>
      <c r="I35" s="9" t="s">
        <v>54</v>
      </c>
      <c r="J35" s="10" t="s">
        <v>55</v>
      </c>
      <c r="O35" s="25"/>
      <c r="Q35" s="55" t="s">
        <v>51</v>
      </c>
      <c r="R35" s="6" t="s">
        <v>52</v>
      </c>
      <c r="S35" s="6" t="s">
        <v>53</v>
      </c>
      <c r="T35" s="6" t="s">
        <v>52</v>
      </c>
      <c r="U35" s="7" t="s">
        <v>53</v>
      </c>
      <c r="V35" s="8" t="s">
        <v>52</v>
      </c>
      <c r="W35" s="6" t="s">
        <v>53</v>
      </c>
      <c r="X35" s="9" t="s">
        <v>54</v>
      </c>
      <c r="Y35" s="10" t="s">
        <v>55</v>
      </c>
      <c r="AD35" s="25"/>
      <c r="AF35" s="55" t="s">
        <v>51</v>
      </c>
      <c r="AG35" s="6" t="s">
        <v>52</v>
      </c>
      <c r="AH35" s="6" t="s">
        <v>53</v>
      </c>
      <c r="AI35" s="6" t="s">
        <v>52</v>
      </c>
      <c r="AJ35" s="7" t="s">
        <v>53</v>
      </c>
      <c r="AK35" s="8" t="s">
        <v>52</v>
      </c>
      <c r="AL35" s="6" t="s">
        <v>53</v>
      </c>
      <c r="AM35" s="9" t="s">
        <v>54</v>
      </c>
      <c r="AN35" s="10" t="s">
        <v>55</v>
      </c>
      <c r="AS35" s="25"/>
    </row>
    <row r="36" spans="2:45" x14ac:dyDescent="0.25">
      <c r="B36" s="38" t="s">
        <v>56</v>
      </c>
      <c r="C36" s="168"/>
      <c r="D36" s="161"/>
      <c r="E36" s="168"/>
      <c r="F36" s="161"/>
      <c r="G36" s="56">
        <f t="shared" ref="G36:G44" si="6">C36+E36</f>
        <v>0</v>
      </c>
      <c r="H36" s="57">
        <f t="shared" ref="H36:H44" si="7">SUM(D36+F36)</f>
        <v>0</v>
      </c>
      <c r="I36" s="58">
        <f>'2. Services Only Discount'!$C$13</f>
        <v>0</v>
      </c>
      <c r="J36" s="59">
        <f>(1-I36)*H36</f>
        <v>0</v>
      </c>
      <c r="O36" s="25"/>
      <c r="Q36" s="38" t="s">
        <v>56</v>
      </c>
      <c r="R36" s="168"/>
      <c r="S36" s="161"/>
      <c r="T36" s="168"/>
      <c r="U36" s="161"/>
      <c r="V36" s="56">
        <f t="shared" ref="V36:V49" si="8">R36+T36</f>
        <v>0</v>
      </c>
      <c r="W36" s="57">
        <f t="shared" ref="W36:W44" si="9">SUM(S36+U36)</f>
        <v>0</v>
      </c>
      <c r="X36" s="58">
        <f>'2. Services Only Discount'!$C$13</f>
        <v>0</v>
      </c>
      <c r="Y36" s="59">
        <f>(1-X36)*W36</f>
        <v>0</v>
      </c>
      <c r="AD36" s="25"/>
      <c r="AF36" s="38" t="s">
        <v>56</v>
      </c>
      <c r="AG36" s="168"/>
      <c r="AH36" s="161"/>
      <c r="AI36" s="168"/>
      <c r="AJ36" s="161"/>
      <c r="AK36" s="56">
        <f t="shared" ref="AK36:AK49" si="10">AG36+AI36</f>
        <v>0</v>
      </c>
      <c r="AL36" s="57">
        <f t="shared" ref="AL36:AL44" si="11">SUM(AH36+AJ36)</f>
        <v>0</v>
      </c>
      <c r="AM36" s="58">
        <f>'2. Services Only Discount'!$C$13</f>
        <v>0</v>
      </c>
      <c r="AN36" s="59">
        <f>(1-AM36)*AL36</f>
        <v>0</v>
      </c>
      <c r="AS36" s="25"/>
    </row>
    <row r="37" spans="2:45" x14ac:dyDescent="0.25">
      <c r="B37" s="38" t="s">
        <v>57</v>
      </c>
      <c r="C37" s="168"/>
      <c r="D37" s="161"/>
      <c r="E37" s="168"/>
      <c r="F37" s="161"/>
      <c r="G37" s="56">
        <f t="shared" si="6"/>
        <v>0</v>
      </c>
      <c r="H37" s="57">
        <f t="shared" si="7"/>
        <v>0</v>
      </c>
      <c r="I37" s="58">
        <f>'2. Services Only Discount'!$C$13</f>
        <v>0</v>
      </c>
      <c r="J37" s="59">
        <f t="shared" ref="J37:J49" si="12">(1-I37)*H37</f>
        <v>0</v>
      </c>
      <c r="O37" s="25"/>
      <c r="Q37" s="38" t="s">
        <v>57</v>
      </c>
      <c r="R37" s="168"/>
      <c r="S37" s="161"/>
      <c r="T37" s="168"/>
      <c r="U37" s="161"/>
      <c r="V37" s="56">
        <f t="shared" si="8"/>
        <v>0</v>
      </c>
      <c r="W37" s="57">
        <f t="shared" si="9"/>
        <v>0</v>
      </c>
      <c r="X37" s="58">
        <f>'2. Services Only Discount'!$C$13</f>
        <v>0</v>
      </c>
      <c r="Y37" s="59">
        <f t="shared" ref="Y37:Y49" si="13">(1-X37)*W37</f>
        <v>0</v>
      </c>
      <c r="AD37" s="25"/>
      <c r="AF37" s="38" t="s">
        <v>57</v>
      </c>
      <c r="AG37" s="168"/>
      <c r="AH37" s="161"/>
      <c r="AI37" s="168"/>
      <c r="AJ37" s="161"/>
      <c r="AK37" s="56">
        <f t="shared" si="10"/>
        <v>0</v>
      </c>
      <c r="AL37" s="57">
        <f t="shared" si="11"/>
        <v>0</v>
      </c>
      <c r="AM37" s="58">
        <f>'2. Services Only Discount'!$C$13</f>
        <v>0</v>
      </c>
      <c r="AN37" s="59">
        <f t="shared" ref="AN37:AN49" si="14">(1-AM37)*AL37</f>
        <v>0</v>
      </c>
      <c r="AS37" s="25"/>
    </row>
    <row r="38" spans="2:45" x14ac:dyDescent="0.25">
      <c r="B38" s="38" t="s">
        <v>58</v>
      </c>
      <c r="C38" s="168"/>
      <c r="D38" s="161"/>
      <c r="E38" s="168"/>
      <c r="F38" s="161"/>
      <c r="G38" s="56">
        <f t="shared" si="6"/>
        <v>0</v>
      </c>
      <c r="H38" s="57">
        <f t="shared" si="7"/>
        <v>0</v>
      </c>
      <c r="I38" s="58">
        <f>'2. Services Only Discount'!$C$13</f>
        <v>0</v>
      </c>
      <c r="J38" s="59">
        <f t="shared" si="12"/>
        <v>0</v>
      </c>
      <c r="O38" s="25"/>
      <c r="Q38" s="38" t="s">
        <v>58</v>
      </c>
      <c r="R38" s="168"/>
      <c r="S38" s="161"/>
      <c r="T38" s="168"/>
      <c r="U38" s="161"/>
      <c r="V38" s="56">
        <f t="shared" si="8"/>
        <v>0</v>
      </c>
      <c r="W38" s="57">
        <f t="shared" si="9"/>
        <v>0</v>
      </c>
      <c r="X38" s="58">
        <f>'2. Services Only Discount'!$C$13</f>
        <v>0</v>
      </c>
      <c r="Y38" s="59">
        <f t="shared" si="13"/>
        <v>0</v>
      </c>
      <c r="AD38" s="25"/>
      <c r="AF38" s="38" t="s">
        <v>58</v>
      </c>
      <c r="AG38" s="168"/>
      <c r="AH38" s="161"/>
      <c r="AI38" s="168"/>
      <c r="AJ38" s="161"/>
      <c r="AK38" s="56">
        <f t="shared" si="10"/>
        <v>0</v>
      </c>
      <c r="AL38" s="57">
        <f t="shared" si="11"/>
        <v>0</v>
      </c>
      <c r="AM38" s="58">
        <f>'2. Services Only Discount'!$C$13</f>
        <v>0</v>
      </c>
      <c r="AN38" s="59">
        <f t="shared" si="14"/>
        <v>0</v>
      </c>
      <c r="AS38" s="25"/>
    </row>
    <row r="39" spans="2:45" x14ac:dyDescent="0.25">
      <c r="B39" s="38" t="s">
        <v>59</v>
      </c>
      <c r="C39" s="168"/>
      <c r="D39" s="161"/>
      <c r="E39" s="168"/>
      <c r="F39" s="161"/>
      <c r="G39" s="56">
        <f t="shared" si="6"/>
        <v>0</v>
      </c>
      <c r="H39" s="57">
        <f t="shared" si="7"/>
        <v>0</v>
      </c>
      <c r="I39" s="58">
        <f>'2. Services Only Discount'!$C$13</f>
        <v>0</v>
      </c>
      <c r="J39" s="59">
        <f t="shared" si="12"/>
        <v>0</v>
      </c>
      <c r="O39" s="25"/>
      <c r="Q39" s="38" t="s">
        <v>59</v>
      </c>
      <c r="R39" s="168"/>
      <c r="S39" s="161"/>
      <c r="T39" s="168"/>
      <c r="U39" s="161"/>
      <c r="V39" s="56">
        <f t="shared" si="8"/>
        <v>0</v>
      </c>
      <c r="W39" s="57">
        <f t="shared" si="9"/>
        <v>0</v>
      </c>
      <c r="X39" s="58">
        <f>'2. Services Only Discount'!$C$13</f>
        <v>0</v>
      </c>
      <c r="Y39" s="59">
        <f t="shared" si="13"/>
        <v>0</v>
      </c>
      <c r="AD39" s="25"/>
      <c r="AF39" s="38" t="s">
        <v>59</v>
      </c>
      <c r="AG39" s="168"/>
      <c r="AH39" s="161"/>
      <c r="AI39" s="168"/>
      <c r="AJ39" s="161"/>
      <c r="AK39" s="56">
        <f t="shared" si="10"/>
        <v>0</v>
      </c>
      <c r="AL39" s="57">
        <f t="shared" si="11"/>
        <v>0</v>
      </c>
      <c r="AM39" s="58">
        <f>'2. Services Only Discount'!$C$13</f>
        <v>0</v>
      </c>
      <c r="AN39" s="59">
        <f t="shared" si="14"/>
        <v>0</v>
      </c>
      <c r="AS39" s="25"/>
    </row>
    <row r="40" spans="2:45" x14ac:dyDescent="0.25">
      <c r="B40" s="60" t="s">
        <v>60</v>
      </c>
      <c r="C40" s="168"/>
      <c r="D40" s="161"/>
      <c r="E40" s="168"/>
      <c r="F40" s="161"/>
      <c r="G40" s="56">
        <f t="shared" si="6"/>
        <v>0</v>
      </c>
      <c r="H40" s="57">
        <f t="shared" si="7"/>
        <v>0</v>
      </c>
      <c r="I40" s="58">
        <f>'2. Services Only Discount'!$C$13</f>
        <v>0</v>
      </c>
      <c r="J40" s="59">
        <f t="shared" si="12"/>
        <v>0</v>
      </c>
      <c r="O40" s="25"/>
      <c r="Q40" s="60" t="s">
        <v>60</v>
      </c>
      <c r="R40" s="168"/>
      <c r="S40" s="161"/>
      <c r="T40" s="168"/>
      <c r="U40" s="161"/>
      <c r="V40" s="56">
        <f t="shared" si="8"/>
        <v>0</v>
      </c>
      <c r="W40" s="57">
        <f t="shared" si="9"/>
        <v>0</v>
      </c>
      <c r="X40" s="58">
        <f>'2. Services Only Discount'!$C$13</f>
        <v>0</v>
      </c>
      <c r="Y40" s="59">
        <f t="shared" si="13"/>
        <v>0</v>
      </c>
      <c r="AD40" s="25"/>
      <c r="AF40" s="60" t="s">
        <v>60</v>
      </c>
      <c r="AG40" s="168"/>
      <c r="AH40" s="161"/>
      <c r="AI40" s="168"/>
      <c r="AJ40" s="161"/>
      <c r="AK40" s="56">
        <f t="shared" si="10"/>
        <v>0</v>
      </c>
      <c r="AL40" s="57">
        <f t="shared" si="11"/>
        <v>0</v>
      </c>
      <c r="AM40" s="58">
        <f>'2. Services Only Discount'!$C$13</f>
        <v>0</v>
      </c>
      <c r="AN40" s="59">
        <f t="shared" si="14"/>
        <v>0</v>
      </c>
      <c r="AS40" s="25"/>
    </row>
    <row r="41" spans="2:45" x14ac:dyDescent="0.25">
      <c r="B41" s="38" t="s">
        <v>61</v>
      </c>
      <c r="C41" s="168"/>
      <c r="D41" s="161"/>
      <c r="E41" s="168"/>
      <c r="F41" s="161"/>
      <c r="G41" s="56">
        <f t="shared" si="6"/>
        <v>0</v>
      </c>
      <c r="H41" s="57">
        <f t="shared" si="7"/>
        <v>0</v>
      </c>
      <c r="I41" s="58">
        <f>'2. Services Only Discount'!$C$13</f>
        <v>0</v>
      </c>
      <c r="J41" s="59">
        <f t="shared" si="12"/>
        <v>0</v>
      </c>
      <c r="O41" s="25"/>
      <c r="Q41" s="38" t="s">
        <v>61</v>
      </c>
      <c r="R41" s="168"/>
      <c r="S41" s="161"/>
      <c r="T41" s="168"/>
      <c r="U41" s="161"/>
      <c r="V41" s="56">
        <f t="shared" si="8"/>
        <v>0</v>
      </c>
      <c r="W41" s="57">
        <f t="shared" si="9"/>
        <v>0</v>
      </c>
      <c r="X41" s="58">
        <f>'2. Services Only Discount'!$C$13</f>
        <v>0</v>
      </c>
      <c r="Y41" s="59">
        <f t="shared" si="13"/>
        <v>0</v>
      </c>
      <c r="AD41" s="25"/>
      <c r="AF41" s="38" t="s">
        <v>61</v>
      </c>
      <c r="AG41" s="168"/>
      <c r="AH41" s="161"/>
      <c r="AI41" s="168"/>
      <c r="AJ41" s="161"/>
      <c r="AK41" s="56">
        <f t="shared" si="10"/>
        <v>0</v>
      </c>
      <c r="AL41" s="57">
        <f t="shared" si="11"/>
        <v>0</v>
      </c>
      <c r="AM41" s="58">
        <f>'2. Services Only Discount'!$C$13</f>
        <v>0</v>
      </c>
      <c r="AN41" s="59">
        <f t="shared" si="14"/>
        <v>0</v>
      </c>
      <c r="AS41" s="25"/>
    </row>
    <row r="42" spans="2:45" x14ac:dyDescent="0.25">
      <c r="B42" s="60" t="s">
        <v>62</v>
      </c>
      <c r="C42" s="168"/>
      <c r="D42" s="161"/>
      <c r="E42" s="168"/>
      <c r="F42" s="161"/>
      <c r="G42" s="56">
        <f t="shared" si="6"/>
        <v>0</v>
      </c>
      <c r="H42" s="57">
        <f t="shared" si="7"/>
        <v>0</v>
      </c>
      <c r="I42" s="58">
        <f>'2. Services Only Discount'!$C$13</f>
        <v>0</v>
      </c>
      <c r="J42" s="59">
        <f t="shared" si="12"/>
        <v>0</v>
      </c>
      <c r="O42" s="25"/>
      <c r="Q42" s="60" t="s">
        <v>62</v>
      </c>
      <c r="R42" s="168"/>
      <c r="S42" s="161"/>
      <c r="T42" s="168"/>
      <c r="U42" s="161"/>
      <c r="V42" s="56">
        <f t="shared" si="8"/>
        <v>0</v>
      </c>
      <c r="W42" s="57">
        <f t="shared" si="9"/>
        <v>0</v>
      </c>
      <c r="X42" s="58">
        <f>'2. Services Only Discount'!$C$13</f>
        <v>0</v>
      </c>
      <c r="Y42" s="59">
        <f t="shared" si="13"/>
        <v>0</v>
      </c>
      <c r="AD42" s="25"/>
      <c r="AF42" s="60" t="s">
        <v>62</v>
      </c>
      <c r="AG42" s="168"/>
      <c r="AH42" s="161"/>
      <c r="AI42" s="168"/>
      <c r="AJ42" s="161"/>
      <c r="AK42" s="56">
        <f t="shared" si="10"/>
        <v>0</v>
      </c>
      <c r="AL42" s="57">
        <f t="shared" si="11"/>
        <v>0</v>
      </c>
      <c r="AM42" s="58">
        <f>'2. Services Only Discount'!$C$13</f>
        <v>0</v>
      </c>
      <c r="AN42" s="59">
        <f t="shared" si="14"/>
        <v>0</v>
      </c>
      <c r="AS42" s="25"/>
    </row>
    <row r="43" spans="2:45" x14ac:dyDescent="0.25">
      <c r="B43" s="60" t="s">
        <v>63</v>
      </c>
      <c r="C43" s="168"/>
      <c r="D43" s="161"/>
      <c r="E43" s="168"/>
      <c r="F43" s="161"/>
      <c r="G43" s="56">
        <f t="shared" si="6"/>
        <v>0</v>
      </c>
      <c r="H43" s="57">
        <f t="shared" si="7"/>
        <v>0</v>
      </c>
      <c r="I43" s="58">
        <f>'2. Services Only Discount'!$C$13</f>
        <v>0</v>
      </c>
      <c r="J43" s="59">
        <f t="shared" si="12"/>
        <v>0</v>
      </c>
      <c r="O43" s="25"/>
      <c r="Q43" s="60" t="s">
        <v>63</v>
      </c>
      <c r="R43" s="168"/>
      <c r="S43" s="161"/>
      <c r="T43" s="168"/>
      <c r="U43" s="161"/>
      <c r="V43" s="56">
        <f t="shared" si="8"/>
        <v>0</v>
      </c>
      <c r="W43" s="57">
        <f t="shared" si="9"/>
        <v>0</v>
      </c>
      <c r="X43" s="58">
        <f>'2. Services Only Discount'!$C$13</f>
        <v>0</v>
      </c>
      <c r="Y43" s="59">
        <f t="shared" si="13"/>
        <v>0</v>
      </c>
      <c r="AD43" s="25"/>
      <c r="AF43" s="60" t="s">
        <v>63</v>
      </c>
      <c r="AG43" s="168"/>
      <c r="AH43" s="161"/>
      <c r="AI43" s="168"/>
      <c r="AJ43" s="161"/>
      <c r="AK43" s="56">
        <f t="shared" si="10"/>
        <v>0</v>
      </c>
      <c r="AL43" s="57">
        <f t="shared" si="11"/>
        <v>0</v>
      </c>
      <c r="AM43" s="58">
        <f>'2. Services Only Discount'!$C$13</f>
        <v>0</v>
      </c>
      <c r="AN43" s="59">
        <f t="shared" si="14"/>
        <v>0</v>
      </c>
      <c r="AS43" s="25"/>
    </row>
    <row r="44" spans="2:45" x14ac:dyDescent="0.25">
      <c r="B44" s="38" t="s">
        <v>64</v>
      </c>
      <c r="C44" s="168"/>
      <c r="D44" s="161"/>
      <c r="E44" s="168"/>
      <c r="F44" s="161"/>
      <c r="G44" s="56">
        <f t="shared" si="6"/>
        <v>0</v>
      </c>
      <c r="H44" s="57">
        <f t="shared" si="7"/>
        <v>0</v>
      </c>
      <c r="I44" s="58">
        <f>'2. Services Only Discount'!$C$13</f>
        <v>0</v>
      </c>
      <c r="J44" s="59">
        <f t="shared" si="12"/>
        <v>0</v>
      </c>
      <c r="O44" s="25"/>
      <c r="Q44" s="38" t="s">
        <v>64</v>
      </c>
      <c r="R44" s="168"/>
      <c r="S44" s="161"/>
      <c r="T44" s="168"/>
      <c r="U44" s="161"/>
      <c r="V44" s="56">
        <f t="shared" si="8"/>
        <v>0</v>
      </c>
      <c r="W44" s="57">
        <f t="shared" si="9"/>
        <v>0</v>
      </c>
      <c r="X44" s="58">
        <f>'2. Services Only Discount'!$C$13</f>
        <v>0</v>
      </c>
      <c r="Y44" s="59">
        <f t="shared" si="13"/>
        <v>0</v>
      </c>
      <c r="AD44" s="25"/>
      <c r="AF44" s="38" t="s">
        <v>64</v>
      </c>
      <c r="AG44" s="168"/>
      <c r="AH44" s="161"/>
      <c r="AI44" s="168"/>
      <c r="AJ44" s="161"/>
      <c r="AK44" s="56">
        <f t="shared" si="10"/>
        <v>0</v>
      </c>
      <c r="AL44" s="57">
        <f t="shared" si="11"/>
        <v>0</v>
      </c>
      <c r="AM44" s="58">
        <f>'2. Services Only Discount'!$C$13</f>
        <v>0</v>
      </c>
      <c r="AN44" s="59">
        <f t="shared" si="14"/>
        <v>0</v>
      </c>
      <c r="AS44" s="25"/>
    </row>
    <row r="45" spans="2:45" ht="14.25" customHeight="1" x14ac:dyDescent="0.25">
      <c r="B45" s="60" t="s">
        <v>65</v>
      </c>
      <c r="C45" s="168"/>
      <c r="D45" s="161"/>
      <c r="E45" s="168"/>
      <c r="F45" s="161"/>
      <c r="G45" s="56">
        <f t="shared" ref="G45:G49" si="15">C45+E45</f>
        <v>0</v>
      </c>
      <c r="H45" s="57">
        <f t="shared" ref="H45:H61" si="16">SUM(D45+F45)</f>
        <v>0</v>
      </c>
      <c r="I45" s="58">
        <f>'2. Services Only Discount'!$C$13</f>
        <v>0</v>
      </c>
      <c r="J45" s="59">
        <f t="shared" si="12"/>
        <v>0</v>
      </c>
      <c r="O45" s="25"/>
      <c r="Q45" s="60" t="s">
        <v>65</v>
      </c>
      <c r="R45" s="168"/>
      <c r="S45" s="161"/>
      <c r="T45" s="168"/>
      <c r="U45" s="161"/>
      <c r="V45" s="56">
        <f t="shared" si="8"/>
        <v>0</v>
      </c>
      <c r="W45" s="57">
        <f t="shared" ref="W45:W49" si="17">SUM(S45+U45)</f>
        <v>0</v>
      </c>
      <c r="X45" s="58">
        <f>'2. Services Only Discount'!$C$13</f>
        <v>0</v>
      </c>
      <c r="Y45" s="59">
        <f t="shared" si="13"/>
        <v>0</v>
      </c>
      <c r="AD45" s="25"/>
      <c r="AF45" s="60" t="s">
        <v>65</v>
      </c>
      <c r="AG45" s="168"/>
      <c r="AH45" s="161"/>
      <c r="AI45" s="168"/>
      <c r="AJ45" s="161"/>
      <c r="AK45" s="56">
        <f t="shared" si="10"/>
        <v>0</v>
      </c>
      <c r="AL45" s="57">
        <f t="shared" ref="AL45:AL49" si="18">SUM(AH45+AJ45)</f>
        <v>0</v>
      </c>
      <c r="AM45" s="58">
        <f>'2. Services Only Discount'!$C$13</f>
        <v>0</v>
      </c>
      <c r="AN45" s="59">
        <f t="shared" si="14"/>
        <v>0</v>
      </c>
      <c r="AS45" s="25"/>
    </row>
    <row r="46" spans="2:45" ht="14.25" customHeight="1" x14ac:dyDescent="0.25">
      <c r="B46" s="60" t="s">
        <v>66</v>
      </c>
      <c r="C46" s="168"/>
      <c r="D46" s="161"/>
      <c r="E46" s="168"/>
      <c r="F46" s="161"/>
      <c r="G46" s="56">
        <f t="shared" si="15"/>
        <v>0</v>
      </c>
      <c r="H46" s="57">
        <f t="shared" si="16"/>
        <v>0</v>
      </c>
      <c r="I46" s="58">
        <f>'2. Services Only Discount'!$C$13</f>
        <v>0</v>
      </c>
      <c r="J46" s="59">
        <f t="shared" si="12"/>
        <v>0</v>
      </c>
      <c r="O46" s="25"/>
      <c r="Q46" s="60" t="s">
        <v>66</v>
      </c>
      <c r="R46" s="168"/>
      <c r="S46" s="161"/>
      <c r="T46" s="168"/>
      <c r="U46" s="161"/>
      <c r="V46" s="56">
        <f t="shared" si="8"/>
        <v>0</v>
      </c>
      <c r="W46" s="57">
        <f t="shared" si="17"/>
        <v>0</v>
      </c>
      <c r="X46" s="58">
        <f>'2. Services Only Discount'!$C$13</f>
        <v>0</v>
      </c>
      <c r="Y46" s="59">
        <f t="shared" si="13"/>
        <v>0</v>
      </c>
      <c r="AD46" s="25"/>
      <c r="AF46" s="60" t="s">
        <v>66</v>
      </c>
      <c r="AG46" s="168"/>
      <c r="AH46" s="161"/>
      <c r="AI46" s="168"/>
      <c r="AJ46" s="161"/>
      <c r="AK46" s="56">
        <f t="shared" si="10"/>
        <v>0</v>
      </c>
      <c r="AL46" s="57">
        <f t="shared" si="18"/>
        <v>0</v>
      </c>
      <c r="AM46" s="58">
        <f>'2. Services Only Discount'!$C$13</f>
        <v>0</v>
      </c>
      <c r="AN46" s="59">
        <f t="shared" si="14"/>
        <v>0</v>
      </c>
      <c r="AS46" s="25"/>
    </row>
    <row r="47" spans="2:45" ht="14.25" customHeight="1" x14ac:dyDescent="0.25">
      <c r="B47" s="61" t="s">
        <v>47</v>
      </c>
      <c r="C47" s="168"/>
      <c r="D47" s="161"/>
      <c r="E47" s="168"/>
      <c r="F47" s="161"/>
      <c r="G47" s="56">
        <f t="shared" si="15"/>
        <v>0</v>
      </c>
      <c r="H47" s="57">
        <f t="shared" si="16"/>
        <v>0</v>
      </c>
      <c r="I47" s="58">
        <f>'2. Services Only Discount'!$C$13</f>
        <v>0</v>
      </c>
      <c r="J47" s="59">
        <f t="shared" si="12"/>
        <v>0</v>
      </c>
      <c r="O47" s="25"/>
      <c r="Q47" s="61" t="s">
        <v>47</v>
      </c>
      <c r="R47" s="168"/>
      <c r="S47" s="161"/>
      <c r="T47" s="168"/>
      <c r="U47" s="161"/>
      <c r="V47" s="56">
        <f t="shared" si="8"/>
        <v>0</v>
      </c>
      <c r="W47" s="57">
        <f t="shared" si="17"/>
        <v>0</v>
      </c>
      <c r="X47" s="58">
        <f>'2. Services Only Discount'!$C$13</f>
        <v>0</v>
      </c>
      <c r="Y47" s="59">
        <f t="shared" si="13"/>
        <v>0</v>
      </c>
      <c r="AD47" s="25"/>
      <c r="AF47" s="61" t="s">
        <v>47</v>
      </c>
      <c r="AG47" s="168"/>
      <c r="AH47" s="161"/>
      <c r="AI47" s="168"/>
      <c r="AJ47" s="161"/>
      <c r="AK47" s="56">
        <f t="shared" si="10"/>
        <v>0</v>
      </c>
      <c r="AL47" s="57">
        <f t="shared" si="18"/>
        <v>0</v>
      </c>
      <c r="AM47" s="58">
        <f>'2. Services Only Discount'!$C$13</f>
        <v>0</v>
      </c>
      <c r="AN47" s="59">
        <f t="shared" si="14"/>
        <v>0</v>
      </c>
      <c r="AS47" s="25"/>
    </row>
    <row r="48" spans="2:45" ht="14.25" customHeight="1" x14ac:dyDescent="0.25">
      <c r="B48" s="61" t="s">
        <v>47</v>
      </c>
      <c r="C48" s="168"/>
      <c r="D48" s="161"/>
      <c r="E48" s="168"/>
      <c r="F48" s="161"/>
      <c r="G48" s="56">
        <f t="shared" si="15"/>
        <v>0</v>
      </c>
      <c r="H48" s="57">
        <f t="shared" si="16"/>
        <v>0</v>
      </c>
      <c r="I48" s="58">
        <f>'2. Services Only Discount'!$C$13</f>
        <v>0</v>
      </c>
      <c r="J48" s="59">
        <f t="shared" si="12"/>
        <v>0</v>
      </c>
      <c r="O48" s="25"/>
      <c r="Q48" s="61" t="s">
        <v>47</v>
      </c>
      <c r="R48" s="168"/>
      <c r="S48" s="161"/>
      <c r="T48" s="168"/>
      <c r="U48" s="161"/>
      <c r="V48" s="56">
        <f t="shared" si="8"/>
        <v>0</v>
      </c>
      <c r="W48" s="57">
        <f t="shared" si="17"/>
        <v>0</v>
      </c>
      <c r="X48" s="58">
        <f>'2. Services Only Discount'!$C$13</f>
        <v>0</v>
      </c>
      <c r="Y48" s="59">
        <f t="shared" si="13"/>
        <v>0</v>
      </c>
      <c r="AD48" s="25"/>
      <c r="AF48" s="61" t="s">
        <v>47</v>
      </c>
      <c r="AG48" s="168"/>
      <c r="AH48" s="161"/>
      <c r="AI48" s="168"/>
      <c r="AJ48" s="161"/>
      <c r="AK48" s="56">
        <f t="shared" si="10"/>
        <v>0</v>
      </c>
      <c r="AL48" s="57">
        <f t="shared" si="18"/>
        <v>0</v>
      </c>
      <c r="AM48" s="58">
        <f>'2. Services Only Discount'!$C$13</f>
        <v>0</v>
      </c>
      <c r="AN48" s="59">
        <f t="shared" si="14"/>
        <v>0</v>
      </c>
      <c r="AS48" s="25"/>
    </row>
    <row r="49" spans="2:45" ht="14.25" customHeight="1" x14ac:dyDescent="0.25">
      <c r="B49" s="62" t="s">
        <v>47</v>
      </c>
      <c r="C49" s="168"/>
      <c r="D49" s="161"/>
      <c r="E49" s="168"/>
      <c r="F49" s="161"/>
      <c r="G49" s="56">
        <f t="shared" si="15"/>
        <v>0</v>
      </c>
      <c r="H49" s="57">
        <f t="shared" si="16"/>
        <v>0</v>
      </c>
      <c r="I49" s="58">
        <f>'2. Services Only Discount'!$C$13</f>
        <v>0</v>
      </c>
      <c r="J49" s="59">
        <f t="shared" si="12"/>
        <v>0</v>
      </c>
      <c r="O49" s="25"/>
      <c r="Q49" s="62" t="s">
        <v>47</v>
      </c>
      <c r="R49" s="168"/>
      <c r="S49" s="161"/>
      <c r="T49" s="168"/>
      <c r="U49" s="161"/>
      <c r="V49" s="56">
        <f t="shared" si="8"/>
        <v>0</v>
      </c>
      <c r="W49" s="57">
        <f t="shared" si="17"/>
        <v>0</v>
      </c>
      <c r="X49" s="58">
        <f>'2. Services Only Discount'!$C$13</f>
        <v>0</v>
      </c>
      <c r="Y49" s="59">
        <f t="shared" si="13"/>
        <v>0</v>
      </c>
      <c r="AD49" s="25"/>
      <c r="AF49" s="62" t="s">
        <v>47</v>
      </c>
      <c r="AG49" s="168"/>
      <c r="AH49" s="161"/>
      <c r="AI49" s="168"/>
      <c r="AJ49" s="161"/>
      <c r="AK49" s="56">
        <f t="shared" si="10"/>
        <v>0</v>
      </c>
      <c r="AL49" s="57">
        <f t="shared" si="18"/>
        <v>0</v>
      </c>
      <c r="AM49" s="58">
        <f>'2. Services Only Discount'!$C$13</f>
        <v>0</v>
      </c>
      <c r="AN49" s="59">
        <f t="shared" si="14"/>
        <v>0</v>
      </c>
      <c r="AS49" s="25"/>
    </row>
    <row r="50" spans="2:45" ht="14.25" customHeight="1" x14ac:dyDescent="0.25">
      <c r="B50" s="63" t="s">
        <v>67</v>
      </c>
      <c r="C50" s="64"/>
      <c r="D50" s="64"/>
      <c r="E50" s="64"/>
      <c r="F50" s="65"/>
      <c r="G50" s="66"/>
      <c r="H50" s="64"/>
      <c r="I50" s="64"/>
      <c r="J50" s="64"/>
      <c r="O50" s="25"/>
      <c r="Q50" s="63" t="s">
        <v>67</v>
      </c>
      <c r="R50" s="64"/>
      <c r="S50" s="64"/>
      <c r="T50" s="64"/>
      <c r="U50" s="65"/>
      <c r="V50" s="66"/>
      <c r="W50" s="64"/>
      <c r="X50" s="64"/>
      <c r="Y50" s="64"/>
      <c r="AD50" s="25"/>
      <c r="AF50" s="63" t="s">
        <v>67</v>
      </c>
      <c r="AG50" s="64"/>
      <c r="AH50" s="64"/>
      <c r="AI50" s="64"/>
      <c r="AJ50" s="65"/>
      <c r="AK50" s="66"/>
      <c r="AL50" s="64"/>
      <c r="AM50" s="64"/>
      <c r="AN50" s="64"/>
      <c r="AS50" s="25"/>
    </row>
    <row r="51" spans="2:45" ht="14.25" customHeight="1" x14ac:dyDescent="0.25">
      <c r="B51" s="149" t="s">
        <v>68</v>
      </c>
      <c r="C51" s="168">
        <v>1500</v>
      </c>
      <c r="D51" s="161">
        <v>262500</v>
      </c>
      <c r="E51" s="168"/>
      <c r="F51" s="161"/>
      <c r="G51" s="56">
        <f t="shared" ref="G51:G62" si="19">C51+E51</f>
        <v>1500</v>
      </c>
      <c r="H51" s="57">
        <f t="shared" si="16"/>
        <v>262500</v>
      </c>
      <c r="I51" s="58">
        <f>'2. Services Only Discount'!$C$13</f>
        <v>0</v>
      </c>
      <c r="J51" s="59">
        <f t="shared" ref="J51:J61" si="20">(1-I51)*H51</f>
        <v>262500</v>
      </c>
      <c r="O51" s="25"/>
      <c r="Q51" s="149" t="s">
        <v>68</v>
      </c>
      <c r="R51" s="168">
        <v>700</v>
      </c>
      <c r="S51" s="161">
        <v>122500</v>
      </c>
      <c r="T51" s="168"/>
      <c r="U51" s="161"/>
      <c r="V51" s="56">
        <f t="shared" ref="V51:V62" si="21">R51+T51</f>
        <v>700</v>
      </c>
      <c r="W51" s="57">
        <f t="shared" ref="W51:W61" si="22">SUM(S51+U51)</f>
        <v>122500</v>
      </c>
      <c r="X51" s="58">
        <f>'2. Services Only Discount'!$C$13</f>
        <v>0</v>
      </c>
      <c r="Y51" s="59">
        <f t="shared" ref="Y51:Y61" si="23">(1-X51)*W51</f>
        <v>122500</v>
      </c>
      <c r="AD51" s="25"/>
      <c r="AF51" s="149" t="s">
        <v>68</v>
      </c>
      <c r="AG51" s="168">
        <v>500</v>
      </c>
      <c r="AH51" s="161">
        <v>87500</v>
      </c>
      <c r="AI51" s="168"/>
      <c r="AJ51" s="161"/>
      <c r="AK51" s="56">
        <f t="shared" ref="AK51:AK62" si="24">AG51+AI51</f>
        <v>500</v>
      </c>
      <c r="AL51" s="57">
        <f t="shared" ref="AL51:AL61" si="25">SUM(AH51+AJ51)</f>
        <v>87500</v>
      </c>
      <c r="AM51" s="58">
        <f>'2. Services Only Discount'!$C$13</f>
        <v>0</v>
      </c>
      <c r="AN51" s="59">
        <f t="shared" ref="AN51:AN61" si="26">(1-AM51)*AL51</f>
        <v>87500</v>
      </c>
      <c r="AS51" s="25"/>
    </row>
    <row r="52" spans="2:45" ht="14.25" customHeight="1" x14ac:dyDescent="0.25">
      <c r="B52" s="60" t="s">
        <v>69</v>
      </c>
      <c r="C52" s="168">
        <v>10000</v>
      </c>
      <c r="D52" s="161">
        <v>1750000</v>
      </c>
      <c r="E52" s="168">
        <v>10000</v>
      </c>
      <c r="F52" s="161">
        <v>1750000</v>
      </c>
      <c r="G52" s="56">
        <f t="shared" si="19"/>
        <v>20000</v>
      </c>
      <c r="H52" s="57">
        <f t="shared" si="16"/>
        <v>3500000</v>
      </c>
      <c r="I52" s="58">
        <f>'2. Services Only Discount'!$C$13</f>
        <v>0</v>
      </c>
      <c r="J52" s="59">
        <f t="shared" si="20"/>
        <v>3500000</v>
      </c>
      <c r="O52" s="25"/>
      <c r="Q52" s="60" t="s">
        <v>69</v>
      </c>
      <c r="R52" s="168">
        <v>7000</v>
      </c>
      <c r="S52" s="161">
        <v>1225000</v>
      </c>
      <c r="T52" s="168">
        <v>7000</v>
      </c>
      <c r="U52" s="161">
        <v>1225000</v>
      </c>
      <c r="V52" s="56">
        <f t="shared" si="21"/>
        <v>14000</v>
      </c>
      <c r="W52" s="57">
        <f t="shared" si="22"/>
        <v>2450000</v>
      </c>
      <c r="X52" s="58">
        <f>'2. Services Only Discount'!$C$13</f>
        <v>0</v>
      </c>
      <c r="Y52" s="59">
        <f t="shared" si="23"/>
        <v>2450000</v>
      </c>
      <c r="AD52" s="25"/>
      <c r="AF52" s="60" t="s">
        <v>69</v>
      </c>
      <c r="AG52" s="168">
        <v>4000</v>
      </c>
      <c r="AH52" s="161">
        <v>700000</v>
      </c>
      <c r="AI52" s="168">
        <v>4000</v>
      </c>
      <c r="AJ52" s="161">
        <v>700000</v>
      </c>
      <c r="AK52" s="56">
        <f t="shared" si="24"/>
        <v>8000</v>
      </c>
      <c r="AL52" s="57">
        <f t="shared" si="25"/>
        <v>1400000</v>
      </c>
      <c r="AM52" s="58">
        <f>'2. Services Only Discount'!$C$13</f>
        <v>0</v>
      </c>
      <c r="AN52" s="59">
        <f t="shared" si="26"/>
        <v>1400000</v>
      </c>
      <c r="AS52" s="25"/>
    </row>
    <row r="53" spans="2:45" ht="14.25" customHeight="1" x14ac:dyDescent="0.25">
      <c r="B53" s="60" t="s">
        <v>70</v>
      </c>
      <c r="C53" s="168">
        <v>1200</v>
      </c>
      <c r="D53" s="161">
        <v>210000</v>
      </c>
      <c r="E53" s="168">
        <v>4500</v>
      </c>
      <c r="F53" s="161">
        <v>787500</v>
      </c>
      <c r="G53" s="56">
        <f t="shared" si="19"/>
        <v>5700</v>
      </c>
      <c r="H53" s="57">
        <f t="shared" si="16"/>
        <v>997500</v>
      </c>
      <c r="I53" s="58">
        <f>'2. Services Only Discount'!$C$13</f>
        <v>0</v>
      </c>
      <c r="J53" s="59">
        <f t="shared" si="20"/>
        <v>997500</v>
      </c>
      <c r="O53" s="25"/>
      <c r="Q53" s="60" t="s">
        <v>70</v>
      </c>
      <c r="R53" s="168">
        <v>700</v>
      </c>
      <c r="S53" s="161">
        <v>122500</v>
      </c>
      <c r="T53" s="168">
        <v>1750</v>
      </c>
      <c r="U53" s="161">
        <v>306250</v>
      </c>
      <c r="V53" s="56">
        <f t="shared" si="21"/>
        <v>2450</v>
      </c>
      <c r="W53" s="57">
        <f t="shared" si="22"/>
        <v>428750</v>
      </c>
      <c r="X53" s="58">
        <f>'2. Services Only Discount'!$C$13</f>
        <v>0</v>
      </c>
      <c r="Y53" s="59">
        <f t="shared" si="23"/>
        <v>428750</v>
      </c>
      <c r="AD53" s="25"/>
      <c r="AF53" s="60" t="s">
        <v>70</v>
      </c>
      <c r="AG53" s="168">
        <v>500</v>
      </c>
      <c r="AH53" s="161">
        <v>87500</v>
      </c>
      <c r="AI53" s="168">
        <v>1000</v>
      </c>
      <c r="AJ53" s="161">
        <v>175000</v>
      </c>
      <c r="AK53" s="56">
        <f t="shared" si="24"/>
        <v>1500</v>
      </c>
      <c r="AL53" s="57">
        <f t="shared" si="25"/>
        <v>262500</v>
      </c>
      <c r="AM53" s="58">
        <f>'2. Services Only Discount'!$C$13</f>
        <v>0</v>
      </c>
      <c r="AN53" s="59">
        <f t="shared" si="26"/>
        <v>262500</v>
      </c>
      <c r="AS53" s="25"/>
    </row>
    <row r="54" spans="2:45" ht="14.25" customHeight="1" x14ac:dyDescent="0.25">
      <c r="B54" s="60" t="s">
        <v>71</v>
      </c>
      <c r="C54" s="168">
        <v>1200</v>
      </c>
      <c r="D54" s="161">
        <v>210000</v>
      </c>
      <c r="E54" s="168">
        <v>4500</v>
      </c>
      <c r="F54" s="161">
        <v>787500</v>
      </c>
      <c r="G54" s="56">
        <f t="shared" si="19"/>
        <v>5700</v>
      </c>
      <c r="H54" s="57">
        <f t="shared" si="16"/>
        <v>997500</v>
      </c>
      <c r="I54" s="58">
        <f>'2. Services Only Discount'!$C$13</f>
        <v>0</v>
      </c>
      <c r="J54" s="59">
        <f t="shared" si="20"/>
        <v>997500</v>
      </c>
      <c r="O54" s="25"/>
      <c r="Q54" s="60" t="s">
        <v>71</v>
      </c>
      <c r="R54" s="168">
        <v>700</v>
      </c>
      <c r="S54" s="161">
        <v>122500</v>
      </c>
      <c r="T54" s="168">
        <v>1750</v>
      </c>
      <c r="U54" s="161">
        <v>306250</v>
      </c>
      <c r="V54" s="56">
        <f t="shared" si="21"/>
        <v>2450</v>
      </c>
      <c r="W54" s="57">
        <f t="shared" si="22"/>
        <v>428750</v>
      </c>
      <c r="X54" s="58">
        <f>'2. Services Only Discount'!$C$13</f>
        <v>0</v>
      </c>
      <c r="Y54" s="59">
        <f t="shared" si="23"/>
        <v>428750</v>
      </c>
      <c r="AD54" s="25"/>
      <c r="AF54" s="60" t="s">
        <v>71</v>
      </c>
      <c r="AG54" s="168">
        <v>500</v>
      </c>
      <c r="AH54" s="161">
        <v>87500</v>
      </c>
      <c r="AI54" s="168">
        <v>1000</v>
      </c>
      <c r="AJ54" s="161">
        <v>175000</v>
      </c>
      <c r="AK54" s="56">
        <f t="shared" si="24"/>
        <v>1500</v>
      </c>
      <c r="AL54" s="57">
        <f t="shared" si="25"/>
        <v>262500</v>
      </c>
      <c r="AM54" s="58">
        <f>'2. Services Only Discount'!$C$13</f>
        <v>0</v>
      </c>
      <c r="AN54" s="59">
        <f t="shared" si="26"/>
        <v>262500</v>
      </c>
      <c r="AS54" s="25"/>
    </row>
    <row r="55" spans="2:45" ht="14.25" customHeight="1" x14ac:dyDescent="0.25">
      <c r="B55" s="60" t="s">
        <v>72</v>
      </c>
      <c r="C55" s="168"/>
      <c r="D55" s="161">
        <v>338000</v>
      </c>
      <c r="E55" s="168"/>
      <c r="F55" s="161">
        <v>338000</v>
      </c>
      <c r="G55" s="56">
        <f t="shared" si="19"/>
        <v>0</v>
      </c>
      <c r="H55" s="57">
        <f t="shared" si="16"/>
        <v>676000</v>
      </c>
      <c r="I55" s="58">
        <f>'2. Services Only Discount'!$C$13</f>
        <v>0</v>
      </c>
      <c r="J55" s="59">
        <f t="shared" si="20"/>
        <v>676000</v>
      </c>
      <c r="O55" s="25"/>
      <c r="Q55" s="60" t="s">
        <v>72</v>
      </c>
      <c r="R55" s="168"/>
      <c r="S55" s="161">
        <v>333000</v>
      </c>
      <c r="T55" s="168"/>
      <c r="U55" s="161">
        <v>333000</v>
      </c>
      <c r="V55" s="56">
        <f t="shared" si="21"/>
        <v>0</v>
      </c>
      <c r="W55" s="57">
        <f t="shared" si="22"/>
        <v>666000</v>
      </c>
      <c r="X55" s="58">
        <f>'2. Services Only Discount'!$C$13</f>
        <v>0</v>
      </c>
      <c r="Y55" s="59">
        <f t="shared" si="23"/>
        <v>666000</v>
      </c>
      <c r="AD55" s="25"/>
      <c r="AF55" s="60" t="s">
        <v>72</v>
      </c>
      <c r="AG55" s="168"/>
      <c r="AH55" s="161">
        <v>170750</v>
      </c>
      <c r="AI55" s="168"/>
      <c r="AJ55" s="161">
        <v>170750</v>
      </c>
      <c r="AK55" s="56">
        <f t="shared" si="24"/>
        <v>0</v>
      </c>
      <c r="AL55" s="57">
        <f t="shared" si="25"/>
        <v>341500</v>
      </c>
      <c r="AM55" s="58">
        <f>'2. Services Only Discount'!$C$13</f>
        <v>0</v>
      </c>
      <c r="AN55" s="59">
        <f t="shared" si="26"/>
        <v>341500</v>
      </c>
      <c r="AS55" s="25"/>
    </row>
    <row r="56" spans="2:45" ht="44.45" customHeight="1" x14ac:dyDescent="0.25">
      <c r="B56" s="67" t="s">
        <v>73</v>
      </c>
      <c r="C56" s="168"/>
      <c r="D56" s="161"/>
      <c r="E56" s="168"/>
      <c r="F56" s="161"/>
      <c r="G56" s="56">
        <f t="shared" si="19"/>
        <v>0</v>
      </c>
      <c r="H56" s="57">
        <f t="shared" si="16"/>
        <v>0</v>
      </c>
      <c r="I56" s="58">
        <f>'2. Services Only Discount'!$C$13</f>
        <v>0</v>
      </c>
      <c r="J56" s="59">
        <f t="shared" si="20"/>
        <v>0</v>
      </c>
      <c r="O56" s="25"/>
      <c r="Q56" s="67" t="s">
        <v>73</v>
      </c>
      <c r="R56" s="168"/>
      <c r="S56" s="161"/>
      <c r="T56" s="168"/>
      <c r="U56" s="161"/>
      <c r="V56" s="56">
        <f t="shared" si="21"/>
        <v>0</v>
      </c>
      <c r="W56" s="57">
        <f t="shared" si="22"/>
        <v>0</v>
      </c>
      <c r="X56" s="58">
        <f>'2. Services Only Discount'!$C$13</f>
        <v>0</v>
      </c>
      <c r="Y56" s="59">
        <f t="shared" si="23"/>
        <v>0</v>
      </c>
      <c r="AD56" s="25"/>
      <c r="AF56" s="67" t="s">
        <v>73</v>
      </c>
      <c r="AG56" s="168"/>
      <c r="AH56" s="161"/>
      <c r="AI56" s="168"/>
      <c r="AJ56" s="161"/>
      <c r="AK56" s="56">
        <f t="shared" si="24"/>
        <v>0</v>
      </c>
      <c r="AL56" s="57">
        <f t="shared" si="25"/>
        <v>0</v>
      </c>
      <c r="AM56" s="58">
        <f>'2. Services Only Discount'!$C$13</f>
        <v>0</v>
      </c>
      <c r="AN56" s="59">
        <f t="shared" si="26"/>
        <v>0</v>
      </c>
      <c r="AS56" s="25"/>
    </row>
    <row r="57" spans="2:45" ht="14.45" customHeight="1" x14ac:dyDescent="0.25">
      <c r="B57" s="61" t="s">
        <v>74</v>
      </c>
      <c r="C57" s="168">
        <v>1200</v>
      </c>
      <c r="D57" s="161">
        <v>210000</v>
      </c>
      <c r="E57" s="168">
        <v>4500</v>
      </c>
      <c r="F57" s="161">
        <v>787500</v>
      </c>
      <c r="G57" s="56">
        <f t="shared" si="19"/>
        <v>5700</v>
      </c>
      <c r="H57" s="57">
        <f t="shared" si="16"/>
        <v>997500</v>
      </c>
      <c r="I57" s="58">
        <f>'2. Services Only Discount'!$C$13</f>
        <v>0</v>
      </c>
      <c r="J57" s="59">
        <f t="shared" si="20"/>
        <v>997500</v>
      </c>
      <c r="O57" s="25"/>
      <c r="Q57" s="61" t="s">
        <v>74</v>
      </c>
      <c r="R57" s="168">
        <v>700</v>
      </c>
      <c r="S57" s="161">
        <v>122500</v>
      </c>
      <c r="T57" s="168">
        <v>1750</v>
      </c>
      <c r="U57" s="161">
        <v>306250</v>
      </c>
      <c r="V57" s="56">
        <f t="shared" si="21"/>
        <v>2450</v>
      </c>
      <c r="W57" s="57">
        <f t="shared" si="22"/>
        <v>428750</v>
      </c>
      <c r="X57" s="58">
        <f>'2. Services Only Discount'!$C$13</f>
        <v>0</v>
      </c>
      <c r="Y57" s="59">
        <f t="shared" si="23"/>
        <v>428750</v>
      </c>
      <c r="AD57" s="25"/>
      <c r="AF57" s="61" t="s">
        <v>74</v>
      </c>
      <c r="AG57" s="168">
        <v>500</v>
      </c>
      <c r="AH57" s="161">
        <v>87500</v>
      </c>
      <c r="AI57" s="168">
        <v>1000</v>
      </c>
      <c r="AJ57" s="161">
        <v>175000</v>
      </c>
      <c r="AK57" s="56">
        <f t="shared" si="24"/>
        <v>1500</v>
      </c>
      <c r="AL57" s="57">
        <f t="shared" si="25"/>
        <v>262500</v>
      </c>
      <c r="AM57" s="58">
        <f>'2. Services Only Discount'!$C$13</f>
        <v>0</v>
      </c>
      <c r="AN57" s="59">
        <f t="shared" si="26"/>
        <v>262500</v>
      </c>
      <c r="AS57" s="25"/>
    </row>
    <row r="58" spans="2:45" ht="14.45" customHeight="1" x14ac:dyDescent="0.25">
      <c r="B58" s="61" t="s">
        <v>47</v>
      </c>
      <c r="C58" s="168"/>
      <c r="D58" s="161"/>
      <c r="E58" s="168"/>
      <c r="F58" s="161"/>
      <c r="G58" s="56">
        <f t="shared" si="19"/>
        <v>0</v>
      </c>
      <c r="H58" s="57">
        <f t="shared" si="16"/>
        <v>0</v>
      </c>
      <c r="I58" s="58">
        <f>'2. Services Only Discount'!$C$13</f>
        <v>0</v>
      </c>
      <c r="J58" s="59">
        <f t="shared" si="20"/>
        <v>0</v>
      </c>
      <c r="O58" s="25"/>
      <c r="Q58" s="61" t="s">
        <v>47</v>
      </c>
      <c r="R58" s="168"/>
      <c r="S58" s="161"/>
      <c r="T58" s="168"/>
      <c r="U58" s="161"/>
      <c r="V58" s="56">
        <f t="shared" si="21"/>
        <v>0</v>
      </c>
      <c r="W58" s="57">
        <f t="shared" si="22"/>
        <v>0</v>
      </c>
      <c r="X58" s="58">
        <f>'2. Services Only Discount'!$C$13</f>
        <v>0</v>
      </c>
      <c r="Y58" s="59">
        <f t="shared" si="23"/>
        <v>0</v>
      </c>
      <c r="AD58" s="25"/>
      <c r="AF58" s="61" t="s">
        <v>47</v>
      </c>
      <c r="AG58" s="168"/>
      <c r="AH58" s="161"/>
      <c r="AI58" s="168"/>
      <c r="AJ58" s="161"/>
      <c r="AK58" s="56">
        <f t="shared" si="24"/>
        <v>0</v>
      </c>
      <c r="AL58" s="57">
        <f t="shared" si="25"/>
        <v>0</v>
      </c>
      <c r="AM58" s="58">
        <f>'2. Services Only Discount'!$C$13</f>
        <v>0</v>
      </c>
      <c r="AN58" s="59">
        <f t="shared" si="26"/>
        <v>0</v>
      </c>
      <c r="AS58" s="25"/>
    </row>
    <row r="59" spans="2:45" ht="14.45" customHeight="1" x14ac:dyDescent="0.25">
      <c r="B59" s="61" t="s">
        <v>47</v>
      </c>
      <c r="C59" s="168"/>
      <c r="D59" s="161"/>
      <c r="E59" s="168"/>
      <c r="F59" s="161"/>
      <c r="G59" s="56">
        <f t="shared" si="19"/>
        <v>0</v>
      </c>
      <c r="H59" s="57">
        <f t="shared" si="16"/>
        <v>0</v>
      </c>
      <c r="I59" s="58">
        <f>'2. Services Only Discount'!$C$13</f>
        <v>0</v>
      </c>
      <c r="J59" s="59">
        <f t="shared" si="20"/>
        <v>0</v>
      </c>
      <c r="O59" s="25"/>
      <c r="Q59" s="61" t="s">
        <v>47</v>
      </c>
      <c r="R59" s="168"/>
      <c r="S59" s="161"/>
      <c r="T59" s="168"/>
      <c r="U59" s="161"/>
      <c r="V59" s="56">
        <f t="shared" si="21"/>
        <v>0</v>
      </c>
      <c r="W59" s="57">
        <f t="shared" si="22"/>
        <v>0</v>
      </c>
      <c r="X59" s="58">
        <f>'2. Services Only Discount'!$C$13</f>
        <v>0</v>
      </c>
      <c r="Y59" s="59">
        <f t="shared" si="23"/>
        <v>0</v>
      </c>
      <c r="AD59" s="25"/>
      <c r="AF59" s="61" t="s">
        <v>47</v>
      </c>
      <c r="AG59" s="168"/>
      <c r="AH59" s="161"/>
      <c r="AI59" s="168"/>
      <c r="AJ59" s="161"/>
      <c r="AK59" s="56">
        <f t="shared" si="24"/>
        <v>0</v>
      </c>
      <c r="AL59" s="57">
        <f t="shared" si="25"/>
        <v>0</v>
      </c>
      <c r="AM59" s="58">
        <f>'2. Services Only Discount'!$C$13</f>
        <v>0</v>
      </c>
      <c r="AN59" s="59">
        <f t="shared" si="26"/>
        <v>0</v>
      </c>
      <c r="AS59" s="25"/>
    </row>
    <row r="60" spans="2:45" ht="14.45" customHeight="1" x14ac:dyDescent="0.25">
      <c r="B60" s="61" t="s">
        <v>47</v>
      </c>
      <c r="C60" s="168"/>
      <c r="D60" s="161"/>
      <c r="E60" s="168"/>
      <c r="F60" s="161"/>
      <c r="G60" s="56">
        <f t="shared" si="19"/>
        <v>0</v>
      </c>
      <c r="H60" s="57">
        <f t="shared" si="16"/>
        <v>0</v>
      </c>
      <c r="I60" s="58">
        <f>'2. Services Only Discount'!$C$13</f>
        <v>0</v>
      </c>
      <c r="J60" s="59">
        <f t="shared" si="20"/>
        <v>0</v>
      </c>
      <c r="O60" s="25"/>
      <c r="Q60" s="61" t="s">
        <v>47</v>
      </c>
      <c r="R60" s="168"/>
      <c r="S60" s="161"/>
      <c r="T60" s="168"/>
      <c r="U60" s="161"/>
      <c r="V60" s="56">
        <f t="shared" si="21"/>
        <v>0</v>
      </c>
      <c r="W60" s="57">
        <f t="shared" si="22"/>
        <v>0</v>
      </c>
      <c r="X60" s="58">
        <f>'2. Services Only Discount'!$C$13</f>
        <v>0</v>
      </c>
      <c r="Y60" s="59">
        <f t="shared" si="23"/>
        <v>0</v>
      </c>
      <c r="AD60" s="25"/>
      <c r="AF60" s="61" t="s">
        <v>47</v>
      </c>
      <c r="AG60" s="168"/>
      <c r="AH60" s="161"/>
      <c r="AI60" s="168"/>
      <c r="AJ60" s="161"/>
      <c r="AK60" s="56">
        <f t="shared" si="24"/>
        <v>0</v>
      </c>
      <c r="AL60" s="57">
        <f t="shared" si="25"/>
        <v>0</v>
      </c>
      <c r="AM60" s="58">
        <f>'2. Services Only Discount'!$C$13</f>
        <v>0</v>
      </c>
      <c r="AN60" s="59">
        <f t="shared" si="26"/>
        <v>0</v>
      </c>
      <c r="AS60" s="25"/>
    </row>
    <row r="61" spans="2:45" ht="14.45" customHeight="1" thickBot="1" x14ac:dyDescent="0.3">
      <c r="B61" s="68" t="s">
        <v>47</v>
      </c>
      <c r="D61" s="161"/>
      <c r="F61" s="161"/>
      <c r="G61" s="69">
        <f t="shared" si="19"/>
        <v>0</v>
      </c>
      <c r="H61" s="70">
        <f t="shared" si="16"/>
        <v>0</v>
      </c>
      <c r="I61" s="58">
        <f>'2. Services Only Discount'!$C$13</f>
        <v>0</v>
      </c>
      <c r="J61" s="59">
        <f t="shared" si="20"/>
        <v>0</v>
      </c>
      <c r="O61" s="25"/>
      <c r="Q61" s="68" t="s">
        <v>47</v>
      </c>
      <c r="S61" s="161"/>
      <c r="U61" s="161"/>
      <c r="V61" s="69">
        <f t="shared" si="21"/>
        <v>0</v>
      </c>
      <c r="W61" s="70">
        <f t="shared" si="22"/>
        <v>0</v>
      </c>
      <c r="X61" s="58">
        <f>'2. Services Only Discount'!$C$13</f>
        <v>0</v>
      </c>
      <c r="Y61" s="59">
        <f t="shared" si="23"/>
        <v>0</v>
      </c>
      <c r="AD61" s="25"/>
      <c r="AF61" s="68" t="s">
        <v>47</v>
      </c>
      <c r="AH61" s="161"/>
      <c r="AJ61" s="161"/>
      <c r="AK61" s="69">
        <f t="shared" si="24"/>
        <v>0</v>
      </c>
      <c r="AL61" s="70">
        <f t="shared" si="25"/>
        <v>0</v>
      </c>
      <c r="AM61" s="58">
        <f>'2. Services Only Discount'!$C$13</f>
        <v>0</v>
      </c>
      <c r="AN61" s="59">
        <f t="shared" si="26"/>
        <v>0</v>
      </c>
      <c r="AS61" s="25"/>
    </row>
    <row r="62" spans="2:45" ht="14.45" customHeight="1" thickBot="1" x14ac:dyDescent="0.3">
      <c r="B62" s="71" t="s">
        <v>44</v>
      </c>
      <c r="C62" s="72"/>
      <c r="D62" s="72">
        <f>SUM(D36:D49,D51:D61)</f>
        <v>2980500</v>
      </c>
      <c r="E62" s="73"/>
      <c r="F62" s="74">
        <f>SUM(F36:F49,F51:F61)</f>
        <v>4450500</v>
      </c>
      <c r="G62" s="75">
        <f t="shared" si="19"/>
        <v>0</v>
      </c>
      <c r="H62" s="74">
        <f>SUM(H36:H49,H51:H61)</f>
        <v>7431000</v>
      </c>
      <c r="I62" s="76">
        <f>'2. Services Only Discount'!$C$13</f>
        <v>0</v>
      </c>
      <c r="J62" s="160">
        <f>SUM(J36:J49,J51:J61)</f>
        <v>7431000</v>
      </c>
      <c r="O62" s="25"/>
      <c r="Q62" s="71" t="s">
        <v>44</v>
      </c>
      <c r="R62" s="72"/>
      <c r="S62" s="72">
        <f>SUM(S36:S49,S51:S61)</f>
        <v>2048000</v>
      </c>
      <c r="T62" s="73"/>
      <c r="U62" s="74">
        <f>SUM(U36:U49,U51:U61)</f>
        <v>2476750</v>
      </c>
      <c r="V62" s="75">
        <f t="shared" si="21"/>
        <v>0</v>
      </c>
      <c r="W62" s="74">
        <f>SUM(W36:W49,W51:W61)</f>
        <v>4524750</v>
      </c>
      <c r="X62" s="76">
        <f>'2. Services Only Discount'!$C$13</f>
        <v>0</v>
      </c>
      <c r="Y62" s="160">
        <f>SUM(Y36:Y49,Y51:Y61)</f>
        <v>4524750</v>
      </c>
      <c r="AD62" s="25"/>
      <c r="AF62" s="71" t="s">
        <v>44</v>
      </c>
      <c r="AG62" s="72"/>
      <c r="AH62" s="72">
        <f>SUM(AH36:AH49,AH51:AH61)</f>
        <v>1220750</v>
      </c>
      <c r="AI62" s="73"/>
      <c r="AJ62" s="74">
        <f>SUM(AJ36:AJ49,AJ51:AJ61)</f>
        <v>1395750</v>
      </c>
      <c r="AK62" s="75">
        <f t="shared" si="24"/>
        <v>0</v>
      </c>
      <c r="AL62" s="74">
        <f>SUM(AL36:AL49,AL51:AL61)</f>
        <v>2616500</v>
      </c>
      <c r="AM62" s="76">
        <f>'2. Services Only Discount'!$C$13</f>
        <v>0</v>
      </c>
      <c r="AN62" s="160">
        <f>SUM(AN36:AN49,AN51:AN61)</f>
        <v>2616500</v>
      </c>
      <c r="AS62" s="25"/>
    </row>
    <row r="63" spans="2:45" ht="18.75" thickBot="1" x14ac:dyDescent="0.3">
      <c r="B63" s="77"/>
      <c r="C63" s="52"/>
      <c r="D63" s="52"/>
      <c r="E63" s="52"/>
      <c r="F63" s="52"/>
      <c r="G63" s="52"/>
      <c r="H63" s="52"/>
      <c r="I63" s="52"/>
      <c r="J63" s="162"/>
      <c r="N63" s="78"/>
      <c r="O63" s="25"/>
      <c r="Q63" s="77"/>
      <c r="R63" s="52"/>
      <c r="S63" s="52"/>
      <c r="T63" s="52"/>
      <c r="U63" s="52"/>
      <c r="V63" s="52"/>
      <c r="W63" s="52"/>
      <c r="X63" s="52"/>
      <c r="Y63" s="162"/>
      <c r="AC63" s="78"/>
      <c r="AD63" s="25"/>
      <c r="AF63" s="77"/>
      <c r="AG63" s="52"/>
      <c r="AH63" s="52"/>
      <c r="AI63" s="52"/>
      <c r="AJ63" s="52"/>
      <c r="AK63" s="52"/>
      <c r="AL63" s="52"/>
      <c r="AM63" s="52"/>
      <c r="AN63" s="162"/>
      <c r="AR63" s="78"/>
      <c r="AS63" s="25"/>
    </row>
    <row r="64" spans="2:45" ht="33.75" customHeight="1" thickBot="1" x14ac:dyDescent="0.3">
      <c r="B64" s="192" t="s">
        <v>75</v>
      </c>
      <c r="C64" s="193"/>
      <c r="D64" s="193"/>
      <c r="E64" s="193"/>
      <c r="F64" s="193"/>
      <c r="G64" s="193"/>
      <c r="H64" s="193"/>
      <c r="I64" s="193"/>
      <c r="J64" s="193"/>
      <c r="K64" s="193"/>
      <c r="L64" s="193"/>
      <c r="M64" s="193"/>
      <c r="N64" s="193"/>
      <c r="O64" s="194"/>
      <c r="Q64" s="192" t="s">
        <v>75</v>
      </c>
      <c r="R64" s="193"/>
      <c r="S64" s="193"/>
      <c r="T64" s="193"/>
      <c r="U64" s="193"/>
      <c r="V64" s="193"/>
      <c r="W64" s="193"/>
      <c r="X64" s="193"/>
      <c r="Y64" s="193"/>
      <c r="Z64" s="193"/>
      <c r="AA64" s="193"/>
      <c r="AB64" s="193"/>
      <c r="AC64" s="193"/>
      <c r="AD64" s="194"/>
      <c r="AF64" s="192" t="s">
        <v>75</v>
      </c>
      <c r="AG64" s="193"/>
      <c r="AH64" s="193"/>
      <c r="AI64" s="193"/>
      <c r="AJ64" s="193"/>
      <c r="AK64" s="193"/>
      <c r="AL64" s="193"/>
      <c r="AM64" s="193"/>
      <c r="AN64" s="193"/>
      <c r="AO64" s="193"/>
      <c r="AP64" s="193"/>
      <c r="AQ64" s="193"/>
      <c r="AR64" s="193"/>
      <c r="AS64" s="194"/>
    </row>
    <row r="65" spans="2:45" ht="42" customHeight="1" x14ac:dyDescent="0.25">
      <c r="B65" s="54"/>
      <c r="C65" s="79" t="s">
        <v>34</v>
      </c>
      <c r="D65" s="79" t="s">
        <v>35</v>
      </c>
      <c r="E65" s="79" t="s">
        <v>36</v>
      </c>
      <c r="F65" s="79" t="s">
        <v>37</v>
      </c>
      <c r="G65" s="79" t="s">
        <v>38</v>
      </c>
      <c r="H65" s="79" t="s">
        <v>39</v>
      </c>
      <c r="I65" s="79" t="s">
        <v>40</v>
      </c>
      <c r="J65" s="79" t="s">
        <v>41</v>
      </c>
      <c r="K65" s="79" t="s">
        <v>42</v>
      </c>
      <c r="L65" s="79" t="s">
        <v>43</v>
      </c>
      <c r="M65" s="80" t="s">
        <v>44</v>
      </c>
      <c r="N65" s="11" t="s">
        <v>54</v>
      </c>
      <c r="O65" s="12" t="s">
        <v>55</v>
      </c>
      <c r="Q65" s="54"/>
      <c r="R65" s="79" t="s">
        <v>34</v>
      </c>
      <c r="S65" s="79" t="s">
        <v>35</v>
      </c>
      <c r="T65" s="79" t="s">
        <v>36</v>
      </c>
      <c r="U65" s="79" t="s">
        <v>37</v>
      </c>
      <c r="V65" s="79" t="s">
        <v>38</v>
      </c>
      <c r="W65" s="79" t="s">
        <v>39</v>
      </c>
      <c r="X65" s="79" t="s">
        <v>40</v>
      </c>
      <c r="Y65" s="79" t="s">
        <v>41</v>
      </c>
      <c r="Z65" s="79" t="s">
        <v>42</v>
      </c>
      <c r="AA65" s="79" t="s">
        <v>43</v>
      </c>
      <c r="AB65" s="80" t="s">
        <v>44</v>
      </c>
      <c r="AC65" s="11" t="s">
        <v>54</v>
      </c>
      <c r="AD65" s="12" t="s">
        <v>55</v>
      </c>
      <c r="AF65" s="54"/>
      <c r="AG65" s="79" t="s">
        <v>34</v>
      </c>
      <c r="AH65" s="79" t="s">
        <v>35</v>
      </c>
      <c r="AI65" s="79" t="s">
        <v>36</v>
      </c>
      <c r="AJ65" s="79" t="s">
        <v>37</v>
      </c>
      <c r="AK65" s="79" t="s">
        <v>38</v>
      </c>
      <c r="AL65" s="79" t="s">
        <v>39</v>
      </c>
      <c r="AM65" s="79" t="s">
        <v>40</v>
      </c>
      <c r="AN65" s="79" t="s">
        <v>41</v>
      </c>
      <c r="AO65" s="79" t="s">
        <v>42</v>
      </c>
      <c r="AP65" s="79" t="s">
        <v>43</v>
      </c>
      <c r="AQ65" s="80" t="s">
        <v>44</v>
      </c>
      <c r="AR65" s="11" t="s">
        <v>54</v>
      </c>
      <c r="AS65" s="12" t="s">
        <v>55</v>
      </c>
    </row>
    <row r="66" spans="2:45" ht="15" x14ac:dyDescent="0.25">
      <c r="B66" s="38" t="s">
        <v>76</v>
      </c>
      <c r="C66" s="34"/>
      <c r="D66" s="161"/>
      <c r="E66" s="161">
        <v>875000</v>
      </c>
      <c r="F66" s="34"/>
      <c r="G66" s="34"/>
      <c r="H66" s="34"/>
      <c r="I66" s="34"/>
      <c r="J66" s="34"/>
      <c r="K66" s="34"/>
      <c r="L66" s="34"/>
      <c r="M66" s="81">
        <f>SUM(C66:L66)</f>
        <v>875000</v>
      </c>
      <c r="N66" s="58">
        <f>'2. Services Only Discount'!$C$14</f>
        <v>0</v>
      </c>
      <c r="O66" s="82">
        <f>(1-N66)*M66</f>
        <v>875000</v>
      </c>
      <c r="Q66" s="38" t="s">
        <v>76</v>
      </c>
      <c r="R66" s="34"/>
      <c r="S66" s="161"/>
      <c r="T66" s="161">
        <v>612500</v>
      </c>
      <c r="U66" s="34"/>
      <c r="V66" s="34"/>
      <c r="W66" s="34"/>
      <c r="X66" s="34"/>
      <c r="Y66" s="34"/>
      <c r="Z66" s="34"/>
      <c r="AA66" s="34"/>
      <c r="AB66" s="81">
        <f>SUM(R66:AA66)</f>
        <v>612500</v>
      </c>
      <c r="AC66" s="58">
        <f>'2. Services Only Discount'!$C$14</f>
        <v>0</v>
      </c>
      <c r="AD66" s="82">
        <f>(1-AC66)*AB66</f>
        <v>612500</v>
      </c>
      <c r="AF66" s="38" t="s">
        <v>76</v>
      </c>
      <c r="AG66" s="34"/>
      <c r="AH66" s="161"/>
      <c r="AI66" s="161">
        <v>437500</v>
      </c>
      <c r="AJ66" s="34"/>
      <c r="AK66" s="34"/>
      <c r="AL66" s="34"/>
      <c r="AM66" s="34"/>
      <c r="AN66" s="34"/>
      <c r="AO66" s="34"/>
      <c r="AP66" s="34"/>
      <c r="AQ66" s="81">
        <f>SUM(AG66:AP66)</f>
        <v>437500</v>
      </c>
      <c r="AR66" s="58">
        <f>'2. Services Only Discount'!$C$14</f>
        <v>0</v>
      </c>
      <c r="AS66" s="82">
        <f>(1-AR66)*AQ66</f>
        <v>437500</v>
      </c>
    </row>
    <row r="67" spans="2:45" x14ac:dyDescent="0.25">
      <c r="B67" s="38" t="s">
        <v>72</v>
      </c>
      <c r="C67" s="161"/>
      <c r="D67" s="161"/>
      <c r="E67" s="161"/>
      <c r="F67" s="161"/>
      <c r="G67" s="161"/>
      <c r="H67" s="161"/>
      <c r="I67" s="161"/>
      <c r="J67" s="161"/>
      <c r="K67" s="161"/>
      <c r="L67" s="161"/>
      <c r="M67" s="81">
        <f>SUM(C67:L67)</f>
        <v>0</v>
      </c>
      <c r="N67" s="58">
        <f>'2. Services Only Discount'!$C$14</f>
        <v>0</v>
      </c>
      <c r="O67" s="82">
        <f t="shared" ref="O67:O74" si="27">(1-N67)*M67</f>
        <v>0</v>
      </c>
      <c r="Q67" s="38" t="s">
        <v>72</v>
      </c>
      <c r="R67" s="161"/>
      <c r="S67" s="161"/>
      <c r="T67" s="161"/>
      <c r="U67" s="161"/>
      <c r="V67" s="161"/>
      <c r="W67" s="161"/>
      <c r="X67" s="161"/>
      <c r="Y67" s="161"/>
      <c r="Z67" s="161"/>
      <c r="AA67" s="161"/>
      <c r="AB67" s="81">
        <f>SUM(R67:AA67)</f>
        <v>0</v>
      </c>
      <c r="AC67" s="58">
        <f>'2. Services Only Discount'!$C$14</f>
        <v>0</v>
      </c>
      <c r="AD67" s="82">
        <f t="shared" ref="AD67:AD74" si="28">(1-AC67)*AB67</f>
        <v>0</v>
      </c>
      <c r="AF67" s="38" t="s">
        <v>72</v>
      </c>
      <c r="AG67" s="161"/>
      <c r="AH67" s="161"/>
      <c r="AI67" s="161"/>
      <c r="AJ67" s="161"/>
      <c r="AK67" s="161"/>
      <c r="AL67" s="161"/>
      <c r="AM67" s="161"/>
      <c r="AN67" s="161"/>
      <c r="AO67" s="161"/>
      <c r="AP67" s="161"/>
      <c r="AQ67" s="81">
        <f>SUM(AG67:AP67)</f>
        <v>0</v>
      </c>
      <c r="AR67" s="58">
        <f>'2. Services Only Discount'!$C$14</f>
        <v>0</v>
      </c>
      <c r="AS67" s="82">
        <f t="shared" ref="AS67:AS74" si="29">(1-AR67)*AQ67</f>
        <v>0</v>
      </c>
    </row>
    <row r="68" spans="2:45" x14ac:dyDescent="0.25">
      <c r="B68" s="38" t="s">
        <v>77</v>
      </c>
      <c r="C68" s="161"/>
      <c r="D68" s="161"/>
      <c r="E68" s="161"/>
      <c r="F68" s="161"/>
      <c r="G68" s="161"/>
      <c r="H68" s="161"/>
      <c r="I68" s="161"/>
      <c r="J68" s="161"/>
      <c r="K68" s="161"/>
      <c r="L68" s="161"/>
      <c r="M68" s="81">
        <f t="shared" ref="M68:M74" si="30">SUM(C68:L68)</f>
        <v>0</v>
      </c>
      <c r="N68" s="58">
        <f>'2. Services Only Discount'!$C$14</f>
        <v>0</v>
      </c>
      <c r="O68" s="82">
        <f t="shared" si="27"/>
        <v>0</v>
      </c>
      <c r="Q68" s="38" t="s">
        <v>77</v>
      </c>
      <c r="R68" s="161"/>
      <c r="S68" s="161"/>
      <c r="T68" s="161"/>
      <c r="U68" s="161"/>
      <c r="V68" s="161"/>
      <c r="W68" s="161"/>
      <c r="X68" s="161"/>
      <c r="Y68" s="161"/>
      <c r="Z68" s="161"/>
      <c r="AA68" s="161"/>
      <c r="AB68" s="81">
        <f t="shared" ref="AB68:AB74" si="31">SUM(R68:AA68)</f>
        <v>0</v>
      </c>
      <c r="AC68" s="58">
        <f>'2. Services Only Discount'!$C$14</f>
        <v>0</v>
      </c>
      <c r="AD68" s="82">
        <f t="shared" si="28"/>
        <v>0</v>
      </c>
      <c r="AF68" s="38" t="s">
        <v>77</v>
      </c>
      <c r="AG68" s="161"/>
      <c r="AH68" s="161"/>
      <c r="AI68" s="161"/>
      <c r="AJ68" s="161"/>
      <c r="AK68" s="161"/>
      <c r="AL68" s="161"/>
      <c r="AM68" s="161"/>
      <c r="AN68" s="161"/>
      <c r="AO68" s="161"/>
      <c r="AP68" s="161"/>
      <c r="AQ68" s="81">
        <f t="shared" ref="AQ68:AQ74" si="32">SUM(AG68:AP68)</f>
        <v>0</v>
      </c>
      <c r="AR68" s="58">
        <f>'2. Services Only Discount'!$C$14</f>
        <v>0</v>
      </c>
      <c r="AS68" s="82">
        <f t="shared" si="29"/>
        <v>0</v>
      </c>
    </row>
    <row r="69" spans="2:45" x14ac:dyDescent="0.25">
      <c r="B69" s="38" t="s">
        <v>78</v>
      </c>
      <c r="C69" s="161"/>
      <c r="D69" s="161"/>
      <c r="E69" s="161"/>
      <c r="F69" s="161"/>
      <c r="G69" s="161"/>
      <c r="H69" s="161"/>
      <c r="I69" s="161"/>
      <c r="J69" s="161"/>
      <c r="K69" s="161"/>
      <c r="L69" s="161"/>
      <c r="M69" s="81">
        <f t="shared" si="30"/>
        <v>0</v>
      </c>
      <c r="N69" s="58">
        <f>'2. Services Only Discount'!$C$14</f>
        <v>0</v>
      </c>
      <c r="O69" s="82">
        <f t="shared" si="27"/>
        <v>0</v>
      </c>
      <c r="Q69" s="38" t="s">
        <v>78</v>
      </c>
      <c r="R69" s="161"/>
      <c r="S69" s="161"/>
      <c r="T69" s="161"/>
      <c r="U69" s="161"/>
      <c r="V69" s="161"/>
      <c r="W69" s="161"/>
      <c r="X69" s="161"/>
      <c r="Y69" s="161"/>
      <c r="Z69" s="161"/>
      <c r="AA69" s="161"/>
      <c r="AB69" s="81">
        <f t="shared" si="31"/>
        <v>0</v>
      </c>
      <c r="AC69" s="58">
        <f>'2. Services Only Discount'!$C$14</f>
        <v>0</v>
      </c>
      <c r="AD69" s="82">
        <f t="shared" si="28"/>
        <v>0</v>
      </c>
      <c r="AF69" s="38" t="s">
        <v>78</v>
      </c>
      <c r="AG69" s="161"/>
      <c r="AH69" s="161"/>
      <c r="AI69" s="161"/>
      <c r="AJ69" s="161"/>
      <c r="AK69" s="161"/>
      <c r="AL69" s="161"/>
      <c r="AM69" s="161"/>
      <c r="AN69" s="161"/>
      <c r="AO69" s="161"/>
      <c r="AP69" s="161"/>
      <c r="AQ69" s="81">
        <f t="shared" si="32"/>
        <v>0</v>
      </c>
      <c r="AR69" s="58">
        <f>'2. Services Only Discount'!$C$14</f>
        <v>0</v>
      </c>
      <c r="AS69" s="82">
        <f t="shared" si="29"/>
        <v>0</v>
      </c>
    </row>
    <row r="70" spans="2:45" ht="14.25" customHeight="1" x14ac:dyDescent="0.25">
      <c r="B70" s="40" t="s">
        <v>47</v>
      </c>
      <c r="C70" s="161"/>
      <c r="D70" s="161"/>
      <c r="E70" s="161"/>
      <c r="F70" s="161"/>
      <c r="G70" s="161"/>
      <c r="H70" s="161"/>
      <c r="I70" s="161"/>
      <c r="J70" s="161"/>
      <c r="K70" s="161"/>
      <c r="L70" s="161"/>
      <c r="M70" s="81">
        <f t="shared" si="30"/>
        <v>0</v>
      </c>
      <c r="N70" s="58">
        <f>'2. Services Only Discount'!$C$14</f>
        <v>0</v>
      </c>
      <c r="O70" s="82">
        <f t="shared" si="27"/>
        <v>0</v>
      </c>
      <c r="Q70" s="40" t="s">
        <v>47</v>
      </c>
      <c r="R70" s="161"/>
      <c r="S70" s="161"/>
      <c r="T70" s="161"/>
      <c r="U70" s="161"/>
      <c r="V70" s="161"/>
      <c r="W70" s="161"/>
      <c r="X70" s="161"/>
      <c r="Y70" s="161"/>
      <c r="Z70" s="161"/>
      <c r="AA70" s="161"/>
      <c r="AB70" s="81">
        <f t="shared" si="31"/>
        <v>0</v>
      </c>
      <c r="AC70" s="58">
        <f>'2. Services Only Discount'!$C$14</f>
        <v>0</v>
      </c>
      <c r="AD70" s="82">
        <f t="shared" si="28"/>
        <v>0</v>
      </c>
      <c r="AF70" s="40" t="s">
        <v>47</v>
      </c>
      <c r="AG70" s="161"/>
      <c r="AH70" s="161"/>
      <c r="AI70" s="161"/>
      <c r="AJ70" s="161"/>
      <c r="AK70" s="161"/>
      <c r="AL70" s="161"/>
      <c r="AM70" s="161"/>
      <c r="AN70" s="161"/>
      <c r="AO70" s="161"/>
      <c r="AP70" s="161"/>
      <c r="AQ70" s="81">
        <f t="shared" si="32"/>
        <v>0</v>
      </c>
      <c r="AR70" s="58">
        <f>'2. Services Only Discount'!$C$14</f>
        <v>0</v>
      </c>
      <c r="AS70" s="82">
        <f t="shared" si="29"/>
        <v>0</v>
      </c>
    </row>
    <row r="71" spans="2:45" ht="14.45" customHeight="1" x14ac:dyDescent="0.25">
      <c r="B71" s="40" t="s">
        <v>47</v>
      </c>
      <c r="C71" s="161"/>
      <c r="D71" s="161"/>
      <c r="E71" s="161"/>
      <c r="F71" s="161"/>
      <c r="G71" s="161"/>
      <c r="H71" s="161"/>
      <c r="I71" s="161"/>
      <c r="J71" s="161"/>
      <c r="K71" s="161"/>
      <c r="L71" s="161"/>
      <c r="M71" s="81">
        <f t="shared" si="30"/>
        <v>0</v>
      </c>
      <c r="N71" s="58">
        <f>'2. Services Only Discount'!$C$14</f>
        <v>0</v>
      </c>
      <c r="O71" s="82">
        <f t="shared" si="27"/>
        <v>0</v>
      </c>
      <c r="Q71" s="40" t="s">
        <v>47</v>
      </c>
      <c r="R71" s="161"/>
      <c r="S71" s="161"/>
      <c r="T71" s="161"/>
      <c r="U71" s="161"/>
      <c r="V71" s="161"/>
      <c r="W71" s="161"/>
      <c r="X71" s="161"/>
      <c r="Y71" s="161"/>
      <c r="Z71" s="161"/>
      <c r="AA71" s="161"/>
      <c r="AB71" s="81">
        <f t="shared" si="31"/>
        <v>0</v>
      </c>
      <c r="AC71" s="58">
        <f>'2. Services Only Discount'!$C$14</f>
        <v>0</v>
      </c>
      <c r="AD71" s="82">
        <f t="shared" si="28"/>
        <v>0</v>
      </c>
      <c r="AF71" s="40" t="s">
        <v>47</v>
      </c>
      <c r="AG71" s="161"/>
      <c r="AH71" s="161"/>
      <c r="AI71" s="161"/>
      <c r="AJ71" s="161"/>
      <c r="AK71" s="161"/>
      <c r="AL71" s="161"/>
      <c r="AM71" s="161"/>
      <c r="AN71" s="161"/>
      <c r="AO71" s="161"/>
      <c r="AP71" s="161"/>
      <c r="AQ71" s="81">
        <f t="shared" si="32"/>
        <v>0</v>
      </c>
      <c r="AR71" s="58">
        <f>'2. Services Only Discount'!$C$14</f>
        <v>0</v>
      </c>
      <c r="AS71" s="82">
        <f t="shared" si="29"/>
        <v>0</v>
      </c>
    </row>
    <row r="72" spans="2:45" ht="14.45" customHeight="1" x14ac:dyDescent="0.25">
      <c r="B72" s="40" t="s">
        <v>47</v>
      </c>
      <c r="C72" s="161"/>
      <c r="D72" s="161"/>
      <c r="E72" s="161"/>
      <c r="F72" s="161"/>
      <c r="G72" s="161"/>
      <c r="H72" s="161"/>
      <c r="I72" s="161"/>
      <c r="J72" s="161"/>
      <c r="K72" s="161"/>
      <c r="L72" s="161"/>
      <c r="M72" s="81">
        <f t="shared" si="30"/>
        <v>0</v>
      </c>
      <c r="N72" s="58">
        <f>'2. Services Only Discount'!$C$14</f>
        <v>0</v>
      </c>
      <c r="O72" s="82">
        <f t="shared" si="27"/>
        <v>0</v>
      </c>
      <c r="Q72" s="40" t="s">
        <v>47</v>
      </c>
      <c r="R72" s="161"/>
      <c r="S72" s="161"/>
      <c r="T72" s="161"/>
      <c r="U72" s="161"/>
      <c r="V72" s="161"/>
      <c r="W72" s="161"/>
      <c r="X72" s="161"/>
      <c r="Y72" s="161"/>
      <c r="Z72" s="161"/>
      <c r="AA72" s="161"/>
      <c r="AB72" s="81">
        <f t="shared" si="31"/>
        <v>0</v>
      </c>
      <c r="AC72" s="58">
        <f>'2. Services Only Discount'!$C$14</f>
        <v>0</v>
      </c>
      <c r="AD72" s="82">
        <f t="shared" si="28"/>
        <v>0</v>
      </c>
      <c r="AF72" s="40" t="s">
        <v>47</v>
      </c>
      <c r="AG72" s="161"/>
      <c r="AH72" s="161"/>
      <c r="AI72" s="161"/>
      <c r="AJ72" s="161"/>
      <c r="AK72" s="161"/>
      <c r="AL72" s="161"/>
      <c r="AM72" s="161"/>
      <c r="AN72" s="161"/>
      <c r="AO72" s="161"/>
      <c r="AP72" s="161"/>
      <c r="AQ72" s="81">
        <f t="shared" si="32"/>
        <v>0</v>
      </c>
      <c r="AR72" s="58">
        <f>'2. Services Only Discount'!$C$14</f>
        <v>0</v>
      </c>
      <c r="AS72" s="82">
        <f t="shared" si="29"/>
        <v>0</v>
      </c>
    </row>
    <row r="73" spans="2:45" ht="14.45" customHeight="1" x14ac:dyDescent="0.25">
      <c r="B73" s="40" t="s">
        <v>47</v>
      </c>
      <c r="C73" s="161"/>
      <c r="D73" s="161"/>
      <c r="E73" s="161"/>
      <c r="F73" s="161"/>
      <c r="G73" s="161"/>
      <c r="H73" s="161"/>
      <c r="I73" s="161"/>
      <c r="J73" s="161"/>
      <c r="K73" s="161"/>
      <c r="L73" s="161"/>
      <c r="M73" s="81">
        <f t="shared" si="30"/>
        <v>0</v>
      </c>
      <c r="N73" s="58">
        <f>'2. Services Only Discount'!$C$14</f>
        <v>0</v>
      </c>
      <c r="O73" s="82">
        <f t="shared" si="27"/>
        <v>0</v>
      </c>
      <c r="Q73" s="40" t="s">
        <v>47</v>
      </c>
      <c r="R73" s="161"/>
      <c r="S73" s="161"/>
      <c r="T73" s="161"/>
      <c r="U73" s="161"/>
      <c r="V73" s="161"/>
      <c r="W73" s="161"/>
      <c r="X73" s="161"/>
      <c r="Y73" s="161"/>
      <c r="Z73" s="161"/>
      <c r="AA73" s="161"/>
      <c r="AB73" s="81">
        <f t="shared" si="31"/>
        <v>0</v>
      </c>
      <c r="AC73" s="58">
        <f>'2. Services Only Discount'!$C$14</f>
        <v>0</v>
      </c>
      <c r="AD73" s="82">
        <f t="shared" si="28"/>
        <v>0</v>
      </c>
      <c r="AF73" s="40" t="s">
        <v>47</v>
      </c>
      <c r="AG73" s="161"/>
      <c r="AH73" s="161"/>
      <c r="AI73" s="161"/>
      <c r="AJ73" s="161"/>
      <c r="AK73" s="161"/>
      <c r="AL73" s="161"/>
      <c r="AM73" s="161"/>
      <c r="AN73" s="161"/>
      <c r="AO73" s="161"/>
      <c r="AP73" s="161"/>
      <c r="AQ73" s="81">
        <f t="shared" si="32"/>
        <v>0</v>
      </c>
      <c r="AR73" s="58">
        <f>'2. Services Only Discount'!$C$14</f>
        <v>0</v>
      </c>
      <c r="AS73" s="82">
        <f t="shared" si="29"/>
        <v>0</v>
      </c>
    </row>
    <row r="74" spans="2:45" ht="14.45" customHeight="1" thickBot="1" x14ac:dyDescent="0.3">
      <c r="B74" s="83" t="s">
        <v>47</v>
      </c>
      <c r="C74" s="161"/>
      <c r="D74" s="161"/>
      <c r="E74" s="161"/>
      <c r="F74" s="161"/>
      <c r="G74" s="161"/>
      <c r="H74" s="161"/>
      <c r="I74" s="161"/>
      <c r="J74" s="161"/>
      <c r="K74" s="161"/>
      <c r="L74" s="161"/>
      <c r="M74" s="43">
        <f t="shared" si="30"/>
        <v>0</v>
      </c>
      <c r="N74" s="58">
        <f>'2. Services Only Discount'!$C$14</f>
        <v>0</v>
      </c>
      <c r="O74" s="82">
        <f t="shared" si="27"/>
        <v>0</v>
      </c>
      <c r="Q74" s="83" t="s">
        <v>47</v>
      </c>
      <c r="R74" s="161"/>
      <c r="S74" s="161"/>
      <c r="T74" s="161"/>
      <c r="U74" s="161"/>
      <c r="V74" s="161"/>
      <c r="W74" s="161"/>
      <c r="X74" s="161"/>
      <c r="Y74" s="161"/>
      <c r="Z74" s="161"/>
      <c r="AA74" s="161"/>
      <c r="AB74" s="43">
        <f t="shared" si="31"/>
        <v>0</v>
      </c>
      <c r="AC74" s="58">
        <f>'2. Services Only Discount'!$C$14</f>
        <v>0</v>
      </c>
      <c r="AD74" s="82">
        <f t="shared" si="28"/>
        <v>0</v>
      </c>
      <c r="AF74" s="83" t="s">
        <v>47</v>
      </c>
      <c r="AG74" s="161"/>
      <c r="AH74" s="161"/>
      <c r="AI74" s="161"/>
      <c r="AJ74" s="161"/>
      <c r="AK74" s="161"/>
      <c r="AL74" s="161"/>
      <c r="AM74" s="161"/>
      <c r="AN74" s="161"/>
      <c r="AO74" s="161"/>
      <c r="AP74" s="161"/>
      <c r="AQ74" s="43">
        <f t="shared" si="32"/>
        <v>0</v>
      </c>
      <c r="AR74" s="58">
        <f>'2. Services Only Discount'!$C$14</f>
        <v>0</v>
      </c>
      <c r="AS74" s="82">
        <f t="shared" si="29"/>
        <v>0</v>
      </c>
    </row>
    <row r="75" spans="2:45" ht="15.75" thickBot="1" x14ac:dyDescent="0.3">
      <c r="B75" s="44" t="s">
        <v>48</v>
      </c>
      <c r="C75" s="47">
        <f t="shared" ref="C75:M75" si="33">SUM(C66:C74)</f>
        <v>0</v>
      </c>
      <c r="D75" s="47">
        <f t="shared" si="33"/>
        <v>0</v>
      </c>
      <c r="E75" s="47">
        <f t="shared" si="33"/>
        <v>875000</v>
      </c>
      <c r="F75" s="47">
        <f t="shared" si="33"/>
        <v>0</v>
      </c>
      <c r="G75" s="47">
        <f t="shared" si="33"/>
        <v>0</v>
      </c>
      <c r="H75" s="47">
        <f t="shared" si="33"/>
        <v>0</v>
      </c>
      <c r="I75" s="47">
        <f t="shared" si="33"/>
        <v>0</v>
      </c>
      <c r="J75" s="47">
        <f t="shared" si="33"/>
        <v>0</v>
      </c>
      <c r="K75" s="47">
        <f t="shared" si="33"/>
        <v>0</v>
      </c>
      <c r="L75" s="47">
        <f t="shared" si="33"/>
        <v>0</v>
      </c>
      <c r="M75" s="48">
        <f t="shared" si="33"/>
        <v>875000</v>
      </c>
      <c r="N75" s="76">
        <f>'2. Services Only Discount'!$C$14</f>
        <v>0</v>
      </c>
      <c r="O75" s="84">
        <f>SUM(O66:O74)</f>
        <v>875000</v>
      </c>
      <c r="Q75" s="44" t="s">
        <v>48</v>
      </c>
      <c r="R75" s="47">
        <f t="shared" ref="R75:AB75" si="34">SUM(R66:R74)</f>
        <v>0</v>
      </c>
      <c r="S75" s="47">
        <f t="shared" si="34"/>
        <v>0</v>
      </c>
      <c r="T75" s="47">
        <f t="shared" si="34"/>
        <v>612500</v>
      </c>
      <c r="U75" s="47">
        <f t="shared" si="34"/>
        <v>0</v>
      </c>
      <c r="V75" s="47">
        <f t="shared" si="34"/>
        <v>0</v>
      </c>
      <c r="W75" s="47">
        <f t="shared" si="34"/>
        <v>0</v>
      </c>
      <c r="X75" s="47">
        <f t="shared" si="34"/>
        <v>0</v>
      </c>
      <c r="Y75" s="47">
        <f t="shared" si="34"/>
        <v>0</v>
      </c>
      <c r="Z75" s="47">
        <f t="shared" si="34"/>
        <v>0</v>
      </c>
      <c r="AA75" s="47">
        <f t="shared" si="34"/>
        <v>0</v>
      </c>
      <c r="AB75" s="48">
        <f t="shared" si="34"/>
        <v>612500</v>
      </c>
      <c r="AC75" s="76">
        <f>'2. Services Only Discount'!$C$14</f>
        <v>0</v>
      </c>
      <c r="AD75" s="84">
        <f>SUM(AD66:AD74)</f>
        <v>612500</v>
      </c>
      <c r="AF75" s="44" t="s">
        <v>48</v>
      </c>
      <c r="AG75" s="47">
        <f t="shared" ref="AG75:AQ75" si="35">SUM(AG66:AG74)</f>
        <v>0</v>
      </c>
      <c r="AH75" s="47">
        <f t="shared" si="35"/>
        <v>0</v>
      </c>
      <c r="AI75" s="47">
        <f t="shared" si="35"/>
        <v>437500</v>
      </c>
      <c r="AJ75" s="47">
        <f t="shared" si="35"/>
        <v>0</v>
      </c>
      <c r="AK75" s="47">
        <f t="shared" si="35"/>
        <v>0</v>
      </c>
      <c r="AL75" s="47">
        <f t="shared" si="35"/>
        <v>0</v>
      </c>
      <c r="AM75" s="47">
        <f t="shared" si="35"/>
        <v>0</v>
      </c>
      <c r="AN75" s="47">
        <f t="shared" si="35"/>
        <v>0</v>
      </c>
      <c r="AO75" s="47">
        <f t="shared" si="35"/>
        <v>0</v>
      </c>
      <c r="AP75" s="47">
        <f t="shared" si="35"/>
        <v>0</v>
      </c>
      <c r="AQ75" s="48">
        <f t="shared" si="35"/>
        <v>437500</v>
      </c>
      <c r="AR75" s="76">
        <f>'2. Services Only Discount'!$C$14</f>
        <v>0</v>
      </c>
      <c r="AS75" s="84">
        <f>SUM(AS66:AS74)</f>
        <v>437500</v>
      </c>
    </row>
    <row r="76" spans="2:45" ht="18.75" customHeight="1" thickBot="1" x14ac:dyDescent="0.3">
      <c r="B76" s="51"/>
      <c r="N76" s="24"/>
      <c r="O76" s="25"/>
      <c r="Q76" s="51"/>
      <c r="AC76" s="24"/>
      <c r="AD76" s="25"/>
      <c r="AF76" s="51"/>
      <c r="AR76" s="24"/>
      <c r="AS76" s="25"/>
    </row>
    <row r="77" spans="2:45" ht="36" customHeight="1" thickBot="1" x14ac:dyDescent="0.3">
      <c r="B77" s="227" t="s">
        <v>79</v>
      </c>
      <c r="C77" s="193"/>
      <c r="D77" s="193"/>
      <c r="E77" s="193"/>
      <c r="F77" s="193"/>
      <c r="G77" s="193"/>
      <c r="H77" s="193"/>
      <c r="I77" s="193"/>
      <c r="J77" s="193"/>
      <c r="K77" s="193"/>
      <c r="L77" s="193"/>
      <c r="M77" s="195"/>
      <c r="N77" s="26"/>
      <c r="O77" s="27"/>
      <c r="Q77" s="227" t="s">
        <v>79</v>
      </c>
      <c r="R77" s="193"/>
      <c r="S77" s="193"/>
      <c r="T77" s="193"/>
      <c r="U77" s="193"/>
      <c r="V77" s="193"/>
      <c r="W77" s="193"/>
      <c r="X77" s="193"/>
      <c r="Y77" s="193"/>
      <c r="Z77" s="193"/>
      <c r="AA77" s="193"/>
      <c r="AB77" s="195"/>
      <c r="AC77" s="26"/>
      <c r="AD77" s="27"/>
      <c r="AF77" s="227" t="s">
        <v>79</v>
      </c>
      <c r="AG77" s="193"/>
      <c r="AH77" s="193"/>
      <c r="AI77" s="193"/>
      <c r="AJ77" s="193"/>
      <c r="AK77" s="193"/>
      <c r="AL77" s="193"/>
      <c r="AM77" s="193"/>
      <c r="AN77" s="193"/>
      <c r="AO77" s="193"/>
      <c r="AP77" s="193"/>
      <c r="AQ77" s="195"/>
      <c r="AR77" s="26"/>
      <c r="AS77" s="27"/>
    </row>
    <row r="78" spans="2:45" x14ac:dyDescent="0.25">
      <c r="B78" s="228" t="s">
        <v>80</v>
      </c>
      <c r="C78" s="229"/>
      <c r="D78" s="229"/>
      <c r="E78" s="229"/>
      <c r="F78" s="229"/>
      <c r="G78" s="229"/>
      <c r="H78" s="229"/>
      <c r="I78" s="229"/>
      <c r="J78" s="229"/>
      <c r="K78" s="229"/>
      <c r="L78" s="229"/>
      <c r="M78" s="230"/>
      <c r="N78" s="13"/>
      <c r="O78" s="14"/>
      <c r="Q78" s="231"/>
      <c r="R78" s="232"/>
      <c r="S78" s="232"/>
      <c r="T78" s="232"/>
      <c r="U78" s="232"/>
      <c r="V78" s="232"/>
      <c r="W78" s="232"/>
      <c r="X78" s="232"/>
      <c r="Y78" s="232"/>
      <c r="Z78" s="232"/>
      <c r="AA78" s="232"/>
      <c r="AB78" s="233"/>
      <c r="AC78" s="13"/>
      <c r="AD78" s="14"/>
      <c r="AF78" s="231"/>
      <c r="AG78" s="232"/>
      <c r="AH78" s="232"/>
      <c r="AI78" s="232"/>
      <c r="AJ78" s="232"/>
      <c r="AK78" s="232"/>
      <c r="AL78" s="232"/>
      <c r="AM78" s="232"/>
      <c r="AN78" s="232"/>
      <c r="AO78" s="232"/>
      <c r="AP78" s="232"/>
      <c r="AQ78" s="233"/>
      <c r="AR78" s="13"/>
      <c r="AS78" s="14"/>
    </row>
    <row r="79" spans="2:45" ht="40.5" customHeight="1" x14ac:dyDescent="0.25">
      <c r="B79" s="234" t="s">
        <v>81</v>
      </c>
      <c r="C79" s="235"/>
      <c r="D79" s="235"/>
      <c r="E79" s="235"/>
      <c r="F79" s="235"/>
      <c r="G79" s="235"/>
      <c r="H79" s="235"/>
      <c r="I79" s="235"/>
      <c r="J79" s="235"/>
      <c r="K79" s="235"/>
      <c r="L79" s="235"/>
      <c r="M79" s="236"/>
      <c r="N79" s="13"/>
      <c r="O79" s="14"/>
      <c r="Q79" s="237"/>
      <c r="R79" s="238"/>
      <c r="S79" s="238"/>
      <c r="T79" s="238"/>
      <c r="U79" s="238"/>
      <c r="V79" s="238"/>
      <c r="W79" s="238"/>
      <c r="X79" s="238"/>
      <c r="Y79" s="238"/>
      <c r="Z79" s="238"/>
      <c r="AA79" s="238"/>
      <c r="AB79" s="239"/>
      <c r="AC79" s="13"/>
      <c r="AD79" s="14"/>
      <c r="AF79" s="237"/>
      <c r="AG79" s="238"/>
      <c r="AH79" s="238"/>
      <c r="AI79" s="238"/>
      <c r="AJ79" s="238"/>
      <c r="AK79" s="238"/>
      <c r="AL79" s="238"/>
      <c r="AM79" s="238"/>
      <c r="AN79" s="238"/>
      <c r="AO79" s="238"/>
      <c r="AP79" s="238"/>
      <c r="AQ79" s="239"/>
      <c r="AR79" s="13"/>
      <c r="AS79" s="14"/>
    </row>
    <row r="80" spans="2:45" x14ac:dyDescent="0.25">
      <c r="B80" s="237"/>
      <c r="C80" s="238"/>
      <c r="D80" s="238"/>
      <c r="E80" s="238"/>
      <c r="F80" s="238"/>
      <c r="G80" s="238"/>
      <c r="H80" s="238"/>
      <c r="I80" s="238"/>
      <c r="J80" s="238"/>
      <c r="K80" s="238"/>
      <c r="L80" s="238"/>
      <c r="M80" s="239"/>
      <c r="N80" s="13"/>
      <c r="O80" s="14"/>
      <c r="Q80" s="237"/>
      <c r="R80" s="238"/>
      <c r="S80" s="238"/>
      <c r="T80" s="238"/>
      <c r="U80" s="238"/>
      <c r="V80" s="238"/>
      <c r="W80" s="238"/>
      <c r="X80" s="238"/>
      <c r="Y80" s="238"/>
      <c r="Z80" s="238"/>
      <c r="AA80" s="238"/>
      <c r="AB80" s="239"/>
      <c r="AC80" s="13"/>
      <c r="AD80" s="14"/>
      <c r="AF80" s="237"/>
      <c r="AG80" s="238"/>
      <c r="AH80" s="238"/>
      <c r="AI80" s="238"/>
      <c r="AJ80" s="238"/>
      <c r="AK80" s="238"/>
      <c r="AL80" s="238"/>
      <c r="AM80" s="238"/>
      <c r="AN80" s="238"/>
      <c r="AO80" s="238"/>
      <c r="AP80" s="238"/>
      <c r="AQ80" s="239"/>
      <c r="AR80" s="13"/>
      <c r="AS80" s="14"/>
    </row>
    <row r="81" spans="2:45" x14ac:dyDescent="0.25">
      <c r="B81" s="237"/>
      <c r="C81" s="238"/>
      <c r="D81" s="238"/>
      <c r="E81" s="238"/>
      <c r="F81" s="238"/>
      <c r="G81" s="238"/>
      <c r="H81" s="238"/>
      <c r="I81" s="238"/>
      <c r="J81" s="238"/>
      <c r="K81" s="238"/>
      <c r="L81" s="238"/>
      <c r="M81" s="239"/>
      <c r="N81" s="13"/>
      <c r="O81" s="14"/>
      <c r="Q81" s="237"/>
      <c r="R81" s="238"/>
      <c r="S81" s="238"/>
      <c r="T81" s="238"/>
      <c r="U81" s="238"/>
      <c r="V81" s="238"/>
      <c r="W81" s="238"/>
      <c r="X81" s="238"/>
      <c r="Y81" s="238"/>
      <c r="Z81" s="238"/>
      <c r="AA81" s="238"/>
      <c r="AB81" s="239"/>
      <c r="AC81" s="13"/>
      <c r="AD81" s="14"/>
      <c r="AF81" s="237"/>
      <c r="AG81" s="238"/>
      <c r="AH81" s="238"/>
      <c r="AI81" s="238"/>
      <c r="AJ81" s="238"/>
      <c r="AK81" s="238"/>
      <c r="AL81" s="238"/>
      <c r="AM81" s="238"/>
      <c r="AN81" s="238"/>
      <c r="AO81" s="238"/>
      <c r="AP81" s="238"/>
      <c r="AQ81" s="239"/>
      <c r="AR81" s="13"/>
      <c r="AS81" s="14"/>
    </row>
    <row r="82" spans="2:45" x14ac:dyDescent="0.25">
      <c r="B82" s="237"/>
      <c r="C82" s="238"/>
      <c r="D82" s="238"/>
      <c r="E82" s="238"/>
      <c r="F82" s="238"/>
      <c r="G82" s="238"/>
      <c r="H82" s="238"/>
      <c r="I82" s="238"/>
      <c r="J82" s="238"/>
      <c r="K82" s="238"/>
      <c r="L82" s="238"/>
      <c r="M82" s="239"/>
      <c r="N82" s="13"/>
      <c r="O82" s="14"/>
      <c r="Q82" s="237"/>
      <c r="R82" s="238"/>
      <c r="S82" s="238"/>
      <c r="T82" s="238"/>
      <c r="U82" s="238"/>
      <c r="V82" s="238"/>
      <c r="W82" s="238"/>
      <c r="X82" s="238"/>
      <c r="Y82" s="238"/>
      <c r="Z82" s="238"/>
      <c r="AA82" s="238"/>
      <c r="AB82" s="239"/>
      <c r="AC82" s="13"/>
      <c r="AD82" s="14"/>
      <c r="AF82" s="237"/>
      <c r="AG82" s="238"/>
      <c r="AH82" s="238"/>
      <c r="AI82" s="238"/>
      <c r="AJ82" s="238"/>
      <c r="AK82" s="238"/>
      <c r="AL82" s="238"/>
      <c r="AM82" s="238"/>
      <c r="AN82" s="238"/>
      <c r="AO82" s="238"/>
      <c r="AP82" s="238"/>
      <c r="AQ82" s="239"/>
      <c r="AR82" s="13"/>
      <c r="AS82" s="14"/>
    </row>
    <row r="83" spans="2:45" x14ac:dyDescent="0.25">
      <c r="B83" s="237"/>
      <c r="C83" s="238"/>
      <c r="D83" s="238"/>
      <c r="E83" s="238"/>
      <c r="F83" s="238"/>
      <c r="G83" s="238"/>
      <c r="H83" s="238"/>
      <c r="I83" s="238"/>
      <c r="J83" s="238"/>
      <c r="K83" s="238"/>
      <c r="L83" s="238"/>
      <c r="M83" s="239"/>
      <c r="N83" s="13"/>
      <c r="O83" s="14"/>
      <c r="Q83" s="237"/>
      <c r="R83" s="238"/>
      <c r="S83" s="238"/>
      <c r="T83" s="238"/>
      <c r="U83" s="238"/>
      <c r="V83" s="238"/>
      <c r="W83" s="238"/>
      <c r="X83" s="238"/>
      <c r="Y83" s="238"/>
      <c r="Z83" s="238"/>
      <c r="AA83" s="238"/>
      <c r="AB83" s="239"/>
      <c r="AC83" s="13"/>
      <c r="AD83" s="14"/>
      <c r="AF83" s="237"/>
      <c r="AG83" s="238"/>
      <c r="AH83" s="238"/>
      <c r="AI83" s="238"/>
      <c r="AJ83" s="238"/>
      <c r="AK83" s="238"/>
      <c r="AL83" s="238"/>
      <c r="AM83" s="238"/>
      <c r="AN83" s="238"/>
      <c r="AO83" s="238"/>
      <c r="AP83" s="238"/>
      <c r="AQ83" s="239"/>
      <c r="AR83" s="13"/>
      <c r="AS83" s="14"/>
    </row>
    <row r="84" spans="2:45" ht="15" thickBot="1" x14ac:dyDescent="0.3">
      <c r="B84" s="240" t="s">
        <v>82</v>
      </c>
      <c r="C84" s="241"/>
      <c r="D84" s="241"/>
      <c r="E84" s="241"/>
      <c r="F84" s="241"/>
      <c r="G84" s="241"/>
      <c r="H84" s="241"/>
      <c r="I84" s="241"/>
      <c r="J84" s="241"/>
      <c r="K84" s="241"/>
      <c r="L84" s="241"/>
      <c r="M84" s="242"/>
      <c r="N84" s="15"/>
      <c r="O84" s="16"/>
      <c r="Q84" s="240" t="s">
        <v>82</v>
      </c>
      <c r="R84" s="241"/>
      <c r="S84" s="241"/>
      <c r="T84" s="241"/>
      <c r="U84" s="241"/>
      <c r="V84" s="241"/>
      <c r="W84" s="241"/>
      <c r="X84" s="241"/>
      <c r="Y84" s="241"/>
      <c r="Z84" s="241"/>
      <c r="AA84" s="241"/>
      <c r="AB84" s="242"/>
      <c r="AC84" s="15"/>
      <c r="AD84" s="16"/>
      <c r="AF84" s="240" t="s">
        <v>82</v>
      </c>
      <c r="AG84" s="241"/>
      <c r="AH84" s="241"/>
      <c r="AI84" s="241"/>
      <c r="AJ84" s="241"/>
      <c r="AK84" s="241"/>
      <c r="AL84" s="241"/>
      <c r="AM84" s="241"/>
      <c r="AN84" s="241"/>
      <c r="AO84" s="241"/>
      <c r="AP84" s="241"/>
      <c r="AQ84" s="242"/>
      <c r="AR84" s="15"/>
      <c r="AS84" s="16"/>
    </row>
    <row r="85" spans="2:45" x14ac:dyDescent="0.25">
      <c r="B85" s="51"/>
      <c r="O85" s="25"/>
      <c r="Q85" s="51"/>
      <c r="AD85" s="25"/>
      <c r="AF85" s="51"/>
      <c r="AS85" s="25"/>
    </row>
    <row r="86" spans="2:45" ht="15" thickBot="1" x14ac:dyDescent="0.3">
      <c r="B86" s="85"/>
      <c r="C86" s="86"/>
      <c r="D86" s="86"/>
      <c r="E86" s="86"/>
      <c r="F86" s="86"/>
      <c r="G86" s="86"/>
      <c r="H86" s="86"/>
      <c r="I86" s="86"/>
      <c r="J86" s="86"/>
      <c r="K86" s="86"/>
      <c r="L86" s="86"/>
      <c r="M86" s="86"/>
      <c r="N86" s="86"/>
      <c r="O86" s="87"/>
      <c r="Q86" s="85"/>
      <c r="R86" s="86"/>
      <c r="S86" s="86"/>
      <c r="T86" s="86"/>
      <c r="U86" s="86"/>
      <c r="V86" s="86"/>
      <c r="W86" s="86"/>
      <c r="X86" s="86"/>
      <c r="Y86" s="86"/>
      <c r="Z86" s="86"/>
      <c r="AA86" s="86"/>
      <c r="AB86" s="86"/>
      <c r="AC86" s="86"/>
      <c r="AD86" s="87"/>
      <c r="AF86" s="85"/>
      <c r="AG86" s="86"/>
      <c r="AH86" s="86"/>
      <c r="AI86" s="86"/>
      <c r="AJ86" s="86"/>
      <c r="AK86" s="86"/>
      <c r="AL86" s="86"/>
      <c r="AM86" s="86"/>
      <c r="AN86" s="86"/>
      <c r="AO86" s="86"/>
      <c r="AP86" s="86"/>
      <c r="AQ86" s="86"/>
      <c r="AR86" s="86"/>
      <c r="AS86" s="87"/>
    </row>
    <row r="87" spans="2:45" ht="15" thickTop="1" x14ac:dyDescent="0.25"/>
  </sheetData>
  <mergeCells count="59">
    <mergeCell ref="B83:M83"/>
    <mergeCell ref="Q83:AB83"/>
    <mergeCell ref="AF83:AQ83"/>
    <mergeCell ref="B84:M84"/>
    <mergeCell ref="Q84:AB84"/>
    <mergeCell ref="AF84:AQ84"/>
    <mergeCell ref="B81:M81"/>
    <mergeCell ref="Q81:AB81"/>
    <mergeCell ref="AF81:AQ81"/>
    <mergeCell ref="B82:M82"/>
    <mergeCell ref="Q82:AB82"/>
    <mergeCell ref="AF82:AQ82"/>
    <mergeCell ref="B79:M79"/>
    <mergeCell ref="Q79:AB79"/>
    <mergeCell ref="AF79:AQ79"/>
    <mergeCell ref="B80:M80"/>
    <mergeCell ref="Q80:AB80"/>
    <mergeCell ref="AF80:AQ80"/>
    <mergeCell ref="B77:M77"/>
    <mergeCell ref="Q77:AB77"/>
    <mergeCell ref="AF77:AQ77"/>
    <mergeCell ref="B78:M78"/>
    <mergeCell ref="Q78:AB78"/>
    <mergeCell ref="AF78:AQ78"/>
    <mergeCell ref="B6:M6"/>
    <mergeCell ref="B7:M7"/>
    <mergeCell ref="B1:M1"/>
    <mergeCell ref="B2:M2"/>
    <mergeCell ref="C3:M3"/>
    <mergeCell ref="B8:M8"/>
    <mergeCell ref="B33:J33"/>
    <mergeCell ref="C34:D34"/>
    <mergeCell ref="E34:F34"/>
    <mergeCell ref="G34:J34"/>
    <mergeCell ref="B9:M9"/>
    <mergeCell ref="B10:M10"/>
    <mergeCell ref="B11:M11"/>
    <mergeCell ref="B13:M13"/>
    <mergeCell ref="C15:M15"/>
    <mergeCell ref="C16:M16"/>
    <mergeCell ref="C17:M17"/>
    <mergeCell ref="B21:M21"/>
    <mergeCell ref="C14:M14"/>
    <mergeCell ref="AK34:AN34"/>
    <mergeCell ref="B19:O19"/>
    <mergeCell ref="Q19:AD19"/>
    <mergeCell ref="AF19:AS19"/>
    <mergeCell ref="B64:O64"/>
    <mergeCell ref="Q64:AD64"/>
    <mergeCell ref="AF64:AS64"/>
    <mergeCell ref="Q21:AB21"/>
    <mergeCell ref="AF21:AQ21"/>
    <mergeCell ref="Q33:Y33"/>
    <mergeCell ref="R34:S34"/>
    <mergeCell ref="T34:U34"/>
    <mergeCell ref="V34:Y34"/>
    <mergeCell ref="AF33:AN33"/>
    <mergeCell ref="AG34:AH34"/>
    <mergeCell ref="AI34:AJ34"/>
  </mergeCells>
  <pageMargins left="0.7" right="0.7" top="0.75" bottom="0.75" header="0.3" footer="0.3"/>
  <pageSetup orientation="portrait" r:id="rId1"/>
  <ignoredErrors>
    <ignoredError sqref="G62 I6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920E-9D67-4F47-BCD4-478F351F7D3D}">
  <dimension ref="B1:M56"/>
  <sheetViews>
    <sheetView zoomScale="80" zoomScaleNormal="80" workbookViewId="0">
      <selection activeCell="C3" sqref="C3:M3"/>
    </sheetView>
  </sheetViews>
  <sheetFormatPr defaultColWidth="8.85546875" defaultRowHeight="14.25" x14ac:dyDescent="0.25"/>
  <cols>
    <col min="1" max="1" width="3.7109375" style="2" customWidth="1"/>
    <col min="2" max="2" width="45.42578125" style="2" customWidth="1"/>
    <col min="3" max="3" width="30.7109375" style="2" customWidth="1"/>
    <col min="4" max="4" width="14.28515625" style="2" customWidth="1"/>
    <col min="5" max="5" width="40.7109375" style="2" customWidth="1"/>
    <col min="6" max="14" width="8.85546875" style="2"/>
    <col min="15" max="15" width="39" style="2" customWidth="1"/>
    <col min="16" max="16" width="28.85546875" style="2" customWidth="1"/>
    <col min="17" max="17" width="8.85546875" style="2"/>
    <col min="18" max="18" width="40.140625" style="2" customWidth="1"/>
    <col min="19" max="16384" width="8.85546875" style="2"/>
  </cols>
  <sheetData>
    <row r="1" spans="2:13" ht="23.25" x14ac:dyDescent="0.25">
      <c r="B1" s="176" t="s">
        <v>12</v>
      </c>
      <c r="C1" s="177"/>
      <c r="D1" s="177"/>
      <c r="E1" s="177"/>
      <c r="F1" s="177"/>
      <c r="G1" s="177"/>
      <c r="H1" s="177"/>
      <c r="I1" s="177"/>
      <c r="J1" s="177"/>
      <c r="K1" s="243"/>
      <c r="L1" s="243"/>
      <c r="M1" s="244"/>
    </row>
    <row r="2" spans="2:13" ht="23.25" x14ac:dyDescent="0.25">
      <c r="B2" s="220" t="s">
        <v>1</v>
      </c>
      <c r="C2" s="221"/>
      <c r="D2" s="221"/>
      <c r="E2" s="221"/>
      <c r="F2" s="221"/>
      <c r="G2" s="221"/>
      <c r="H2" s="221"/>
      <c r="I2" s="221"/>
      <c r="J2" s="221"/>
      <c r="K2" s="221"/>
      <c r="L2" s="252"/>
      <c r="M2" s="253"/>
    </row>
    <row r="3" spans="2:13" ht="21" thickBot="1" x14ac:dyDescent="0.3">
      <c r="B3" s="148" t="s">
        <v>13</v>
      </c>
      <c r="C3" s="224" t="s">
        <v>14</v>
      </c>
      <c r="D3" s="224"/>
      <c r="E3" s="224"/>
      <c r="F3" s="224"/>
      <c r="G3" s="224"/>
      <c r="H3" s="250"/>
      <c r="I3" s="250"/>
      <c r="J3" s="250"/>
      <c r="K3" s="250"/>
      <c r="L3" s="250"/>
      <c r="M3" s="251"/>
    </row>
    <row r="6" spans="2:13" ht="15" x14ac:dyDescent="0.25">
      <c r="B6" s="247" t="s">
        <v>83</v>
      </c>
      <c r="C6" s="248"/>
      <c r="D6" s="248"/>
      <c r="E6" s="248"/>
      <c r="F6" s="248"/>
      <c r="G6" s="248"/>
      <c r="H6" s="248"/>
      <c r="I6" s="248"/>
      <c r="J6" s="248"/>
      <c r="K6" s="248"/>
      <c r="L6" s="248"/>
      <c r="M6" s="249"/>
    </row>
    <row r="7" spans="2:13" ht="42.75" customHeight="1" x14ac:dyDescent="0.25">
      <c r="B7" s="245" t="s">
        <v>84</v>
      </c>
      <c r="C7" s="200"/>
      <c r="D7" s="200"/>
      <c r="E7" s="200"/>
      <c r="F7" s="200"/>
      <c r="G7" s="200"/>
      <c r="H7" s="200"/>
      <c r="I7" s="200"/>
      <c r="J7" s="200"/>
      <c r="K7" s="200"/>
      <c r="L7" s="200"/>
      <c r="M7" s="246"/>
    </row>
    <row r="8" spans="2:13" ht="27" customHeight="1" x14ac:dyDescent="0.25">
      <c r="B8" s="245" t="s">
        <v>85</v>
      </c>
      <c r="C8" s="200"/>
      <c r="D8" s="200"/>
      <c r="E8" s="200"/>
      <c r="F8" s="200"/>
      <c r="G8" s="200"/>
      <c r="H8" s="200"/>
      <c r="I8" s="200"/>
      <c r="J8" s="200"/>
      <c r="K8" s="200"/>
      <c r="L8" s="200"/>
      <c r="M8" s="246"/>
    </row>
    <row r="9" spans="2:13" x14ac:dyDescent="0.2">
      <c r="B9" s="151"/>
      <c r="C9" s="151"/>
      <c r="D9" s="151"/>
      <c r="E9" s="151"/>
      <c r="F9" s="151"/>
      <c r="G9" s="151"/>
      <c r="H9" s="151"/>
      <c r="I9" s="151"/>
      <c r="J9" s="151"/>
      <c r="K9" s="151"/>
      <c r="L9" s="151"/>
      <c r="M9" s="151"/>
    </row>
    <row r="10" spans="2:13" ht="15" thickBot="1" x14ac:dyDescent="0.25">
      <c r="B10" s="151"/>
      <c r="C10" s="151"/>
      <c r="D10" s="151"/>
      <c r="E10" s="151"/>
      <c r="F10" s="151"/>
      <c r="G10" s="151"/>
      <c r="H10" s="151"/>
      <c r="I10" s="151"/>
      <c r="J10" s="151"/>
      <c r="K10" s="151"/>
      <c r="L10" s="151"/>
      <c r="M10" s="151"/>
    </row>
    <row r="11" spans="2:13" ht="18.75" thickBot="1" x14ac:dyDescent="0.3">
      <c r="B11" s="254" t="s">
        <v>86</v>
      </c>
      <c r="C11" s="255"/>
      <c r="D11" s="151"/>
      <c r="E11" s="151"/>
      <c r="F11" s="151"/>
      <c r="G11" s="151"/>
      <c r="H11" s="151"/>
      <c r="I11" s="151"/>
      <c r="J11" s="151"/>
      <c r="K11" s="151"/>
      <c r="L11" s="151"/>
      <c r="M11" s="151"/>
    </row>
    <row r="12" spans="2:13" ht="15" x14ac:dyDescent="0.2">
      <c r="B12" s="152"/>
      <c r="C12" s="153" t="s">
        <v>87</v>
      </c>
      <c r="D12" s="151"/>
      <c r="E12" s="151"/>
      <c r="F12" s="151"/>
      <c r="G12" s="151"/>
      <c r="H12" s="151"/>
      <c r="I12" s="151"/>
      <c r="J12" s="151"/>
      <c r="K12" s="151"/>
      <c r="L12" s="151"/>
      <c r="M12" s="151"/>
    </row>
    <row r="13" spans="2:13" x14ac:dyDescent="0.2">
      <c r="B13" s="154" t="s">
        <v>88</v>
      </c>
      <c r="C13" s="157">
        <v>0</v>
      </c>
      <c r="D13" s="151"/>
      <c r="E13" s="151"/>
      <c r="F13" s="151"/>
      <c r="G13" s="151"/>
      <c r="H13" s="151"/>
      <c r="I13" s="151"/>
      <c r="J13" s="151"/>
      <c r="K13" s="151"/>
      <c r="L13" s="151"/>
      <c r="M13" s="151"/>
    </row>
    <row r="14" spans="2:13" ht="15" thickBot="1" x14ac:dyDescent="0.25">
      <c r="B14" s="155" t="s">
        <v>89</v>
      </c>
      <c r="C14" s="158">
        <v>0</v>
      </c>
      <c r="D14" s="151"/>
      <c r="E14" s="151"/>
      <c r="F14" s="151"/>
      <c r="G14" s="151"/>
      <c r="H14" s="151"/>
      <c r="I14" s="151"/>
      <c r="J14" s="151"/>
      <c r="K14" s="151"/>
      <c r="L14" s="151"/>
      <c r="M14" s="151"/>
    </row>
    <row r="15" spans="2:13" x14ac:dyDescent="0.2">
      <c r="B15" s="156"/>
      <c r="C15" s="151"/>
      <c r="D15" s="151"/>
      <c r="E15" s="151"/>
      <c r="F15" s="151"/>
      <c r="G15" s="151"/>
      <c r="H15" s="151"/>
      <c r="I15" s="151"/>
      <c r="J15" s="151"/>
      <c r="K15" s="151"/>
      <c r="L15" s="151"/>
      <c r="M15" s="151"/>
    </row>
    <row r="16" spans="2:13" ht="15" thickBot="1" x14ac:dyDescent="0.25">
      <c r="B16" s="151"/>
      <c r="C16" s="151"/>
      <c r="D16" s="151"/>
      <c r="E16" s="151"/>
      <c r="F16" s="151"/>
      <c r="G16" s="151"/>
      <c r="H16" s="151"/>
      <c r="I16" s="151"/>
      <c r="J16" s="151"/>
      <c r="K16" s="151"/>
      <c r="L16" s="151"/>
      <c r="M16" s="151"/>
    </row>
    <row r="17" spans="2:13" ht="18.75" thickBot="1" x14ac:dyDescent="0.3">
      <c r="B17" s="254" t="s">
        <v>90</v>
      </c>
      <c r="C17" s="256"/>
      <c r="D17" s="256"/>
      <c r="E17" s="256"/>
      <c r="F17" s="256"/>
      <c r="G17" s="256"/>
      <c r="H17" s="256"/>
      <c r="I17" s="256"/>
      <c r="J17" s="256"/>
      <c r="K17" s="256"/>
      <c r="L17" s="256"/>
      <c r="M17" s="255"/>
    </row>
    <row r="18" spans="2:13" x14ac:dyDescent="0.25">
      <c r="B18" s="257" t="s">
        <v>91</v>
      </c>
      <c r="C18" s="229"/>
      <c r="D18" s="229"/>
      <c r="E18" s="229"/>
      <c r="F18" s="229"/>
      <c r="G18" s="229"/>
      <c r="H18" s="229"/>
      <c r="I18" s="229"/>
      <c r="J18" s="229"/>
      <c r="K18" s="229"/>
      <c r="L18" s="229"/>
      <c r="M18" s="258"/>
    </row>
    <row r="19" spans="2:13" x14ac:dyDescent="0.25">
      <c r="B19" s="259"/>
      <c r="C19" s="238"/>
      <c r="D19" s="238"/>
      <c r="E19" s="238"/>
      <c r="F19" s="238"/>
      <c r="G19" s="238"/>
      <c r="H19" s="238"/>
      <c r="I19" s="238"/>
      <c r="J19" s="238"/>
      <c r="K19" s="238"/>
      <c r="L19" s="238"/>
      <c r="M19" s="260"/>
    </row>
    <row r="20" spans="2:13" x14ac:dyDescent="0.25">
      <c r="B20" s="259"/>
      <c r="C20" s="238"/>
      <c r="D20" s="238"/>
      <c r="E20" s="238"/>
      <c r="F20" s="238"/>
      <c r="G20" s="238"/>
      <c r="H20" s="238"/>
      <c r="I20" s="238"/>
      <c r="J20" s="238"/>
      <c r="K20" s="238"/>
      <c r="L20" s="238"/>
      <c r="M20" s="260"/>
    </row>
    <row r="21" spans="2:13" x14ac:dyDescent="0.25">
      <c r="B21" s="259"/>
      <c r="C21" s="238"/>
      <c r="D21" s="238"/>
      <c r="E21" s="238"/>
      <c r="F21" s="238"/>
      <c r="G21" s="238"/>
      <c r="H21" s="238"/>
      <c r="I21" s="238"/>
      <c r="J21" s="238"/>
      <c r="K21" s="238"/>
      <c r="L21" s="238"/>
      <c r="M21" s="260"/>
    </row>
    <row r="22" spans="2:13" x14ac:dyDescent="0.25">
      <c r="B22" s="259"/>
      <c r="C22" s="238"/>
      <c r="D22" s="238"/>
      <c r="E22" s="238"/>
      <c r="F22" s="238"/>
      <c r="G22" s="238"/>
      <c r="H22" s="238"/>
      <c r="I22" s="238"/>
      <c r="J22" s="238"/>
      <c r="K22" s="238"/>
      <c r="L22" s="238"/>
      <c r="M22" s="260"/>
    </row>
    <row r="23" spans="2:13" x14ac:dyDescent="0.25">
      <c r="B23" s="259"/>
      <c r="C23" s="238"/>
      <c r="D23" s="238"/>
      <c r="E23" s="238"/>
      <c r="F23" s="238"/>
      <c r="G23" s="238"/>
      <c r="H23" s="238"/>
      <c r="I23" s="238"/>
      <c r="J23" s="238"/>
      <c r="K23" s="238"/>
      <c r="L23" s="238"/>
      <c r="M23" s="260"/>
    </row>
    <row r="24" spans="2:13" x14ac:dyDescent="0.25">
      <c r="B24" s="259"/>
      <c r="C24" s="238"/>
      <c r="D24" s="238"/>
      <c r="E24" s="238"/>
      <c r="F24" s="238"/>
      <c r="G24" s="238"/>
      <c r="H24" s="238"/>
      <c r="I24" s="238"/>
      <c r="J24" s="238"/>
      <c r="K24" s="238"/>
      <c r="L24" s="238"/>
      <c r="M24" s="260"/>
    </row>
    <row r="25" spans="2:13" x14ac:dyDescent="0.25">
      <c r="B25" s="259"/>
      <c r="C25" s="238"/>
      <c r="D25" s="238"/>
      <c r="E25" s="238"/>
      <c r="F25" s="238"/>
      <c r="G25" s="238"/>
      <c r="H25" s="238"/>
      <c r="I25" s="238"/>
      <c r="J25" s="238"/>
      <c r="K25" s="238"/>
      <c r="L25" s="238"/>
      <c r="M25" s="260"/>
    </row>
    <row r="26" spans="2:13" ht="15" thickBot="1" x14ac:dyDescent="0.3">
      <c r="B26" s="261" t="s">
        <v>82</v>
      </c>
      <c r="C26" s="241"/>
      <c r="D26" s="241"/>
      <c r="E26" s="241"/>
      <c r="F26" s="241"/>
      <c r="G26" s="241"/>
      <c r="H26" s="241"/>
      <c r="I26" s="241"/>
      <c r="J26" s="241"/>
      <c r="K26" s="241"/>
      <c r="L26" s="241"/>
      <c r="M26" s="262"/>
    </row>
    <row r="27" spans="2:13" x14ac:dyDescent="0.2">
      <c r="B27" s="151"/>
      <c r="C27" s="151"/>
      <c r="D27" s="151"/>
      <c r="E27" s="151"/>
      <c r="F27" s="151"/>
      <c r="G27" s="151"/>
      <c r="H27" s="151"/>
      <c r="I27" s="151"/>
      <c r="J27" s="151"/>
      <c r="K27" s="151"/>
      <c r="L27" s="151"/>
      <c r="M27" s="151"/>
    </row>
    <row r="28" spans="2:13" x14ac:dyDescent="0.2">
      <c r="B28" s="151"/>
      <c r="C28" s="151"/>
      <c r="D28" s="151"/>
      <c r="E28" s="151"/>
      <c r="F28" s="151"/>
      <c r="G28" s="151"/>
      <c r="H28" s="151"/>
      <c r="I28" s="151"/>
      <c r="J28" s="151"/>
      <c r="K28" s="151"/>
      <c r="L28" s="151"/>
      <c r="M28" s="151"/>
    </row>
    <row r="29" spans="2:13" x14ac:dyDescent="0.2">
      <c r="B29" s="151"/>
      <c r="C29" s="151"/>
      <c r="D29" s="151"/>
      <c r="E29" s="151"/>
      <c r="F29" s="151"/>
      <c r="G29" s="151"/>
      <c r="H29" s="151"/>
      <c r="I29" s="151"/>
      <c r="J29" s="151"/>
      <c r="K29" s="151"/>
      <c r="L29" s="151"/>
      <c r="M29" s="151"/>
    </row>
    <row r="30" spans="2:13" x14ac:dyDescent="0.2">
      <c r="B30" s="151"/>
      <c r="C30" s="151"/>
      <c r="D30" s="151"/>
      <c r="E30" s="151"/>
      <c r="F30" s="151"/>
      <c r="G30" s="151"/>
      <c r="H30" s="151"/>
      <c r="I30" s="151"/>
      <c r="J30" s="151"/>
      <c r="K30" s="151"/>
      <c r="L30" s="151"/>
      <c r="M30" s="151"/>
    </row>
    <row r="31" spans="2:13" x14ac:dyDescent="0.2">
      <c r="B31" s="151"/>
      <c r="C31" s="151"/>
      <c r="D31" s="151"/>
      <c r="E31" s="151"/>
      <c r="F31" s="151"/>
      <c r="G31" s="151"/>
      <c r="H31" s="151"/>
      <c r="I31" s="151"/>
      <c r="J31" s="151"/>
      <c r="K31" s="151"/>
      <c r="L31" s="151"/>
      <c r="M31" s="151"/>
    </row>
    <row r="32" spans="2:13" x14ac:dyDescent="0.2">
      <c r="B32" s="151"/>
      <c r="C32" s="151"/>
      <c r="D32" s="151"/>
      <c r="E32" s="151"/>
      <c r="F32" s="151"/>
      <c r="G32" s="151"/>
      <c r="H32" s="151"/>
      <c r="I32" s="151"/>
      <c r="J32" s="151"/>
      <c r="K32" s="151"/>
      <c r="L32" s="151"/>
      <c r="M32" s="151"/>
    </row>
    <row r="33" spans="2:13" x14ac:dyDescent="0.2">
      <c r="B33" s="151"/>
      <c r="C33" s="151"/>
      <c r="D33" s="151"/>
      <c r="E33" s="151"/>
      <c r="F33" s="151"/>
      <c r="G33" s="151"/>
      <c r="H33" s="151"/>
      <c r="I33" s="151"/>
      <c r="J33" s="151"/>
      <c r="K33" s="151"/>
      <c r="L33" s="151"/>
      <c r="M33" s="151"/>
    </row>
    <row r="34" spans="2:13" x14ac:dyDescent="0.2">
      <c r="B34" s="151"/>
      <c r="C34" s="151"/>
      <c r="D34" s="151"/>
      <c r="E34" s="151"/>
      <c r="F34" s="151"/>
      <c r="G34" s="151"/>
      <c r="H34" s="151"/>
      <c r="I34" s="151"/>
      <c r="J34" s="151"/>
      <c r="K34" s="151"/>
      <c r="L34" s="151"/>
      <c r="M34" s="151"/>
    </row>
    <row r="35" spans="2:13" x14ac:dyDescent="0.2">
      <c r="B35" s="151"/>
      <c r="C35" s="151"/>
      <c r="D35" s="151"/>
      <c r="E35" s="151"/>
      <c r="F35" s="151"/>
      <c r="G35" s="151"/>
      <c r="H35" s="151"/>
      <c r="I35" s="151"/>
      <c r="J35" s="151"/>
      <c r="K35" s="151"/>
      <c r="L35" s="151"/>
      <c r="M35" s="151"/>
    </row>
    <row r="36" spans="2:13" x14ac:dyDescent="0.2">
      <c r="B36" s="151"/>
      <c r="C36" s="151"/>
      <c r="D36" s="151"/>
      <c r="E36" s="151"/>
      <c r="F36" s="151"/>
      <c r="G36" s="151"/>
      <c r="H36" s="151"/>
      <c r="I36" s="151"/>
      <c r="J36" s="151"/>
      <c r="K36" s="151"/>
      <c r="L36" s="151"/>
      <c r="M36" s="151"/>
    </row>
    <row r="37" spans="2:13" x14ac:dyDescent="0.2">
      <c r="B37" s="151"/>
      <c r="C37" s="151"/>
      <c r="D37" s="151"/>
      <c r="E37" s="151"/>
      <c r="F37" s="151"/>
      <c r="G37" s="151"/>
      <c r="H37" s="151"/>
      <c r="I37" s="151"/>
      <c r="J37" s="151"/>
      <c r="K37" s="151"/>
      <c r="L37" s="151"/>
      <c r="M37" s="151"/>
    </row>
    <row r="38" spans="2:13" x14ac:dyDescent="0.2">
      <c r="B38" s="151"/>
      <c r="C38" s="151"/>
      <c r="D38" s="151"/>
      <c r="E38" s="151"/>
      <c r="F38" s="151"/>
      <c r="G38" s="151"/>
      <c r="H38" s="151"/>
      <c r="I38" s="151"/>
      <c r="J38" s="151"/>
      <c r="K38" s="151"/>
      <c r="L38" s="151"/>
      <c r="M38" s="151"/>
    </row>
    <row r="39" spans="2:13" x14ac:dyDescent="0.2">
      <c r="B39" s="151"/>
      <c r="C39" s="151"/>
      <c r="D39" s="151"/>
      <c r="E39" s="151"/>
      <c r="F39" s="151"/>
      <c r="G39" s="151"/>
      <c r="H39" s="151"/>
      <c r="I39" s="151"/>
      <c r="J39" s="151"/>
      <c r="K39" s="151"/>
      <c r="L39" s="151"/>
      <c r="M39" s="151"/>
    </row>
    <row r="40" spans="2:13" x14ac:dyDescent="0.2">
      <c r="B40" s="151"/>
      <c r="C40" s="151"/>
      <c r="D40" s="151"/>
      <c r="E40" s="151"/>
      <c r="F40" s="151"/>
      <c r="G40" s="151"/>
      <c r="H40" s="151"/>
      <c r="I40" s="151"/>
      <c r="J40" s="151"/>
      <c r="K40" s="151"/>
      <c r="L40" s="151"/>
      <c r="M40" s="151"/>
    </row>
    <row r="41" spans="2:13" x14ac:dyDescent="0.2">
      <c r="B41" s="151"/>
      <c r="C41" s="151"/>
      <c r="D41" s="151"/>
      <c r="E41" s="151"/>
      <c r="F41" s="151"/>
      <c r="G41" s="151"/>
      <c r="H41" s="151"/>
      <c r="I41" s="151"/>
      <c r="J41" s="151"/>
      <c r="K41" s="151"/>
      <c r="L41" s="151"/>
      <c r="M41" s="151"/>
    </row>
    <row r="42" spans="2:13" x14ac:dyDescent="0.2">
      <c r="B42" s="151"/>
      <c r="C42" s="151"/>
      <c r="D42" s="151"/>
      <c r="E42" s="151"/>
      <c r="F42" s="151"/>
      <c r="G42" s="151"/>
      <c r="H42" s="151"/>
      <c r="I42" s="151"/>
      <c r="J42" s="151"/>
      <c r="K42" s="151"/>
      <c r="L42" s="151"/>
      <c r="M42" s="151"/>
    </row>
    <row r="43" spans="2:13" x14ac:dyDescent="0.2">
      <c r="B43" s="151"/>
      <c r="C43" s="151"/>
      <c r="D43" s="151"/>
      <c r="E43" s="151"/>
      <c r="F43" s="151"/>
      <c r="G43" s="151"/>
      <c r="H43" s="151"/>
      <c r="I43" s="151"/>
      <c r="J43" s="151"/>
      <c r="K43" s="151"/>
      <c r="L43" s="151"/>
      <c r="M43" s="151"/>
    </row>
    <row r="44" spans="2:13" x14ac:dyDescent="0.2">
      <c r="B44" s="151"/>
      <c r="C44" s="151"/>
      <c r="D44" s="151"/>
      <c r="E44" s="151"/>
      <c r="F44" s="151"/>
      <c r="G44" s="151"/>
      <c r="H44" s="151"/>
      <c r="I44" s="151"/>
      <c r="J44" s="151"/>
      <c r="K44" s="151"/>
      <c r="L44" s="151"/>
      <c r="M44" s="151"/>
    </row>
    <row r="45" spans="2:13" x14ac:dyDescent="0.2">
      <c r="B45" s="151"/>
      <c r="C45" s="151"/>
      <c r="D45" s="151"/>
      <c r="E45" s="151"/>
      <c r="F45" s="151"/>
      <c r="G45" s="151"/>
      <c r="H45" s="151"/>
      <c r="I45" s="151"/>
      <c r="J45" s="151"/>
      <c r="K45" s="151"/>
      <c r="L45" s="151"/>
      <c r="M45" s="151"/>
    </row>
    <row r="46" spans="2:13" x14ac:dyDescent="0.2">
      <c r="B46" s="151"/>
      <c r="C46" s="151"/>
      <c r="D46" s="151"/>
      <c r="E46" s="151"/>
      <c r="F46" s="151"/>
      <c r="G46" s="151"/>
      <c r="H46" s="151"/>
      <c r="I46" s="151"/>
      <c r="J46" s="151"/>
      <c r="K46" s="151"/>
      <c r="L46" s="151"/>
      <c r="M46" s="151"/>
    </row>
    <row r="47" spans="2:13" x14ac:dyDescent="0.2">
      <c r="B47" s="151"/>
      <c r="C47" s="151"/>
      <c r="D47" s="151"/>
      <c r="E47" s="151"/>
      <c r="F47" s="151"/>
      <c r="G47" s="151"/>
      <c r="H47" s="151"/>
      <c r="I47" s="151"/>
      <c r="J47" s="151"/>
      <c r="K47" s="151"/>
      <c r="L47" s="151"/>
      <c r="M47" s="151"/>
    </row>
    <row r="48" spans="2:13" x14ac:dyDescent="0.2">
      <c r="B48" s="151"/>
      <c r="C48" s="151"/>
      <c r="D48" s="151"/>
      <c r="E48" s="151"/>
      <c r="F48" s="151"/>
      <c r="G48" s="151"/>
      <c r="H48" s="151"/>
      <c r="I48" s="151"/>
      <c r="J48" s="151"/>
      <c r="K48" s="151"/>
      <c r="L48" s="151"/>
      <c r="M48" s="151"/>
    </row>
    <row r="49" spans="2:13" x14ac:dyDescent="0.2">
      <c r="B49" s="151"/>
      <c r="C49" s="151"/>
      <c r="D49" s="151"/>
      <c r="E49" s="151"/>
      <c r="F49" s="151"/>
      <c r="G49" s="151"/>
      <c r="H49" s="151"/>
      <c r="I49" s="151"/>
      <c r="J49" s="151"/>
      <c r="K49" s="151"/>
      <c r="L49" s="151"/>
      <c r="M49" s="151"/>
    </row>
    <row r="50" spans="2:13" x14ac:dyDescent="0.2">
      <c r="B50" s="151"/>
      <c r="C50" s="151"/>
      <c r="D50" s="151"/>
      <c r="E50" s="151"/>
      <c r="F50" s="151"/>
      <c r="G50" s="151"/>
      <c r="H50" s="151"/>
      <c r="I50" s="151"/>
      <c r="J50" s="151"/>
      <c r="K50" s="151"/>
      <c r="L50" s="151"/>
      <c r="M50" s="151"/>
    </row>
    <row r="51" spans="2:13" x14ac:dyDescent="0.2">
      <c r="B51" s="151"/>
      <c r="C51" s="151"/>
      <c r="D51" s="151"/>
      <c r="E51" s="151"/>
      <c r="F51" s="151"/>
      <c r="G51" s="151"/>
      <c r="H51" s="151"/>
      <c r="I51" s="151"/>
      <c r="J51" s="151"/>
      <c r="K51" s="151"/>
      <c r="L51" s="151"/>
      <c r="M51" s="151"/>
    </row>
    <row r="52" spans="2:13" x14ac:dyDescent="0.2">
      <c r="B52" s="151"/>
      <c r="C52" s="151"/>
      <c r="D52" s="151"/>
      <c r="E52" s="151"/>
      <c r="F52" s="151"/>
      <c r="G52" s="151"/>
      <c r="H52" s="151"/>
      <c r="I52" s="151"/>
      <c r="J52" s="151"/>
      <c r="K52" s="151"/>
      <c r="L52" s="151"/>
      <c r="M52" s="151"/>
    </row>
    <row r="53" spans="2:13" x14ac:dyDescent="0.2">
      <c r="B53" s="151"/>
      <c r="C53" s="151"/>
      <c r="D53" s="151"/>
      <c r="E53" s="151"/>
      <c r="F53" s="151"/>
      <c r="G53" s="151"/>
      <c r="H53" s="151"/>
      <c r="I53" s="151"/>
      <c r="J53" s="151"/>
      <c r="K53" s="151"/>
      <c r="L53" s="151"/>
      <c r="M53" s="151"/>
    </row>
    <row r="54" spans="2:13" x14ac:dyDescent="0.2">
      <c r="B54" s="151"/>
      <c r="C54" s="151"/>
      <c r="D54" s="151"/>
      <c r="E54" s="151"/>
      <c r="F54" s="151"/>
      <c r="G54" s="151"/>
      <c r="H54" s="151"/>
      <c r="I54" s="151"/>
      <c r="J54" s="151"/>
      <c r="K54" s="151"/>
      <c r="L54" s="151"/>
      <c r="M54" s="151"/>
    </row>
    <row r="55" spans="2:13" x14ac:dyDescent="0.2">
      <c r="B55" s="151"/>
      <c r="C55" s="151"/>
      <c r="D55" s="151"/>
      <c r="E55" s="151"/>
      <c r="F55" s="151"/>
      <c r="G55" s="151"/>
      <c r="H55" s="151"/>
      <c r="I55" s="151"/>
      <c r="J55" s="151"/>
      <c r="K55" s="151"/>
      <c r="L55" s="151"/>
      <c r="M55" s="151"/>
    </row>
    <row r="56" spans="2:13" x14ac:dyDescent="0.2">
      <c r="B56" s="151"/>
      <c r="C56" s="151"/>
      <c r="D56" s="151"/>
      <c r="E56" s="151"/>
      <c r="F56" s="151"/>
      <c r="G56" s="151"/>
      <c r="H56" s="151"/>
      <c r="I56" s="151"/>
      <c r="J56" s="151"/>
      <c r="K56" s="151"/>
      <c r="L56" s="151"/>
      <c r="M56" s="151"/>
    </row>
  </sheetData>
  <mergeCells count="17">
    <mergeCell ref="B26:M26"/>
    <mergeCell ref="B19:M19"/>
    <mergeCell ref="B20:M20"/>
    <mergeCell ref="B21:M21"/>
    <mergeCell ref="B22:M22"/>
    <mergeCell ref="B23:M23"/>
    <mergeCell ref="B11:C11"/>
    <mergeCell ref="B17:M17"/>
    <mergeCell ref="B18:M18"/>
    <mergeCell ref="B24:M24"/>
    <mergeCell ref="B25:M25"/>
    <mergeCell ref="B1:M1"/>
    <mergeCell ref="B8:M8"/>
    <mergeCell ref="B6:M6"/>
    <mergeCell ref="B7:M7"/>
    <mergeCell ref="C3:M3"/>
    <mergeCell ref="B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358E-1766-4DAA-AE90-B34715A75679}">
  <dimension ref="B1:X69"/>
  <sheetViews>
    <sheetView zoomScale="80" zoomScaleNormal="80" workbookViewId="0">
      <selection activeCell="C3" sqref="C3:K3"/>
    </sheetView>
  </sheetViews>
  <sheetFormatPr defaultColWidth="8.85546875" defaultRowHeight="14.25" x14ac:dyDescent="0.25"/>
  <cols>
    <col min="1" max="1" width="3.85546875" style="2" customWidth="1"/>
    <col min="2" max="3" width="46.42578125" style="2" customWidth="1"/>
    <col min="4" max="13" width="10.85546875" style="2" customWidth="1"/>
    <col min="14" max="14" width="13.42578125" style="2" customWidth="1"/>
    <col min="15" max="24" width="10.7109375" style="2" customWidth="1"/>
    <col min="25" max="16384" width="8.85546875" style="2"/>
  </cols>
  <sheetData>
    <row r="1" spans="2:24" ht="23.25" customHeight="1" x14ac:dyDescent="0.25">
      <c r="B1" s="176" t="s">
        <v>12</v>
      </c>
      <c r="C1" s="272"/>
      <c r="D1" s="272"/>
      <c r="E1" s="272"/>
      <c r="F1" s="272"/>
      <c r="G1" s="272"/>
      <c r="H1" s="272"/>
      <c r="I1" s="272"/>
      <c r="J1" s="272"/>
      <c r="K1" s="273"/>
      <c r="L1" s="1"/>
    </row>
    <row r="2" spans="2:24" ht="23.25" customHeight="1" x14ac:dyDescent="0.25">
      <c r="B2" s="220" t="s">
        <v>92</v>
      </c>
      <c r="C2" s="270"/>
      <c r="D2" s="270"/>
      <c r="E2" s="270"/>
      <c r="F2" s="270"/>
      <c r="G2" s="270"/>
      <c r="H2" s="270"/>
      <c r="I2" s="270"/>
      <c r="J2" s="270"/>
      <c r="K2" s="271"/>
      <c r="L2" s="1"/>
    </row>
    <row r="3" spans="2:24" ht="21" thickBot="1" x14ac:dyDescent="0.3">
      <c r="B3" s="148" t="s">
        <v>13</v>
      </c>
      <c r="C3" s="224" t="s">
        <v>14</v>
      </c>
      <c r="D3" s="225"/>
      <c r="E3" s="225"/>
      <c r="F3" s="225"/>
      <c r="G3" s="225"/>
      <c r="H3" s="225"/>
      <c r="I3" s="225"/>
      <c r="J3" s="225"/>
      <c r="K3" s="226"/>
      <c r="L3" s="169"/>
      <c r="M3" s="169"/>
    </row>
    <row r="4" spans="2:24" ht="21" thickBot="1" x14ac:dyDescent="0.3">
      <c r="B4" s="3"/>
      <c r="C4" s="3"/>
      <c r="D4" s="93"/>
      <c r="E4" s="93"/>
      <c r="F4" s="93"/>
      <c r="G4" s="93"/>
      <c r="H4" s="93"/>
    </row>
    <row r="5" spans="2:24" ht="21" thickBot="1" x14ac:dyDescent="0.3">
      <c r="B5" s="150" t="s">
        <v>93</v>
      </c>
      <c r="C5" s="88"/>
      <c r="D5" s="93"/>
      <c r="E5" s="93"/>
    </row>
    <row r="6" spans="2:24" ht="15.75" x14ac:dyDescent="0.25">
      <c r="B6" s="274" t="s">
        <v>94</v>
      </c>
      <c r="C6" s="275"/>
      <c r="D6" s="275"/>
      <c r="E6" s="275"/>
      <c r="F6" s="275"/>
      <c r="G6" s="275"/>
      <c r="H6" s="275"/>
      <c r="I6" s="275"/>
      <c r="J6" s="275"/>
      <c r="K6" s="276"/>
    </row>
    <row r="7" spans="2:24" ht="55.7" customHeight="1" x14ac:dyDescent="0.25">
      <c r="B7" s="173" t="s">
        <v>95</v>
      </c>
      <c r="C7" s="174"/>
      <c r="D7" s="174"/>
      <c r="E7" s="174"/>
      <c r="F7" s="174"/>
      <c r="G7" s="174"/>
      <c r="H7" s="174"/>
      <c r="I7" s="174"/>
      <c r="J7" s="174"/>
      <c r="K7" s="175"/>
      <c r="L7" s="91"/>
      <c r="M7" s="91"/>
      <c r="N7" s="91"/>
    </row>
    <row r="8" spans="2:24" ht="151.35" customHeight="1" x14ac:dyDescent="0.25">
      <c r="B8" s="173" t="s">
        <v>96</v>
      </c>
      <c r="C8" s="174"/>
      <c r="D8" s="174"/>
      <c r="E8" s="174"/>
      <c r="F8" s="174"/>
      <c r="G8" s="174"/>
      <c r="H8" s="174"/>
      <c r="I8" s="174"/>
      <c r="J8" s="174"/>
      <c r="K8" s="175"/>
      <c r="L8" s="92"/>
      <c r="M8" s="92"/>
      <c r="N8" s="92"/>
    </row>
    <row r="9" spans="2:24" ht="41.45" customHeight="1" x14ac:dyDescent="0.25">
      <c r="B9" s="173" t="s">
        <v>97</v>
      </c>
      <c r="C9" s="174"/>
      <c r="D9" s="174"/>
      <c r="E9" s="174"/>
      <c r="F9" s="174"/>
      <c r="G9" s="174"/>
      <c r="H9" s="174"/>
      <c r="I9" s="174"/>
      <c r="J9" s="174"/>
      <c r="K9" s="175"/>
      <c r="L9" s="92"/>
      <c r="M9" s="92"/>
      <c r="N9" s="92"/>
    </row>
    <row r="10" spans="2:24" ht="31.7" customHeight="1" thickBot="1" x14ac:dyDescent="0.3">
      <c r="B10" s="170" t="s">
        <v>98</v>
      </c>
      <c r="C10" s="171"/>
      <c r="D10" s="171"/>
      <c r="E10" s="171"/>
      <c r="F10" s="171"/>
      <c r="G10" s="171"/>
      <c r="H10" s="171"/>
      <c r="I10" s="171"/>
      <c r="J10" s="171"/>
      <c r="K10" s="172"/>
    </row>
    <row r="11" spans="2:24" ht="18.75" thickBot="1" x14ac:dyDescent="0.3">
      <c r="B11" s="94"/>
      <c r="C11" s="94"/>
      <c r="D11" s="94"/>
      <c r="E11" s="94"/>
    </row>
    <row r="12" spans="2:24" ht="18.75" customHeight="1" thickBot="1" x14ac:dyDescent="0.3">
      <c r="B12" s="167" t="s">
        <v>86</v>
      </c>
      <c r="C12" s="165"/>
      <c r="D12" s="166"/>
    </row>
    <row r="13" spans="2:24" ht="30" x14ac:dyDescent="0.25">
      <c r="B13" s="89"/>
      <c r="C13" s="95"/>
      <c r="D13" s="90" t="s">
        <v>87</v>
      </c>
    </row>
    <row r="14" spans="2:24" ht="15" thickBot="1" x14ac:dyDescent="0.3">
      <c r="B14" s="96" t="s">
        <v>99</v>
      </c>
      <c r="C14" s="97"/>
      <c r="D14" s="159">
        <v>0</v>
      </c>
    </row>
    <row r="15" spans="2:24" ht="18.75" thickBot="1" x14ac:dyDescent="0.3">
      <c r="B15" s="94"/>
      <c r="C15" s="94"/>
      <c r="D15" s="94"/>
      <c r="E15" s="94"/>
    </row>
    <row r="16" spans="2:24" ht="19.5" customHeight="1" thickBot="1" x14ac:dyDescent="0.3">
      <c r="B16" s="227" t="s">
        <v>100</v>
      </c>
      <c r="C16" s="193"/>
      <c r="D16" s="193"/>
      <c r="E16" s="193"/>
      <c r="F16" s="193"/>
      <c r="G16" s="193"/>
      <c r="H16" s="193"/>
      <c r="I16" s="193"/>
      <c r="J16" s="193"/>
      <c r="K16" s="193"/>
      <c r="L16" s="193"/>
      <c r="M16" s="195"/>
      <c r="O16" s="227" t="s">
        <v>101</v>
      </c>
      <c r="P16" s="193"/>
      <c r="Q16" s="193"/>
      <c r="R16" s="193"/>
      <c r="S16" s="193"/>
      <c r="T16" s="193"/>
      <c r="U16" s="193"/>
      <c r="V16" s="193"/>
      <c r="W16" s="193"/>
      <c r="X16" s="195"/>
    </row>
    <row r="17" spans="2:24" ht="18.75" thickBot="1" x14ac:dyDescent="0.3">
      <c r="B17" s="98"/>
      <c r="C17" s="98"/>
      <c r="D17" s="267" t="s">
        <v>102</v>
      </c>
      <c r="E17" s="268"/>
      <c r="F17" s="268"/>
      <c r="G17" s="268"/>
      <c r="H17" s="268"/>
      <c r="I17" s="268"/>
      <c r="J17" s="268"/>
      <c r="K17" s="268"/>
      <c r="L17" s="268"/>
      <c r="M17" s="268"/>
      <c r="N17" s="99"/>
      <c r="O17" s="267" t="s">
        <v>103</v>
      </c>
      <c r="P17" s="268"/>
      <c r="Q17" s="268"/>
      <c r="R17" s="268"/>
      <c r="S17" s="268"/>
      <c r="T17" s="268"/>
      <c r="U17" s="268"/>
      <c r="V17" s="268"/>
      <c r="W17" s="268"/>
      <c r="X17" s="269"/>
    </row>
    <row r="18" spans="2:24" ht="36.75" thickBot="1" x14ac:dyDescent="0.3">
      <c r="B18" s="100" t="s">
        <v>104</v>
      </c>
      <c r="C18" s="100" t="s">
        <v>105</v>
      </c>
      <c r="D18" s="101" t="s">
        <v>34</v>
      </c>
      <c r="E18" s="102" t="s">
        <v>35</v>
      </c>
      <c r="F18" s="102" t="s">
        <v>36</v>
      </c>
      <c r="G18" s="102" t="s">
        <v>37</v>
      </c>
      <c r="H18" s="102" t="s">
        <v>38</v>
      </c>
      <c r="I18" s="102" t="s">
        <v>39</v>
      </c>
      <c r="J18" s="102" t="s">
        <v>40</v>
      </c>
      <c r="K18" s="102" t="s">
        <v>41</v>
      </c>
      <c r="L18" s="102" t="s">
        <v>42</v>
      </c>
      <c r="M18" s="102" t="s">
        <v>43</v>
      </c>
      <c r="N18" s="103"/>
      <c r="O18" s="101" t="s">
        <v>34</v>
      </c>
      <c r="P18" s="102" t="s">
        <v>35</v>
      </c>
      <c r="Q18" s="102" t="s">
        <v>36</v>
      </c>
      <c r="R18" s="102" t="s">
        <v>37</v>
      </c>
      <c r="S18" s="102" t="s">
        <v>38</v>
      </c>
      <c r="T18" s="102" t="s">
        <v>39</v>
      </c>
      <c r="U18" s="102" t="s">
        <v>40</v>
      </c>
      <c r="V18" s="102" t="s">
        <v>41</v>
      </c>
      <c r="W18" s="102" t="s">
        <v>42</v>
      </c>
      <c r="X18" s="102" t="s">
        <v>43</v>
      </c>
    </row>
    <row r="19" spans="2:24" ht="15.75" thickBot="1" x14ac:dyDescent="0.3">
      <c r="B19" s="265"/>
      <c r="C19" s="266"/>
      <c r="D19" s="104"/>
      <c r="E19" s="105"/>
      <c r="F19" s="105"/>
      <c r="G19" s="105"/>
      <c r="H19" s="105"/>
      <c r="I19" s="105"/>
      <c r="J19" s="105"/>
      <c r="K19" s="105"/>
      <c r="L19" s="105"/>
      <c r="M19" s="105"/>
      <c r="N19" s="106"/>
      <c r="O19" s="104"/>
      <c r="P19" s="105"/>
      <c r="Q19" s="105"/>
      <c r="R19" s="105"/>
      <c r="S19" s="105"/>
      <c r="T19" s="105"/>
      <c r="U19" s="105"/>
      <c r="V19" s="105"/>
      <c r="W19" s="105"/>
      <c r="X19" s="105"/>
    </row>
    <row r="20" spans="2:24" ht="16.5" thickBot="1" x14ac:dyDescent="0.3">
      <c r="B20" s="263" t="s">
        <v>106</v>
      </c>
      <c r="C20" s="264"/>
      <c r="D20" s="107"/>
      <c r="E20" s="108"/>
      <c r="F20" s="109"/>
      <c r="G20" s="109"/>
      <c r="H20" s="109"/>
      <c r="I20" s="109"/>
      <c r="J20" s="109"/>
      <c r="K20" s="110"/>
      <c r="L20" s="109"/>
      <c r="M20" s="110"/>
      <c r="N20" s="106"/>
      <c r="O20" s="107"/>
      <c r="P20" s="108"/>
      <c r="Q20" s="109"/>
      <c r="R20" s="109"/>
      <c r="S20" s="109"/>
      <c r="T20" s="109"/>
      <c r="U20" s="109"/>
      <c r="V20" s="110"/>
      <c r="W20" s="109"/>
      <c r="X20" s="110"/>
    </row>
    <row r="21" spans="2:24" ht="15" x14ac:dyDescent="0.25">
      <c r="B21" s="111" t="s">
        <v>107</v>
      </c>
      <c r="C21" s="112" t="s">
        <v>108</v>
      </c>
      <c r="D21" s="113">
        <v>234.6</v>
      </c>
      <c r="E21" s="114">
        <v>239.292</v>
      </c>
      <c r="F21" s="114">
        <v>244.07784000000001</v>
      </c>
      <c r="G21" s="114">
        <v>248.95939680000001</v>
      </c>
      <c r="H21" s="114">
        <v>253.93858473600002</v>
      </c>
      <c r="I21" s="114">
        <v>259.01735643072004</v>
      </c>
      <c r="J21" s="114">
        <v>264.19770355933446</v>
      </c>
      <c r="K21" s="114">
        <v>269.48165763052117</v>
      </c>
      <c r="L21" s="114">
        <v>274.8712907831316</v>
      </c>
      <c r="M21" s="114">
        <v>280.36871659879421</v>
      </c>
      <c r="N21" s="106"/>
      <c r="O21" s="116">
        <f>D21*(1-$D$14)</f>
        <v>234.6</v>
      </c>
      <c r="P21" s="116">
        <f t="shared" ref="P21:P27" si="0">E21*(1-$D$14)</f>
        <v>239.292</v>
      </c>
      <c r="Q21" s="116">
        <f t="shared" ref="Q21:Q27" si="1">F21*(1-$D$14)</f>
        <v>244.07784000000001</v>
      </c>
      <c r="R21" s="116">
        <f t="shared" ref="R21:R27" si="2">G21*(1-$D$14)</f>
        <v>248.95939680000001</v>
      </c>
      <c r="S21" s="116">
        <f t="shared" ref="S21:S27" si="3">H21*(1-$D$14)</f>
        <v>253.93858473600002</v>
      </c>
      <c r="T21" s="116">
        <f t="shared" ref="T21:T27" si="4">I21*(1-$D$14)</f>
        <v>259.01735643072004</v>
      </c>
      <c r="U21" s="116">
        <f t="shared" ref="U21:U27" si="5">J21*(1-$D$14)</f>
        <v>264.19770355933446</v>
      </c>
      <c r="V21" s="116">
        <f t="shared" ref="V21:V27" si="6">K21*(1-$D$14)</f>
        <v>269.48165763052117</v>
      </c>
      <c r="W21" s="116">
        <f t="shared" ref="W21:W27" si="7">L21*(1-$D$14)</f>
        <v>274.8712907831316</v>
      </c>
      <c r="X21" s="116">
        <f t="shared" ref="X21:X27" si="8">M21*(1-$D$14)</f>
        <v>280.36871659879421</v>
      </c>
    </row>
    <row r="22" spans="2:24" ht="15" x14ac:dyDescent="0.25">
      <c r="B22" s="164" t="s">
        <v>109</v>
      </c>
      <c r="C22" s="117" t="s">
        <v>110</v>
      </c>
      <c r="D22" s="113">
        <v>188.7</v>
      </c>
      <c r="E22" s="114">
        <v>192.47399999999999</v>
      </c>
      <c r="F22" s="114">
        <v>196.32347999999999</v>
      </c>
      <c r="G22" s="114">
        <v>200.24994959999998</v>
      </c>
      <c r="H22" s="114">
        <v>204.25494859199998</v>
      </c>
      <c r="I22" s="114">
        <v>208.34004756383999</v>
      </c>
      <c r="J22" s="114">
        <v>212.50684851511679</v>
      </c>
      <c r="K22" s="114">
        <v>216.75698548541914</v>
      </c>
      <c r="L22" s="114">
        <v>221.09212519512752</v>
      </c>
      <c r="M22" s="114">
        <v>225.51396769903008</v>
      </c>
      <c r="N22" s="106"/>
      <c r="O22" s="116">
        <f t="shared" ref="O22:O27" si="9">D22*(1-$D$14)</f>
        <v>188.7</v>
      </c>
      <c r="P22" s="116">
        <f t="shared" si="0"/>
        <v>192.47399999999999</v>
      </c>
      <c r="Q22" s="116">
        <f t="shared" si="1"/>
        <v>196.32347999999999</v>
      </c>
      <c r="R22" s="116">
        <f t="shared" si="2"/>
        <v>200.24994959999998</v>
      </c>
      <c r="S22" s="116">
        <f t="shared" si="3"/>
        <v>204.25494859199998</v>
      </c>
      <c r="T22" s="116">
        <f t="shared" si="4"/>
        <v>208.34004756383999</v>
      </c>
      <c r="U22" s="116">
        <f t="shared" si="5"/>
        <v>212.50684851511679</v>
      </c>
      <c r="V22" s="116">
        <f t="shared" si="6"/>
        <v>216.75698548541914</v>
      </c>
      <c r="W22" s="116">
        <f t="shared" si="7"/>
        <v>221.09212519512752</v>
      </c>
      <c r="X22" s="116">
        <f t="shared" si="8"/>
        <v>225.51396769903008</v>
      </c>
    </row>
    <row r="23" spans="2:24" ht="15" x14ac:dyDescent="0.25">
      <c r="B23" s="164" t="s">
        <v>111</v>
      </c>
      <c r="C23" s="117" t="s">
        <v>112</v>
      </c>
      <c r="D23" s="113">
        <v>188.7</v>
      </c>
      <c r="E23" s="114">
        <v>192.47399999999999</v>
      </c>
      <c r="F23" s="114">
        <v>196.32347999999999</v>
      </c>
      <c r="G23" s="114">
        <v>200.24994959999998</v>
      </c>
      <c r="H23" s="114">
        <v>204.25494859199998</v>
      </c>
      <c r="I23" s="114">
        <v>208.34004756383999</v>
      </c>
      <c r="J23" s="114">
        <v>212.50684851511679</v>
      </c>
      <c r="K23" s="114">
        <v>216.75698548541914</v>
      </c>
      <c r="L23" s="114">
        <v>221.09212519512752</v>
      </c>
      <c r="M23" s="114">
        <v>225.51396769903008</v>
      </c>
      <c r="N23" s="106"/>
      <c r="O23" s="116">
        <f t="shared" si="9"/>
        <v>188.7</v>
      </c>
      <c r="P23" s="116">
        <f t="shared" si="0"/>
        <v>192.47399999999999</v>
      </c>
      <c r="Q23" s="116">
        <f t="shared" si="1"/>
        <v>196.32347999999999</v>
      </c>
      <c r="R23" s="116">
        <f t="shared" si="2"/>
        <v>200.24994959999998</v>
      </c>
      <c r="S23" s="116">
        <f t="shared" si="3"/>
        <v>204.25494859199998</v>
      </c>
      <c r="T23" s="116">
        <f t="shared" si="4"/>
        <v>208.34004756383999</v>
      </c>
      <c r="U23" s="116">
        <f t="shared" si="5"/>
        <v>212.50684851511679</v>
      </c>
      <c r="V23" s="116">
        <f t="shared" si="6"/>
        <v>216.75698548541914</v>
      </c>
      <c r="W23" s="116">
        <f t="shared" si="7"/>
        <v>221.09212519512752</v>
      </c>
      <c r="X23" s="116">
        <f t="shared" si="8"/>
        <v>225.51396769903008</v>
      </c>
    </row>
    <row r="24" spans="2:24" ht="15" x14ac:dyDescent="0.25">
      <c r="B24" s="164" t="s">
        <v>113</v>
      </c>
      <c r="C24" s="117" t="s">
        <v>110</v>
      </c>
      <c r="D24" s="113">
        <v>188.7</v>
      </c>
      <c r="E24" s="114">
        <v>192.47399999999999</v>
      </c>
      <c r="F24" s="114">
        <v>196.32347999999999</v>
      </c>
      <c r="G24" s="114">
        <v>200.24994959999998</v>
      </c>
      <c r="H24" s="114">
        <v>204.25494859199998</v>
      </c>
      <c r="I24" s="114">
        <v>208.34004756383999</v>
      </c>
      <c r="J24" s="114">
        <v>212.50684851511679</v>
      </c>
      <c r="K24" s="114">
        <v>216.75698548541914</v>
      </c>
      <c r="L24" s="114">
        <v>221.09212519512752</v>
      </c>
      <c r="M24" s="114">
        <v>225.51396769903008</v>
      </c>
      <c r="N24" s="106"/>
      <c r="O24" s="116">
        <f t="shared" si="9"/>
        <v>188.7</v>
      </c>
      <c r="P24" s="116">
        <f t="shared" si="0"/>
        <v>192.47399999999999</v>
      </c>
      <c r="Q24" s="116">
        <f t="shared" si="1"/>
        <v>196.32347999999999</v>
      </c>
      <c r="R24" s="116">
        <f t="shared" si="2"/>
        <v>200.24994959999998</v>
      </c>
      <c r="S24" s="116">
        <f t="shared" si="3"/>
        <v>204.25494859199998</v>
      </c>
      <c r="T24" s="116">
        <f t="shared" si="4"/>
        <v>208.34004756383999</v>
      </c>
      <c r="U24" s="116">
        <f t="shared" si="5"/>
        <v>212.50684851511679</v>
      </c>
      <c r="V24" s="116">
        <f t="shared" si="6"/>
        <v>216.75698548541914</v>
      </c>
      <c r="W24" s="116">
        <f t="shared" si="7"/>
        <v>221.09212519512752</v>
      </c>
      <c r="X24" s="116">
        <f t="shared" si="8"/>
        <v>225.51396769903008</v>
      </c>
    </row>
    <row r="25" spans="2:24" ht="15" x14ac:dyDescent="0.25">
      <c r="B25" s="164" t="s">
        <v>114</v>
      </c>
      <c r="C25" s="117" t="s">
        <v>115</v>
      </c>
      <c r="D25" s="113">
        <v>214.2</v>
      </c>
      <c r="E25" s="114">
        <v>218.48399999999998</v>
      </c>
      <c r="F25" s="114">
        <v>222.85368</v>
      </c>
      <c r="G25" s="114">
        <v>227.3107536</v>
      </c>
      <c r="H25" s="114">
        <v>231.85696867199999</v>
      </c>
      <c r="I25" s="114">
        <v>236.49410804543999</v>
      </c>
      <c r="J25" s="114">
        <v>241.22399020634879</v>
      </c>
      <c r="K25" s="114">
        <v>246.04847001047577</v>
      </c>
      <c r="L25" s="114">
        <v>250.96943941068528</v>
      </c>
      <c r="M25" s="114">
        <v>255.988828198899</v>
      </c>
      <c r="N25" s="106"/>
      <c r="O25" s="116">
        <f t="shared" si="9"/>
        <v>214.2</v>
      </c>
      <c r="P25" s="116">
        <f t="shared" si="0"/>
        <v>218.48399999999998</v>
      </c>
      <c r="Q25" s="116">
        <f t="shared" si="1"/>
        <v>222.85368</v>
      </c>
      <c r="R25" s="116">
        <f t="shared" si="2"/>
        <v>227.3107536</v>
      </c>
      <c r="S25" s="116">
        <f t="shared" si="3"/>
        <v>231.85696867199999</v>
      </c>
      <c r="T25" s="116">
        <f t="shared" si="4"/>
        <v>236.49410804543999</v>
      </c>
      <c r="U25" s="116">
        <f t="shared" si="5"/>
        <v>241.22399020634879</v>
      </c>
      <c r="V25" s="116">
        <f t="shared" si="6"/>
        <v>246.04847001047577</v>
      </c>
      <c r="W25" s="116">
        <f t="shared" si="7"/>
        <v>250.96943941068528</v>
      </c>
      <c r="X25" s="116">
        <f t="shared" si="8"/>
        <v>255.988828198899</v>
      </c>
    </row>
    <row r="26" spans="2:24" ht="15" x14ac:dyDescent="0.25">
      <c r="B26" s="164" t="s">
        <v>116</v>
      </c>
      <c r="C26" s="117" t="s">
        <v>115</v>
      </c>
      <c r="D26" s="113">
        <v>214.2</v>
      </c>
      <c r="E26" s="114">
        <v>218.48399999999998</v>
      </c>
      <c r="F26" s="114">
        <v>222.85368</v>
      </c>
      <c r="G26" s="114">
        <v>227.3107536</v>
      </c>
      <c r="H26" s="114">
        <v>231.85696867199999</v>
      </c>
      <c r="I26" s="114">
        <v>236.49410804543999</v>
      </c>
      <c r="J26" s="114">
        <v>241.22399020634879</v>
      </c>
      <c r="K26" s="114">
        <v>246.04847001047577</v>
      </c>
      <c r="L26" s="114">
        <v>250.96943941068528</v>
      </c>
      <c r="M26" s="114">
        <v>255.988828198899</v>
      </c>
      <c r="N26" s="106"/>
      <c r="O26" s="116">
        <f t="shared" si="9"/>
        <v>214.2</v>
      </c>
      <c r="P26" s="116">
        <f t="shared" si="0"/>
        <v>218.48399999999998</v>
      </c>
      <c r="Q26" s="116">
        <f t="shared" si="1"/>
        <v>222.85368</v>
      </c>
      <c r="R26" s="116">
        <f t="shared" si="2"/>
        <v>227.3107536</v>
      </c>
      <c r="S26" s="116">
        <f t="shared" si="3"/>
        <v>231.85696867199999</v>
      </c>
      <c r="T26" s="116">
        <f t="shared" si="4"/>
        <v>236.49410804543999</v>
      </c>
      <c r="U26" s="116">
        <f t="shared" si="5"/>
        <v>241.22399020634879</v>
      </c>
      <c r="V26" s="116">
        <f t="shared" si="6"/>
        <v>246.04847001047577</v>
      </c>
      <c r="W26" s="116">
        <f t="shared" si="7"/>
        <v>250.96943941068528</v>
      </c>
      <c r="X26" s="116">
        <f t="shared" si="8"/>
        <v>255.988828198899</v>
      </c>
    </row>
    <row r="27" spans="2:24" ht="15.75" thickBot="1" x14ac:dyDescent="0.3">
      <c r="B27" s="118" t="s">
        <v>47</v>
      </c>
      <c r="C27" s="119"/>
      <c r="D27" s="120"/>
      <c r="E27" s="121"/>
      <c r="F27" s="114"/>
      <c r="G27" s="114"/>
      <c r="H27" s="114"/>
      <c r="I27" s="114"/>
      <c r="J27" s="114"/>
      <c r="K27" s="114"/>
      <c r="L27" s="114"/>
      <c r="M27" s="115"/>
      <c r="N27" s="106"/>
      <c r="O27" s="116">
        <f t="shared" si="9"/>
        <v>0</v>
      </c>
      <c r="P27" s="116">
        <f t="shared" si="0"/>
        <v>0</v>
      </c>
      <c r="Q27" s="116">
        <f t="shared" si="1"/>
        <v>0</v>
      </c>
      <c r="R27" s="116">
        <f t="shared" si="2"/>
        <v>0</v>
      </c>
      <c r="S27" s="116">
        <f t="shared" si="3"/>
        <v>0</v>
      </c>
      <c r="T27" s="116">
        <f t="shared" si="4"/>
        <v>0</v>
      </c>
      <c r="U27" s="116">
        <f t="shared" si="5"/>
        <v>0</v>
      </c>
      <c r="V27" s="116">
        <f t="shared" si="6"/>
        <v>0</v>
      </c>
      <c r="W27" s="116">
        <f t="shared" si="7"/>
        <v>0</v>
      </c>
      <c r="X27" s="116">
        <f t="shared" si="8"/>
        <v>0</v>
      </c>
    </row>
    <row r="28" spans="2:24" ht="16.5" thickBot="1" x14ac:dyDescent="0.3">
      <c r="B28" s="263" t="s">
        <v>70</v>
      </c>
      <c r="C28" s="264"/>
      <c r="D28" s="122"/>
      <c r="E28" s="109"/>
      <c r="F28" s="123"/>
      <c r="G28" s="109"/>
      <c r="H28" s="123"/>
      <c r="I28" s="109"/>
      <c r="J28" s="109"/>
      <c r="K28" s="109"/>
      <c r="L28" s="123"/>
      <c r="M28" s="110"/>
      <c r="N28" s="106"/>
      <c r="O28" s="122"/>
      <c r="P28" s="109"/>
      <c r="Q28" s="123"/>
      <c r="R28" s="109"/>
      <c r="S28" s="123"/>
      <c r="T28" s="109"/>
      <c r="U28" s="109"/>
      <c r="V28" s="109"/>
      <c r="W28" s="123"/>
      <c r="X28" s="110"/>
    </row>
    <row r="29" spans="2:24" ht="15" x14ac:dyDescent="0.25">
      <c r="B29" s="164" t="s">
        <v>117</v>
      </c>
      <c r="C29" s="117" t="s">
        <v>112</v>
      </c>
      <c r="D29" s="113">
        <v>188.7</v>
      </c>
      <c r="E29" s="114">
        <v>192.47399999999999</v>
      </c>
      <c r="F29" s="114">
        <v>196.32347999999999</v>
      </c>
      <c r="G29" s="114">
        <v>200.24994959999998</v>
      </c>
      <c r="H29" s="114">
        <v>204.25494859199998</v>
      </c>
      <c r="I29" s="114">
        <v>208.34004756383999</v>
      </c>
      <c r="J29" s="114">
        <v>212.50684851511679</v>
      </c>
      <c r="K29" s="114">
        <v>216.75698548541914</v>
      </c>
      <c r="L29" s="114">
        <v>221.09212519512752</v>
      </c>
      <c r="M29" s="114">
        <v>225.51396769903008</v>
      </c>
      <c r="N29" s="106"/>
      <c r="O29" s="116">
        <f t="shared" ref="O29:O34" si="10">D29*(1-$D$14)</f>
        <v>188.7</v>
      </c>
      <c r="P29" s="116">
        <f t="shared" ref="P29:P34" si="11">E29*(1-$D$14)</f>
        <v>192.47399999999999</v>
      </c>
      <c r="Q29" s="116">
        <f t="shared" ref="Q29:Q34" si="12">F29*(1-$D$14)</f>
        <v>196.32347999999999</v>
      </c>
      <c r="R29" s="116">
        <f t="shared" ref="R29:R34" si="13">G29*(1-$D$14)</f>
        <v>200.24994959999998</v>
      </c>
      <c r="S29" s="116">
        <f t="shared" ref="S29:S34" si="14">H29*(1-$D$14)</f>
        <v>204.25494859199998</v>
      </c>
      <c r="T29" s="116">
        <f t="shared" ref="T29:T34" si="15">I29*(1-$D$14)</f>
        <v>208.34004756383999</v>
      </c>
      <c r="U29" s="116">
        <f t="shared" ref="U29:U34" si="16">J29*(1-$D$14)</f>
        <v>212.50684851511679</v>
      </c>
      <c r="V29" s="116">
        <f t="shared" ref="V29:V34" si="17">K29*(1-$D$14)</f>
        <v>216.75698548541914</v>
      </c>
      <c r="W29" s="116">
        <f t="shared" ref="W29:W34" si="18">L29*(1-$D$14)</f>
        <v>221.09212519512752</v>
      </c>
      <c r="X29" s="116">
        <f t="shared" ref="X29:X34" si="19">M29*(1-$D$14)</f>
        <v>225.51396769903008</v>
      </c>
    </row>
    <row r="30" spans="2:24" ht="15" x14ac:dyDescent="0.25">
      <c r="B30" s="164" t="s">
        <v>118</v>
      </c>
      <c r="C30" s="117" t="s">
        <v>119</v>
      </c>
      <c r="D30" s="113">
        <v>137.69999999999999</v>
      </c>
      <c r="E30" s="114">
        <v>140.45399999999998</v>
      </c>
      <c r="F30" s="114">
        <v>143.26307999999997</v>
      </c>
      <c r="G30" s="114">
        <v>146.12834159999997</v>
      </c>
      <c r="H30" s="114">
        <v>149.05090843199997</v>
      </c>
      <c r="I30" s="114">
        <v>152.03192660063996</v>
      </c>
      <c r="J30" s="114">
        <v>155.07256513265276</v>
      </c>
      <c r="K30" s="114">
        <v>158.17401643530582</v>
      </c>
      <c r="L30" s="114">
        <v>161.33749676401195</v>
      </c>
      <c r="M30" s="114">
        <v>164.5642466992922</v>
      </c>
      <c r="N30" s="106"/>
      <c r="O30" s="116">
        <f t="shared" si="10"/>
        <v>137.69999999999999</v>
      </c>
      <c r="P30" s="116">
        <f t="shared" si="11"/>
        <v>140.45399999999998</v>
      </c>
      <c r="Q30" s="116">
        <f t="shared" si="12"/>
        <v>143.26307999999997</v>
      </c>
      <c r="R30" s="116">
        <f t="shared" si="13"/>
        <v>146.12834159999997</v>
      </c>
      <c r="S30" s="116">
        <f t="shared" si="14"/>
        <v>149.05090843199997</v>
      </c>
      <c r="T30" s="116">
        <f t="shared" si="15"/>
        <v>152.03192660063996</v>
      </c>
      <c r="U30" s="116">
        <f t="shared" si="16"/>
        <v>155.07256513265276</v>
      </c>
      <c r="V30" s="116">
        <f t="shared" si="17"/>
        <v>158.17401643530582</v>
      </c>
      <c r="W30" s="116">
        <f t="shared" si="18"/>
        <v>161.33749676401195</v>
      </c>
      <c r="X30" s="116">
        <f t="shared" si="19"/>
        <v>164.5642466992922</v>
      </c>
    </row>
    <row r="31" spans="2:24" ht="15" x14ac:dyDescent="0.25">
      <c r="B31" s="164" t="s">
        <v>120</v>
      </c>
      <c r="C31" s="117" t="s">
        <v>119</v>
      </c>
      <c r="D31" s="113">
        <v>137.69999999999999</v>
      </c>
      <c r="E31" s="114">
        <v>140.45399999999998</v>
      </c>
      <c r="F31" s="114">
        <v>143.26307999999997</v>
      </c>
      <c r="G31" s="114">
        <v>146.12834159999997</v>
      </c>
      <c r="H31" s="114">
        <v>149.05090843199997</v>
      </c>
      <c r="I31" s="114">
        <v>152.03192660063996</v>
      </c>
      <c r="J31" s="114">
        <v>155.07256513265276</v>
      </c>
      <c r="K31" s="114">
        <v>158.17401643530582</v>
      </c>
      <c r="L31" s="114">
        <v>161.33749676401195</v>
      </c>
      <c r="M31" s="114">
        <v>164.5642466992922</v>
      </c>
      <c r="N31" s="106"/>
      <c r="O31" s="116">
        <f t="shared" si="10"/>
        <v>137.69999999999999</v>
      </c>
      <c r="P31" s="116">
        <f t="shared" si="11"/>
        <v>140.45399999999998</v>
      </c>
      <c r="Q31" s="116">
        <f t="shared" si="12"/>
        <v>143.26307999999997</v>
      </c>
      <c r="R31" s="116">
        <f t="shared" si="13"/>
        <v>146.12834159999997</v>
      </c>
      <c r="S31" s="116">
        <f t="shared" si="14"/>
        <v>149.05090843199997</v>
      </c>
      <c r="T31" s="116">
        <f t="shared" si="15"/>
        <v>152.03192660063996</v>
      </c>
      <c r="U31" s="116">
        <f t="shared" si="16"/>
        <v>155.07256513265276</v>
      </c>
      <c r="V31" s="116">
        <f t="shared" si="17"/>
        <v>158.17401643530582</v>
      </c>
      <c r="W31" s="116">
        <f t="shared" si="18"/>
        <v>161.33749676401195</v>
      </c>
      <c r="X31" s="116">
        <f t="shared" si="19"/>
        <v>164.5642466992922</v>
      </c>
    </row>
    <row r="32" spans="2:24" ht="15" x14ac:dyDescent="0.25">
      <c r="B32" s="164" t="s">
        <v>121</v>
      </c>
      <c r="C32" s="117" t="s">
        <v>112</v>
      </c>
      <c r="D32" s="113">
        <v>188.7</v>
      </c>
      <c r="E32" s="114">
        <v>192.47399999999999</v>
      </c>
      <c r="F32" s="114">
        <v>196.32347999999999</v>
      </c>
      <c r="G32" s="114">
        <v>200.24994959999998</v>
      </c>
      <c r="H32" s="114">
        <v>204.25494859199998</v>
      </c>
      <c r="I32" s="114">
        <v>208.34004756383999</v>
      </c>
      <c r="J32" s="114">
        <v>212.50684851511679</v>
      </c>
      <c r="K32" s="114">
        <v>216.75698548541914</v>
      </c>
      <c r="L32" s="114">
        <v>221.09212519512752</v>
      </c>
      <c r="M32" s="114">
        <v>225.51396769903008</v>
      </c>
      <c r="N32" s="106"/>
      <c r="O32" s="116">
        <f t="shared" si="10"/>
        <v>188.7</v>
      </c>
      <c r="P32" s="116">
        <f t="shared" si="11"/>
        <v>192.47399999999999</v>
      </c>
      <c r="Q32" s="116">
        <f t="shared" si="12"/>
        <v>196.32347999999999</v>
      </c>
      <c r="R32" s="116">
        <f t="shared" si="13"/>
        <v>200.24994959999998</v>
      </c>
      <c r="S32" s="116">
        <f t="shared" si="14"/>
        <v>204.25494859199998</v>
      </c>
      <c r="T32" s="116">
        <f t="shared" si="15"/>
        <v>208.34004756383999</v>
      </c>
      <c r="U32" s="116">
        <f t="shared" si="16"/>
        <v>212.50684851511679</v>
      </c>
      <c r="V32" s="116">
        <f t="shared" si="17"/>
        <v>216.75698548541914</v>
      </c>
      <c r="W32" s="116">
        <f t="shared" si="18"/>
        <v>221.09212519512752</v>
      </c>
      <c r="X32" s="116">
        <f t="shared" si="19"/>
        <v>225.51396769903008</v>
      </c>
    </row>
    <row r="33" spans="2:24" ht="15" x14ac:dyDescent="0.25">
      <c r="B33" s="164" t="s">
        <v>122</v>
      </c>
      <c r="C33" s="117" t="s">
        <v>123</v>
      </c>
      <c r="D33" s="113">
        <v>158.1</v>
      </c>
      <c r="E33" s="114">
        <v>161.262</v>
      </c>
      <c r="F33" s="114">
        <v>164.48724000000001</v>
      </c>
      <c r="G33" s="114">
        <v>167.77698480000001</v>
      </c>
      <c r="H33" s="114">
        <v>171.132524496</v>
      </c>
      <c r="I33" s="114">
        <v>174.55517498592002</v>
      </c>
      <c r="J33" s="114">
        <v>178.04627848563842</v>
      </c>
      <c r="K33" s="114">
        <v>181.60720405535119</v>
      </c>
      <c r="L33" s="114">
        <v>185.2393481364582</v>
      </c>
      <c r="M33" s="114">
        <v>188.94413509918738</v>
      </c>
      <c r="N33" s="106"/>
      <c r="O33" s="116">
        <f t="shared" si="10"/>
        <v>158.1</v>
      </c>
      <c r="P33" s="116">
        <f t="shared" si="11"/>
        <v>161.262</v>
      </c>
      <c r="Q33" s="116">
        <f t="shared" si="12"/>
        <v>164.48724000000001</v>
      </c>
      <c r="R33" s="116">
        <f t="shared" si="13"/>
        <v>167.77698480000001</v>
      </c>
      <c r="S33" s="116">
        <f t="shared" si="14"/>
        <v>171.132524496</v>
      </c>
      <c r="T33" s="116">
        <f t="shared" si="15"/>
        <v>174.55517498592002</v>
      </c>
      <c r="U33" s="116">
        <f t="shared" si="16"/>
        <v>178.04627848563842</v>
      </c>
      <c r="V33" s="116">
        <f t="shared" si="17"/>
        <v>181.60720405535119</v>
      </c>
      <c r="W33" s="116">
        <f t="shared" si="18"/>
        <v>185.2393481364582</v>
      </c>
      <c r="X33" s="116">
        <f t="shared" si="19"/>
        <v>188.94413509918738</v>
      </c>
    </row>
    <row r="34" spans="2:24" ht="15.75" thickBot="1" x14ac:dyDescent="0.3">
      <c r="B34" s="118" t="s">
        <v>47</v>
      </c>
      <c r="C34" s="119"/>
      <c r="D34" s="120"/>
      <c r="E34" s="121"/>
      <c r="F34" s="125"/>
      <c r="G34" s="121"/>
      <c r="H34" s="125"/>
      <c r="I34" s="121"/>
      <c r="J34" s="121"/>
      <c r="K34" s="121"/>
      <c r="L34" s="121"/>
      <c r="M34" s="126"/>
      <c r="N34" s="106"/>
      <c r="O34" s="116">
        <f t="shared" si="10"/>
        <v>0</v>
      </c>
      <c r="P34" s="116">
        <f t="shared" si="11"/>
        <v>0</v>
      </c>
      <c r="Q34" s="116">
        <f t="shared" si="12"/>
        <v>0</v>
      </c>
      <c r="R34" s="116">
        <f t="shared" si="13"/>
        <v>0</v>
      </c>
      <c r="S34" s="116">
        <f t="shared" si="14"/>
        <v>0</v>
      </c>
      <c r="T34" s="116">
        <f t="shared" si="15"/>
        <v>0</v>
      </c>
      <c r="U34" s="116">
        <f t="shared" si="16"/>
        <v>0</v>
      </c>
      <c r="V34" s="116">
        <f t="shared" si="17"/>
        <v>0</v>
      </c>
      <c r="W34" s="116">
        <f t="shared" si="18"/>
        <v>0</v>
      </c>
      <c r="X34" s="116">
        <f t="shared" si="19"/>
        <v>0</v>
      </c>
    </row>
    <row r="35" spans="2:24" ht="16.5" thickBot="1" x14ac:dyDescent="0.3">
      <c r="B35" s="263" t="s">
        <v>124</v>
      </c>
      <c r="C35" s="264"/>
      <c r="D35" s="122"/>
      <c r="E35" s="109"/>
      <c r="F35" s="123"/>
      <c r="G35" s="109"/>
      <c r="H35" s="123"/>
      <c r="I35" s="109"/>
      <c r="J35" s="109"/>
      <c r="K35" s="109"/>
      <c r="L35" s="123"/>
      <c r="M35" s="110"/>
      <c r="N35" s="106"/>
      <c r="O35" s="122"/>
      <c r="P35" s="109"/>
      <c r="Q35" s="123"/>
      <c r="R35" s="109"/>
      <c r="S35" s="123"/>
      <c r="T35" s="109"/>
      <c r="U35" s="109"/>
      <c r="V35" s="109"/>
      <c r="W35" s="123"/>
      <c r="X35" s="110"/>
    </row>
    <row r="36" spans="2:24" ht="15" x14ac:dyDescent="0.25">
      <c r="B36" s="164" t="s">
        <v>125</v>
      </c>
      <c r="C36" s="117" t="s">
        <v>119</v>
      </c>
      <c r="D36" s="113">
        <v>137.69999999999999</v>
      </c>
      <c r="E36" s="114">
        <v>140.45399999999998</v>
      </c>
      <c r="F36" s="114">
        <v>143.26307999999997</v>
      </c>
      <c r="G36" s="114">
        <v>146.12834159999997</v>
      </c>
      <c r="H36" s="114">
        <v>149.05090843199997</v>
      </c>
      <c r="I36" s="114">
        <v>152.03192660063996</v>
      </c>
      <c r="J36" s="114">
        <v>155.07256513265276</v>
      </c>
      <c r="K36" s="114">
        <v>158.17401643530582</v>
      </c>
      <c r="L36" s="114">
        <v>161.33749676401195</v>
      </c>
      <c r="M36" s="114">
        <v>164.5642466992922</v>
      </c>
      <c r="N36" s="106"/>
      <c r="O36" s="116">
        <f t="shared" ref="O36:O51" si="20">D36*(1-$D$14)</f>
        <v>137.69999999999999</v>
      </c>
      <c r="P36" s="116">
        <f t="shared" ref="P36:P51" si="21">E36*(1-$D$14)</f>
        <v>140.45399999999998</v>
      </c>
      <c r="Q36" s="116">
        <f t="shared" ref="Q36:Q51" si="22">F36*(1-$D$14)</f>
        <v>143.26307999999997</v>
      </c>
      <c r="R36" s="116">
        <f t="shared" ref="R36:R51" si="23">G36*(1-$D$14)</f>
        <v>146.12834159999997</v>
      </c>
      <c r="S36" s="116">
        <f t="shared" ref="S36:S51" si="24">H36*(1-$D$14)</f>
        <v>149.05090843199997</v>
      </c>
      <c r="T36" s="116">
        <f t="shared" ref="T36:T51" si="25">I36*(1-$D$14)</f>
        <v>152.03192660063996</v>
      </c>
      <c r="U36" s="116">
        <f t="shared" ref="U36:U51" si="26">J36*(1-$D$14)</f>
        <v>155.07256513265276</v>
      </c>
      <c r="V36" s="116">
        <f t="shared" ref="V36:V51" si="27">K36*(1-$D$14)</f>
        <v>158.17401643530582</v>
      </c>
      <c r="W36" s="116">
        <f t="shared" ref="W36:W51" si="28">L36*(1-$D$14)</f>
        <v>161.33749676401195</v>
      </c>
      <c r="X36" s="116">
        <f t="shared" ref="X36:X51" si="29">M36*(1-$D$14)</f>
        <v>164.5642466992922</v>
      </c>
    </row>
    <row r="37" spans="2:24" ht="15" x14ac:dyDescent="0.25">
      <c r="B37" s="164" t="s">
        <v>126</v>
      </c>
      <c r="C37" s="117" t="s">
        <v>127</v>
      </c>
      <c r="D37" s="113">
        <v>188.7</v>
      </c>
      <c r="E37" s="114">
        <v>192.47399999999999</v>
      </c>
      <c r="F37" s="114">
        <v>196.32347999999999</v>
      </c>
      <c r="G37" s="114">
        <v>200.24994959999998</v>
      </c>
      <c r="H37" s="114">
        <v>204.25494859199998</v>
      </c>
      <c r="I37" s="114">
        <v>208.34004756383999</v>
      </c>
      <c r="J37" s="114">
        <v>212.50684851511679</v>
      </c>
      <c r="K37" s="114">
        <v>216.75698548541914</v>
      </c>
      <c r="L37" s="114">
        <v>221.09212519512752</v>
      </c>
      <c r="M37" s="114">
        <v>225.51396769903008</v>
      </c>
      <c r="N37" s="106"/>
      <c r="O37" s="116">
        <f t="shared" si="20"/>
        <v>188.7</v>
      </c>
      <c r="P37" s="116">
        <f t="shared" si="21"/>
        <v>192.47399999999999</v>
      </c>
      <c r="Q37" s="116">
        <f t="shared" si="22"/>
        <v>196.32347999999999</v>
      </c>
      <c r="R37" s="116">
        <f t="shared" si="23"/>
        <v>200.24994959999998</v>
      </c>
      <c r="S37" s="116">
        <f t="shared" si="24"/>
        <v>204.25494859199998</v>
      </c>
      <c r="T37" s="116">
        <f t="shared" si="25"/>
        <v>208.34004756383999</v>
      </c>
      <c r="U37" s="116">
        <f t="shared" si="26"/>
        <v>212.50684851511679</v>
      </c>
      <c r="V37" s="116">
        <f t="shared" si="27"/>
        <v>216.75698548541914</v>
      </c>
      <c r="W37" s="116">
        <f t="shared" si="28"/>
        <v>221.09212519512752</v>
      </c>
      <c r="X37" s="116">
        <f t="shared" si="29"/>
        <v>225.51396769903008</v>
      </c>
    </row>
    <row r="38" spans="2:24" ht="15" x14ac:dyDescent="0.25">
      <c r="B38" s="164" t="s">
        <v>128</v>
      </c>
      <c r="C38" s="117" t="s">
        <v>129</v>
      </c>
      <c r="D38" s="113"/>
      <c r="E38" s="114"/>
      <c r="F38" s="124"/>
      <c r="G38" s="114"/>
      <c r="H38" s="124"/>
      <c r="I38" s="114"/>
      <c r="J38" s="114"/>
      <c r="K38" s="114"/>
      <c r="L38" s="114"/>
      <c r="M38" s="115"/>
      <c r="N38" s="106"/>
      <c r="O38" s="116">
        <f t="shared" si="20"/>
        <v>0</v>
      </c>
      <c r="P38" s="116">
        <f t="shared" si="21"/>
        <v>0</v>
      </c>
      <c r="Q38" s="116">
        <f t="shared" si="22"/>
        <v>0</v>
      </c>
      <c r="R38" s="116">
        <f t="shared" si="23"/>
        <v>0</v>
      </c>
      <c r="S38" s="116">
        <f t="shared" si="24"/>
        <v>0</v>
      </c>
      <c r="T38" s="116">
        <f t="shared" si="25"/>
        <v>0</v>
      </c>
      <c r="U38" s="116">
        <f t="shared" si="26"/>
        <v>0</v>
      </c>
      <c r="V38" s="116">
        <f t="shared" si="27"/>
        <v>0</v>
      </c>
      <c r="W38" s="116">
        <f t="shared" si="28"/>
        <v>0</v>
      </c>
      <c r="X38" s="116">
        <f t="shared" si="29"/>
        <v>0</v>
      </c>
    </row>
    <row r="39" spans="2:24" ht="15" x14ac:dyDescent="0.25">
      <c r="B39" s="164" t="s">
        <v>130</v>
      </c>
      <c r="C39" s="117" t="s">
        <v>129</v>
      </c>
      <c r="D39" s="113"/>
      <c r="E39" s="114"/>
      <c r="F39" s="124"/>
      <c r="G39" s="114"/>
      <c r="H39" s="124"/>
      <c r="I39" s="114"/>
      <c r="J39" s="114"/>
      <c r="K39" s="114"/>
      <c r="L39" s="114"/>
      <c r="M39" s="115"/>
      <c r="N39" s="106"/>
      <c r="O39" s="116">
        <f t="shared" si="20"/>
        <v>0</v>
      </c>
      <c r="P39" s="116">
        <f t="shared" si="21"/>
        <v>0</v>
      </c>
      <c r="Q39" s="116">
        <f t="shared" si="22"/>
        <v>0</v>
      </c>
      <c r="R39" s="116">
        <f t="shared" si="23"/>
        <v>0</v>
      </c>
      <c r="S39" s="116">
        <f t="shared" si="24"/>
        <v>0</v>
      </c>
      <c r="T39" s="116">
        <f t="shared" si="25"/>
        <v>0</v>
      </c>
      <c r="U39" s="116">
        <f t="shared" si="26"/>
        <v>0</v>
      </c>
      <c r="V39" s="116">
        <f t="shared" si="27"/>
        <v>0</v>
      </c>
      <c r="W39" s="116">
        <f t="shared" si="28"/>
        <v>0</v>
      </c>
      <c r="X39" s="116">
        <f t="shared" si="29"/>
        <v>0</v>
      </c>
    </row>
    <row r="40" spans="2:24" ht="15" x14ac:dyDescent="0.25">
      <c r="B40" s="164" t="s">
        <v>131</v>
      </c>
      <c r="C40" s="117" t="s">
        <v>129</v>
      </c>
      <c r="D40" s="113"/>
      <c r="E40" s="114"/>
      <c r="F40" s="124"/>
      <c r="G40" s="114"/>
      <c r="H40" s="124"/>
      <c r="I40" s="114"/>
      <c r="J40" s="114"/>
      <c r="K40" s="114"/>
      <c r="L40" s="114"/>
      <c r="M40" s="115"/>
      <c r="N40" s="106"/>
      <c r="O40" s="116">
        <f t="shared" si="20"/>
        <v>0</v>
      </c>
      <c r="P40" s="116">
        <f t="shared" si="21"/>
        <v>0</v>
      </c>
      <c r="Q40" s="116">
        <f t="shared" si="22"/>
        <v>0</v>
      </c>
      <c r="R40" s="116">
        <f t="shared" si="23"/>
        <v>0</v>
      </c>
      <c r="S40" s="116">
        <f t="shared" si="24"/>
        <v>0</v>
      </c>
      <c r="T40" s="116">
        <f t="shared" si="25"/>
        <v>0</v>
      </c>
      <c r="U40" s="116">
        <f t="shared" si="26"/>
        <v>0</v>
      </c>
      <c r="V40" s="116">
        <f t="shared" si="27"/>
        <v>0</v>
      </c>
      <c r="W40" s="116">
        <f t="shared" si="28"/>
        <v>0</v>
      </c>
      <c r="X40" s="116">
        <f t="shared" si="29"/>
        <v>0</v>
      </c>
    </row>
    <row r="41" spans="2:24" ht="15" x14ac:dyDescent="0.25">
      <c r="B41" s="164" t="s">
        <v>132</v>
      </c>
      <c r="C41" s="117" t="s">
        <v>129</v>
      </c>
      <c r="D41" s="113"/>
      <c r="E41" s="114"/>
      <c r="F41" s="124"/>
      <c r="G41" s="114"/>
      <c r="H41" s="124"/>
      <c r="I41" s="114"/>
      <c r="J41" s="114"/>
      <c r="K41" s="114"/>
      <c r="L41" s="114"/>
      <c r="M41" s="115"/>
      <c r="N41" s="106"/>
      <c r="O41" s="116">
        <f t="shared" si="20"/>
        <v>0</v>
      </c>
      <c r="P41" s="116">
        <f t="shared" si="21"/>
        <v>0</v>
      </c>
      <c r="Q41" s="116">
        <f t="shared" si="22"/>
        <v>0</v>
      </c>
      <c r="R41" s="116">
        <f t="shared" si="23"/>
        <v>0</v>
      </c>
      <c r="S41" s="116">
        <f t="shared" si="24"/>
        <v>0</v>
      </c>
      <c r="T41" s="116">
        <f t="shared" si="25"/>
        <v>0</v>
      </c>
      <c r="U41" s="116">
        <f t="shared" si="26"/>
        <v>0</v>
      </c>
      <c r="V41" s="116">
        <f t="shared" si="27"/>
        <v>0</v>
      </c>
      <c r="W41" s="116">
        <f t="shared" si="28"/>
        <v>0</v>
      </c>
      <c r="X41" s="116">
        <f t="shared" si="29"/>
        <v>0</v>
      </c>
    </row>
    <row r="42" spans="2:24" ht="15" x14ac:dyDescent="0.25">
      <c r="B42" s="164" t="s">
        <v>133</v>
      </c>
      <c r="C42" s="117" t="s">
        <v>129</v>
      </c>
      <c r="D42" s="113"/>
      <c r="E42" s="114"/>
      <c r="F42" s="124"/>
      <c r="G42" s="114"/>
      <c r="H42" s="124"/>
      <c r="I42" s="114"/>
      <c r="J42" s="114"/>
      <c r="K42" s="114"/>
      <c r="L42" s="114"/>
      <c r="M42" s="115"/>
      <c r="N42" s="106"/>
      <c r="O42" s="116">
        <f t="shared" si="20"/>
        <v>0</v>
      </c>
      <c r="P42" s="116">
        <f t="shared" si="21"/>
        <v>0</v>
      </c>
      <c r="Q42" s="116">
        <f t="shared" si="22"/>
        <v>0</v>
      </c>
      <c r="R42" s="116">
        <f t="shared" si="23"/>
        <v>0</v>
      </c>
      <c r="S42" s="116">
        <f t="shared" si="24"/>
        <v>0</v>
      </c>
      <c r="T42" s="116">
        <f t="shared" si="25"/>
        <v>0</v>
      </c>
      <c r="U42" s="116">
        <f t="shared" si="26"/>
        <v>0</v>
      </c>
      <c r="V42" s="116">
        <f t="shared" si="27"/>
        <v>0</v>
      </c>
      <c r="W42" s="116">
        <f t="shared" si="28"/>
        <v>0</v>
      </c>
      <c r="X42" s="116">
        <f t="shared" si="29"/>
        <v>0</v>
      </c>
    </row>
    <row r="43" spans="2:24" ht="15" x14ac:dyDescent="0.25">
      <c r="B43" s="164" t="s">
        <v>134</v>
      </c>
      <c r="C43" s="117" t="s">
        <v>129</v>
      </c>
      <c r="D43" s="113"/>
      <c r="E43" s="114"/>
      <c r="F43" s="124"/>
      <c r="G43" s="114"/>
      <c r="H43" s="124"/>
      <c r="I43" s="114"/>
      <c r="J43" s="114"/>
      <c r="K43" s="114"/>
      <c r="L43" s="114"/>
      <c r="M43" s="115"/>
      <c r="N43" s="106"/>
      <c r="O43" s="116">
        <f t="shared" si="20"/>
        <v>0</v>
      </c>
      <c r="P43" s="116">
        <f t="shared" si="21"/>
        <v>0</v>
      </c>
      <c r="Q43" s="116">
        <f t="shared" si="22"/>
        <v>0</v>
      </c>
      <c r="R43" s="116">
        <f t="shared" si="23"/>
        <v>0</v>
      </c>
      <c r="S43" s="116">
        <f t="shared" si="24"/>
        <v>0</v>
      </c>
      <c r="T43" s="116">
        <f t="shared" si="25"/>
        <v>0</v>
      </c>
      <c r="U43" s="116">
        <f t="shared" si="26"/>
        <v>0</v>
      </c>
      <c r="V43" s="116">
        <f t="shared" si="27"/>
        <v>0</v>
      </c>
      <c r="W43" s="116">
        <f t="shared" si="28"/>
        <v>0</v>
      </c>
      <c r="X43" s="116">
        <f t="shared" si="29"/>
        <v>0</v>
      </c>
    </row>
    <row r="44" spans="2:24" ht="15" x14ac:dyDescent="0.25">
      <c r="B44" s="164" t="s">
        <v>135</v>
      </c>
      <c r="C44" s="117" t="s">
        <v>129</v>
      </c>
      <c r="D44" s="113"/>
      <c r="E44" s="114"/>
      <c r="F44" s="124"/>
      <c r="G44" s="114"/>
      <c r="H44" s="124"/>
      <c r="I44" s="114"/>
      <c r="J44" s="114"/>
      <c r="K44" s="114"/>
      <c r="L44" s="114"/>
      <c r="M44" s="115"/>
      <c r="N44" s="106"/>
      <c r="O44" s="116">
        <f t="shared" si="20"/>
        <v>0</v>
      </c>
      <c r="P44" s="116">
        <f t="shared" si="21"/>
        <v>0</v>
      </c>
      <c r="Q44" s="116">
        <f t="shared" si="22"/>
        <v>0</v>
      </c>
      <c r="R44" s="116">
        <f t="shared" si="23"/>
        <v>0</v>
      </c>
      <c r="S44" s="116">
        <f t="shared" si="24"/>
        <v>0</v>
      </c>
      <c r="T44" s="116">
        <f t="shared" si="25"/>
        <v>0</v>
      </c>
      <c r="U44" s="116">
        <f t="shared" si="26"/>
        <v>0</v>
      </c>
      <c r="V44" s="116">
        <f t="shared" si="27"/>
        <v>0</v>
      </c>
      <c r="W44" s="116">
        <f t="shared" si="28"/>
        <v>0</v>
      </c>
      <c r="X44" s="116">
        <f t="shared" si="29"/>
        <v>0</v>
      </c>
    </row>
    <row r="45" spans="2:24" ht="15" x14ac:dyDescent="0.25">
      <c r="B45" s="164" t="s">
        <v>136</v>
      </c>
      <c r="C45" s="117" t="s">
        <v>112</v>
      </c>
      <c r="D45" s="113">
        <v>188.7</v>
      </c>
      <c r="E45" s="114">
        <v>192.47399999999999</v>
      </c>
      <c r="F45" s="114">
        <v>196.32347999999999</v>
      </c>
      <c r="G45" s="114">
        <v>200.24994959999998</v>
      </c>
      <c r="H45" s="114">
        <v>204.25494859199998</v>
      </c>
      <c r="I45" s="114">
        <v>208.34004756383999</v>
      </c>
      <c r="J45" s="114">
        <v>212.50684851511679</v>
      </c>
      <c r="K45" s="114">
        <v>216.75698548541914</v>
      </c>
      <c r="L45" s="114">
        <v>221.09212519512752</v>
      </c>
      <c r="M45" s="114">
        <v>225.51396769903008</v>
      </c>
      <c r="N45" s="106"/>
      <c r="O45" s="116">
        <f t="shared" si="20"/>
        <v>188.7</v>
      </c>
      <c r="P45" s="116">
        <f t="shared" si="21"/>
        <v>192.47399999999999</v>
      </c>
      <c r="Q45" s="116">
        <f t="shared" si="22"/>
        <v>196.32347999999999</v>
      </c>
      <c r="R45" s="116">
        <f t="shared" si="23"/>
        <v>200.24994959999998</v>
      </c>
      <c r="S45" s="116">
        <f t="shared" si="24"/>
        <v>204.25494859199998</v>
      </c>
      <c r="T45" s="116">
        <f t="shared" si="25"/>
        <v>208.34004756383999</v>
      </c>
      <c r="U45" s="116">
        <f t="shared" si="26"/>
        <v>212.50684851511679</v>
      </c>
      <c r="V45" s="116">
        <f t="shared" si="27"/>
        <v>216.75698548541914</v>
      </c>
      <c r="W45" s="116">
        <f t="shared" si="28"/>
        <v>221.09212519512752</v>
      </c>
      <c r="X45" s="116">
        <f t="shared" si="29"/>
        <v>225.51396769903008</v>
      </c>
    </row>
    <row r="46" spans="2:24" ht="15" x14ac:dyDescent="0.25">
      <c r="B46" s="164" t="s">
        <v>137</v>
      </c>
      <c r="C46" s="117" t="s">
        <v>123</v>
      </c>
      <c r="D46" s="113">
        <v>158.1</v>
      </c>
      <c r="E46" s="114">
        <v>161.262</v>
      </c>
      <c r="F46" s="114">
        <v>164.48724000000001</v>
      </c>
      <c r="G46" s="114">
        <v>167.77698480000001</v>
      </c>
      <c r="H46" s="114">
        <v>171.132524496</v>
      </c>
      <c r="I46" s="114">
        <v>174.55517498592002</v>
      </c>
      <c r="J46" s="114">
        <v>178.04627848563842</v>
      </c>
      <c r="K46" s="114">
        <v>181.60720405535119</v>
      </c>
      <c r="L46" s="114">
        <v>185.2393481364582</v>
      </c>
      <c r="M46" s="114">
        <v>188.94413509918738</v>
      </c>
      <c r="N46" s="106"/>
      <c r="O46" s="116">
        <f t="shared" si="20"/>
        <v>158.1</v>
      </c>
      <c r="P46" s="116">
        <f t="shared" si="21"/>
        <v>161.262</v>
      </c>
      <c r="Q46" s="116">
        <f t="shared" si="22"/>
        <v>164.48724000000001</v>
      </c>
      <c r="R46" s="116">
        <f t="shared" si="23"/>
        <v>167.77698480000001</v>
      </c>
      <c r="S46" s="116">
        <f t="shared" si="24"/>
        <v>171.132524496</v>
      </c>
      <c r="T46" s="116">
        <f t="shared" si="25"/>
        <v>174.55517498592002</v>
      </c>
      <c r="U46" s="116">
        <f t="shared" si="26"/>
        <v>178.04627848563842</v>
      </c>
      <c r="V46" s="116">
        <f t="shared" si="27"/>
        <v>181.60720405535119</v>
      </c>
      <c r="W46" s="116">
        <f t="shared" si="28"/>
        <v>185.2393481364582</v>
      </c>
      <c r="X46" s="116">
        <f t="shared" si="29"/>
        <v>188.94413509918738</v>
      </c>
    </row>
    <row r="47" spans="2:24" ht="15" x14ac:dyDescent="0.25">
      <c r="B47" s="164" t="s">
        <v>138</v>
      </c>
      <c r="C47" s="117" t="s">
        <v>112</v>
      </c>
      <c r="D47" s="113">
        <v>188.7</v>
      </c>
      <c r="E47" s="114">
        <v>192.47399999999999</v>
      </c>
      <c r="F47" s="114">
        <v>196.32347999999999</v>
      </c>
      <c r="G47" s="114">
        <v>200.24994959999998</v>
      </c>
      <c r="H47" s="114">
        <v>204.25494859199998</v>
      </c>
      <c r="I47" s="114">
        <v>208.34004756383999</v>
      </c>
      <c r="J47" s="114">
        <v>212.50684851511679</v>
      </c>
      <c r="K47" s="114">
        <v>216.75698548541914</v>
      </c>
      <c r="L47" s="114">
        <v>221.09212519512752</v>
      </c>
      <c r="M47" s="114">
        <v>225.51396769903008</v>
      </c>
      <c r="N47" s="106"/>
      <c r="O47" s="116">
        <f t="shared" si="20"/>
        <v>188.7</v>
      </c>
      <c r="P47" s="116">
        <f t="shared" si="21"/>
        <v>192.47399999999999</v>
      </c>
      <c r="Q47" s="116">
        <f t="shared" si="22"/>
        <v>196.32347999999999</v>
      </c>
      <c r="R47" s="116">
        <f t="shared" si="23"/>
        <v>200.24994959999998</v>
      </c>
      <c r="S47" s="116">
        <f t="shared" si="24"/>
        <v>204.25494859199998</v>
      </c>
      <c r="T47" s="116">
        <f t="shared" si="25"/>
        <v>208.34004756383999</v>
      </c>
      <c r="U47" s="116">
        <f t="shared" si="26"/>
        <v>212.50684851511679</v>
      </c>
      <c r="V47" s="116">
        <f t="shared" si="27"/>
        <v>216.75698548541914</v>
      </c>
      <c r="W47" s="116">
        <f t="shared" si="28"/>
        <v>221.09212519512752</v>
      </c>
      <c r="X47" s="116">
        <f t="shared" si="29"/>
        <v>225.51396769903008</v>
      </c>
    </row>
    <row r="48" spans="2:24" ht="15" x14ac:dyDescent="0.25">
      <c r="B48" s="164" t="s">
        <v>139</v>
      </c>
      <c r="C48" s="117" t="s">
        <v>123</v>
      </c>
      <c r="D48" s="113">
        <v>158.1</v>
      </c>
      <c r="E48" s="114">
        <v>161.262</v>
      </c>
      <c r="F48" s="114">
        <v>164.48724000000001</v>
      </c>
      <c r="G48" s="114">
        <v>167.77698480000001</v>
      </c>
      <c r="H48" s="114">
        <v>171.132524496</v>
      </c>
      <c r="I48" s="114">
        <v>174.55517498592002</v>
      </c>
      <c r="J48" s="114">
        <v>178.04627848563842</v>
      </c>
      <c r="K48" s="114">
        <v>181.60720405535119</v>
      </c>
      <c r="L48" s="114">
        <v>185.2393481364582</v>
      </c>
      <c r="M48" s="114">
        <v>188.94413509918738</v>
      </c>
      <c r="N48" s="106"/>
      <c r="O48" s="116">
        <f t="shared" si="20"/>
        <v>158.1</v>
      </c>
      <c r="P48" s="116">
        <f t="shared" si="21"/>
        <v>161.262</v>
      </c>
      <c r="Q48" s="116">
        <f t="shared" si="22"/>
        <v>164.48724000000001</v>
      </c>
      <c r="R48" s="116">
        <f t="shared" si="23"/>
        <v>167.77698480000001</v>
      </c>
      <c r="S48" s="116">
        <f t="shared" si="24"/>
        <v>171.132524496</v>
      </c>
      <c r="T48" s="116">
        <f t="shared" si="25"/>
        <v>174.55517498592002</v>
      </c>
      <c r="U48" s="116">
        <f t="shared" si="26"/>
        <v>178.04627848563842</v>
      </c>
      <c r="V48" s="116">
        <f t="shared" si="27"/>
        <v>181.60720405535119</v>
      </c>
      <c r="W48" s="116">
        <f t="shared" si="28"/>
        <v>185.2393481364582</v>
      </c>
      <c r="X48" s="116">
        <f t="shared" si="29"/>
        <v>188.94413509918738</v>
      </c>
    </row>
    <row r="49" spans="2:24" ht="15" x14ac:dyDescent="0.25">
      <c r="B49" s="164" t="s">
        <v>140</v>
      </c>
      <c r="C49" s="117" t="s">
        <v>129</v>
      </c>
      <c r="D49" s="113"/>
      <c r="E49" s="114"/>
      <c r="F49" s="124"/>
      <c r="G49" s="114"/>
      <c r="H49" s="124"/>
      <c r="I49" s="114"/>
      <c r="J49" s="114"/>
      <c r="K49" s="114"/>
      <c r="L49" s="114"/>
      <c r="M49" s="115"/>
      <c r="N49" s="106"/>
      <c r="O49" s="116">
        <f t="shared" si="20"/>
        <v>0</v>
      </c>
      <c r="P49" s="116">
        <f t="shared" si="21"/>
        <v>0</v>
      </c>
      <c r="Q49" s="116">
        <f t="shared" si="22"/>
        <v>0</v>
      </c>
      <c r="R49" s="116">
        <f t="shared" si="23"/>
        <v>0</v>
      </c>
      <c r="S49" s="116">
        <f t="shared" si="24"/>
        <v>0</v>
      </c>
      <c r="T49" s="116">
        <f t="shared" si="25"/>
        <v>0</v>
      </c>
      <c r="U49" s="116">
        <f t="shared" si="26"/>
        <v>0</v>
      </c>
      <c r="V49" s="116">
        <f t="shared" si="27"/>
        <v>0</v>
      </c>
      <c r="W49" s="116">
        <f t="shared" si="28"/>
        <v>0</v>
      </c>
      <c r="X49" s="116">
        <f t="shared" si="29"/>
        <v>0</v>
      </c>
    </row>
    <row r="50" spans="2:24" ht="15" x14ac:dyDescent="0.25">
      <c r="B50" s="164" t="s">
        <v>141</v>
      </c>
      <c r="C50" s="117" t="s">
        <v>129</v>
      </c>
      <c r="D50" s="113"/>
      <c r="E50" s="114"/>
      <c r="F50" s="124"/>
      <c r="G50" s="114"/>
      <c r="H50" s="124"/>
      <c r="I50" s="114"/>
      <c r="J50" s="114"/>
      <c r="K50" s="114"/>
      <c r="L50" s="114"/>
      <c r="M50" s="115"/>
      <c r="N50" s="106"/>
      <c r="O50" s="116">
        <f t="shared" si="20"/>
        <v>0</v>
      </c>
      <c r="P50" s="116">
        <f t="shared" si="21"/>
        <v>0</v>
      </c>
      <c r="Q50" s="116">
        <f t="shared" si="22"/>
        <v>0</v>
      </c>
      <c r="R50" s="116">
        <f t="shared" si="23"/>
        <v>0</v>
      </c>
      <c r="S50" s="116">
        <f t="shared" si="24"/>
        <v>0</v>
      </c>
      <c r="T50" s="116">
        <f t="shared" si="25"/>
        <v>0</v>
      </c>
      <c r="U50" s="116">
        <f t="shared" si="26"/>
        <v>0</v>
      </c>
      <c r="V50" s="116">
        <f t="shared" si="27"/>
        <v>0</v>
      </c>
      <c r="W50" s="116">
        <f t="shared" si="28"/>
        <v>0</v>
      </c>
      <c r="X50" s="116">
        <f t="shared" si="29"/>
        <v>0</v>
      </c>
    </row>
    <row r="51" spans="2:24" ht="15.75" thickBot="1" x14ac:dyDescent="0.3">
      <c r="B51" s="118" t="s">
        <v>47</v>
      </c>
      <c r="C51" s="119"/>
      <c r="D51" s="120"/>
      <c r="E51" s="121"/>
      <c r="F51" s="125"/>
      <c r="G51" s="121"/>
      <c r="H51" s="125"/>
      <c r="I51" s="121"/>
      <c r="J51" s="121"/>
      <c r="K51" s="121"/>
      <c r="L51" s="121"/>
      <c r="M51" s="126"/>
      <c r="N51" s="106"/>
      <c r="O51" s="116">
        <f t="shared" si="20"/>
        <v>0</v>
      </c>
      <c r="P51" s="116">
        <f t="shared" si="21"/>
        <v>0</v>
      </c>
      <c r="Q51" s="116">
        <f t="shared" si="22"/>
        <v>0</v>
      </c>
      <c r="R51" s="116">
        <f t="shared" si="23"/>
        <v>0</v>
      </c>
      <c r="S51" s="116">
        <f t="shared" si="24"/>
        <v>0</v>
      </c>
      <c r="T51" s="116">
        <f t="shared" si="25"/>
        <v>0</v>
      </c>
      <c r="U51" s="116">
        <f t="shared" si="26"/>
        <v>0</v>
      </c>
      <c r="V51" s="116">
        <f t="shared" si="27"/>
        <v>0</v>
      </c>
      <c r="W51" s="116">
        <f t="shared" si="28"/>
        <v>0</v>
      </c>
      <c r="X51" s="116">
        <f t="shared" si="29"/>
        <v>0</v>
      </c>
    </row>
    <row r="52" spans="2:24" ht="16.5" thickBot="1" x14ac:dyDescent="0.3">
      <c r="B52" s="263" t="s">
        <v>142</v>
      </c>
      <c r="C52" s="264"/>
      <c r="D52" s="122"/>
      <c r="E52" s="109"/>
      <c r="F52" s="123"/>
      <c r="G52" s="109"/>
      <c r="H52" s="123"/>
      <c r="I52" s="109"/>
      <c r="J52" s="109"/>
      <c r="K52" s="109"/>
      <c r="L52" s="123"/>
      <c r="M52" s="110"/>
      <c r="N52" s="106"/>
      <c r="O52" s="122"/>
      <c r="P52" s="109"/>
      <c r="Q52" s="123"/>
      <c r="R52" s="109"/>
      <c r="S52" s="123"/>
      <c r="T52" s="109"/>
      <c r="U52" s="109"/>
      <c r="V52" s="109"/>
      <c r="W52" s="123"/>
      <c r="X52" s="110"/>
    </row>
    <row r="53" spans="2:24" ht="15" x14ac:dyDescent="0.25">
      <c r="B53" s="118" t="s">
        <v>143</v>
      </c>
      <c r="C53" s="117" t="s">
        <v>143</v>
      </c>
      <c r="D53" s="113">
        <v>122.4</v>
      </c>
      <c r="E53" s="114">
        <v>124.84800000000001</v>
      </c>
      <c r="F53" s="114">
        <v>127.34496000000001</v>
      </c>
      <c r="G53" s="114">
        <v>129.89185920000003</v>
      </c>
      <c r="H53" s="114">
        <v>132.48969638400004</v>
      </c>
      <c r="I53" s="114">
        <v>135.13949031168005</v>
      </c>
      <c r="J53" s="114">
        <v>137.84228011791365</v>
      </c>
      <c r="K53" s="114">
        <v>140.59912572027193</v>
      </c>
      <c r="L53" s="114">
        <v>143.41110823467736</v>
      </c>
      <c r="M53" s="114">
        <v>146.27933039937091</v>
      </c>
      <c r="N53" s="106"/>
      <c r="O53" s="116">
        <f t="shared" ref="O53:O58" si="30">D53*(1-$D$14)</f>
        <v>122.4</v>
      </c>
      <c r="P53" s="116">
        <f t="shared" ref="P53:P58" si="31">E53*(1-$D$14)</f>
        <v>124.84800000000001</v>
      </c>
      <c r="Q53" s="116">
        <f t="shared" ref="Q53:Q58" si="32">F53*(1-$D$14)</f>
        <v>127.34496000000001</v>
      </c>
      <c r="R53" s="116">
        <f t="shared" ref="R53:R58" si="33">G53*(1-$D$14)</f>
        <v>129.89185920000003</v>
      </c>
      <c r="S53" s="116">
        <f t="shared" ref="S53:S58" si="34">H53*(1-$D$14)</f>
        <v>132.48969638400004</v>
      </c>
      <c r="T53" s="116">
        <f t="shared" ref="T53:T58" si="35">I53*(1-$D$14)</f>
        <v>135.13949031168005</v>
      </c>
      <c r="U53" s="116">
        <f t="shared" ref="U53:U58" si="36">J53*(1-$D$14)</f>
        <v>137.84228011791365</v>
      </c>
      <c r="V53" s="116">
        <f t="shared" ref="V53:V58" si="37">K53*(1-$D$14)</f>
        <v>140.59912572027193</v>
      </c>
      <c r="W53" s="116">
        <f t="shared" ref="W53:W58" si="38">L53*(1-$D$14)</f>
        <v>143.41110823467736</v>
      </c>
      <c r="X53" s="116">
        <f t="shared" ref="X53:X58" si="39">M53*(1-$D$14)</f>
        <v>146.27933039937091</v>
      </c>
    </row>
    <row r="54" spans="2:24" ht="15" x14ac:dyDescent="0.25">
      <c r="B54" s="118" t="s">
        <v>144</v>
      </c>
      <c r="C54" s="117" t="s">
        <v>144</v>
      </c>
      <c r="D54" s="113">
        <v>158.1</v>
      </c>
      <c r="E54" s="114">
        <v>161.262</v>
      </c>
      <c r="F54" s="114">
        <v>164.48724000000001</v>
      </c>
      <c r="G54" s="114">
        <v>167.77698480000001</v>
      </c>
      <c r="H54" s="114">
        <v>171.132524496</v>
      </c>
      <c r="I54" s="114">
        <v>174.55517498592002</v>
      </c>
      <c r="J54" s="114">
        <v>178.04627848563842</v>
      </c>
      <c r="K54" s="114">
        <v>181.60720405535119</v>
      </c>
      <c r="L54" s="114">
        <v>185.2393481364582</v>
      </c>
      <c r="M54" s="114">
        <v>188.94413509918738</v>
      </c>
      <c r="N54" s="106"/>
      <c r="O54" s="116">
        <f t="shared" si="30"/>
        <v>158.1</v>
      </c>
      <c r="P54" s="116">
        <f t="shared" si="31"/>
        <v>161.262</v>
      </c>
      <c r="Q54" s="116">
        <f t="shared" si="32"/>
        <v>164.48724000000001</v>
      </c>
      <c r="R54" s="116">
        <f t="shared" si="33"/>
        <v>167.77698480000001</v>
      </c>
      <c r="S54" s="116">
        <f t="shared" si="34"/>
        <v>171.132524496</v>
      </c>
      <c r="T54" s="116">
        <f t="shared" si="35"/>
        <v>174.55517498592002</v>
      </c>
      <c r="U54" s="116">
        <f t="shared" si="36"/>
        <v>178.04627848563842</v>
      </c>
      <c r="V54" s="116">
        <f t="shared" si="37"/>
        <v>181.60720405535119</v>
      </c>
      <c r="W54" s="116">
        <f t="shared" si="38"/>
        <v>185.2393481364582</v>
      </c>
      <c r="X54" s="116">
        <f t="shared" si="39"/>
        <v>188.94413509918738</v>
      </c>
    </row>
    <row r="55" spans="2:24" ht="15" x14ac:dyDescent="0.25">
      <c r="B55" s="118" t="s">
        <v>47</v>
      </c>
      <c r="C55" s="127"/>
      <c r="D55" s="113"/>
      <c r="E55" s="114"/>
      <c r="F55" s="124"/>
      <c r="G55" s="114"/>
      <c r="H55" s="124"/>
      <c r="I55" s="114"/>
      <c r="J55" s="114"/>
      <c r="K55" s="114"/>
      <c r="L55" s="114"/>
      <c r="M55" s="115"/>
      <c r="N55" s="106"/>
      <c r="O55" s="116">
        <f t="shared" si="30"/>
        <v>0</v>
      </c>
      <c r="P55" s="116">
        <f t="shared" si="31"/>
        <v>0</v>
      </c>
      <c r="Q55" s="116">
        <f t="shared" si="32"/>
        <v>0</v>
      </c>
      <c r="R55" s="116">
        <f t="shared" si="33"/>
        <v>0</v>
      </c>
      <c r="S55" s="116">
        <f t="shared" si="34"/>
        <v>0</v>
      </c>
      <c r="T55" s="116">
        <f t="shared" si="35"/>
        <v>0</v>
      </c>
      <c r="U55" s="116">
        <f t="shared" si="36"/>
        <v>0</v>
      </c>
      <c r="V55" s="116">
        <f t="shared" si="37"/>
        <v>0</v>
      </c>
      <c r="W55" s="116">
        <f t="shared" si="38"/>
        <v>0</v>
      </c>
      <c r="X55" s="116">
        <f t="shared" si="39"/>
        <v>0</v>
      </c>
    </row>
    <row r="56" spans="2:24" ht="15" x14ac:dyDescent="0.25">
      <c r="B56" s="118" t="s">
        <v>47</v>
      </c>
      <c r="C56" s="127"/>
      <c r="D56" s="113"/>
      <c r="E56" s="114"/>
      <c r="F56" s="124"/>
      <c r="G56" s="114"/>
      <c r="H56" s="124"/>
      <c r="I56" s="114"/>
      <c r="J56" s="114"/>
      <c r="K56" s="114"/>
      <c r="L56" s="114"/>
      <c r="M56" s="115"/>
      <c r="N56" s="106"/>
      <c r="O56" s="116">
        <f t="shared" si="30"/>
        <v>0</v>
      </c>
      <c r="P56" s="116">
        <f t="shared" si="31"/>
        <v>0</v>
      </c>
      <c r="Q56" s="116">
        <f t="shared" si="32"/>
        <v>0</v>
      </c>
      <c r="R56" s="116">
        <f t="shared" si="33"/>
        <v>0</v>
      </c>
      <c r="S56" s="116">
        <f t="shared" si="34"/>
        <v>0</v>
      </c>
      <c r="T56" s="116">
        <f t="shared" si="35"/>
        <v>0</v>
      </c>
      <c r="U56" s="116">
        <f t="shared" si="36"/>
        <v>0</v>
      </c>
      <c r="V56" s="116">
        <f t="shared" si="37"/>
        <v>0</v>
      </c>
      <c r="W56" s="116">
        <f t="shared" si="38"/>
        <v>0</v>
      </c>
      <c r="X56" s="116">
        <f t="shared" si="39"/>
        <v>0</v>
      </c>
    </row>
    <row r="57" spans="2:24" ht="15" x14ac:dyDescent="0.25">
      <c r="B57" s="118" t="s">
        <v>47</v>
      </c>
      <c r="C57" s="127"/>
      <c r="D57" s="113"/>
      <c r="E57" s="114"/>
      <c r="F57" s="124"/>
      <c r="G57" s="114"/>
      <c r="H57" s="124"/>
      <c r="I57" s="114"/>
      <c r="J57" s="114"/>
      <c r="K57" s="114"/>
      <c r="L57" s="114"/>
      <c r="M57" s="115"/>
      <c r="N57" s="106"/>
      <c r="O57" s="116">
        <f t="shared" si="30"/>
        <v>0</v>
      </c>
      <c r="P57" s="116">
        <f t="shared" si="31"/>
        <v>0</v>
      </c>
      <c r="Q57" s="116">
        <f t="shared" si="32"/>
        <v>0</v>
      </c>
      <c r="R57" s="116">
        <f t="shared" si="33"/>
        <v>0</v>
      </c>
      <c r="S57" s="116">
        <f t="shared" si="34"/>
        <v>0</v>
      </c>
      <c r="T57" s="116">
        <f t="shared" si="35"/>
        <v>0</v>
      </c>
      <c r="U57" s="116">
        <f t="shared" si="36"/>
        <v>0</v>
      </c>
      <c r="V57" s="116">
        <f t="shared" si="37"/>
        <v>0</v>
      </c>
      <c r="W57" s="116">
        <f t="shared" si="38"/>
        <v>0</v>
      </c>
      <c r="X57" s="116">
        <f t="shared" si="39"/>
        <v>0</v>
      </c>
    </row>
    <row r="58" spans="2:24" ht="15.75" thickBot="1" x14ac:dyDescent="0.3">
      <c r="B58" s="128" t="s">
        <v>47</v>
      </c>
      <c r="C58" s="129"/>
      <c r="D58" s="130"/>
      <c r="E58" s="131"/>
      <c r="F58" s="132"/>
      <c r="G58" s="131"/>
      <c r="H58" s="132"/>
      <c r="I58" s="131"/>
      <c r="J58" s="131"/>
      <c r="K58" s="131"/>
      <c r="L58" s="131"/>
      <c r="M58" s="133"/>
      <c r="N58" s="106"/>
      <c r="O58" s="116">
        <f t="shared" si="30"/>
        <v>0</v>
      </c>
      <c r="P58" s="116">
        <f t="shared" si="31"/>
        <v>0</v>
      </c>
      <c r="Q58" s="116">
        <f t="shared" si="32"/>
        <v>0</v>
      </c>
      <c r="R58" s="116">
        <f t="shared" si="33"/>
        <v>0</v>
      </c>
      <c r="S58" s="116">
        <f t="shared" si="34"/>
        <v>0</v>
      </c>
      <c r="T58" s="116">
        <f t="shared" si="35"/>
        <v>0</v>
      </c>
      <c r="U58" s="116">
        <f t="shared" si="36"/>
        <v>0</v>
      </c>
      <c r="V58" s="116">
        <f t="shared" si="37"/>
        <v>0</v>
      </c>
      <c r="W58" s="116">
        <f t="shared" si="38"/>
        <v>0</v>
      </c>
      <c r="X58" s="116">
        <f t="shared" si="39"/>
        <v>0</v>
      </c>
    </row>
    <row r="59" spans="2:24" ht="15" thickBot="1" x14ac:dyDescent="0.3"/>
    <row r="60" spans="2:24" ht="18.75" thickBot="1" x14ac:dyDescent="0.3">
      <c r="B60" s="227" t="s">
        <v>145</v>
      </c>
      <c r="C60" s="193"/>
      <c r="D60" s="193"/>
      <c r="E60" s="193"/>
      <c r="F60" s="193"/>
      <c r="G60" s="193"/>
      <c r="H60" s="193"/>
      <c r="I60" s="193"/>
      <c r="J60" s="193"/>
      <c r="K60" s="193"/>
      <c r="L60" s="193"/>
      <c r="M60" s="193"/>
      <c r="N60" s="195"/>
    </row>
    <row r="61" spans="2:24" x14ac:dyDescent="0.25">
      <c r="B61" s="257" t="s">
        <v>146</v>
      </c>
      <c r="C61" s="278"/>
      <c r="D61" s="229"/>
      <c r="E61" s="229"/>
      <c r="F61" s="229"/>
      <c r="G61" s="229"/>
      <c r="H61" s="229"/>
      <c r="I61" s="229"/>
      <c r="J61" s="229"/>
      <c r="K61" s="229"/>
      <c r="L61" s="229"/>
      <c r="M61" s="229"/>
      <c r="N61" s="258"/>
    </row>
    <row r="62" spans="2:24" x14ac:dyDescent="0.25">
      <c r="B62" s="279" t="s">
        <v>147</v>
      </c>
      <c r="C62" s="280"/>
      <c r="D62" s="281"/>
      <c r="E62" s="281"/>
      <c r="F62" s="281"/>
      <c r="G62" s="281"/>
      <c r="H62" s="281"/>
      <c r="I62" s="281"/>
      <c r="J62" s="281"/>
      <c r="K62" s="281"/>
      <c r="L62" s="281"/>
      <c r="M62" s="281"/>
      <c r="N62" s="282"/>
    </row>
    <row r="63" spans="2:24" x14ac:dyDescent="0.25">
      <c r="B63" s="259"/>
      <c r="C63" s="283"/>
      <c r="D63" s="238"/>
      <c r="E63" s="238"/>
      <c r="F63" s="238"/>
      <c r="G63" s="238"/>
      <c r="H63" s="238"/>
      <c r="I63" s="238"/>
      <c r="J63" s="238"/>
      <c r="K63" s="238"/>
      <c r="L63" s="238"/>
      <c r="M63" s="238"/>
      <c r="N63" s="260"/>
    </row>
    <row r="64" spans="2:24" x14ac:dyDescent="0.25">
      <c r="B64" s="279" t="s">
        <v>91</v>
      </c>
      <c r="C64" s="280"/>
      <c r="D64" s="281"/>
      <c r="E64" s="281"/>
      <c r="F64" s="281"/>
      <c r="G64" s="281"/>
      <c r="H64" s="281"/>
      <c r="I64" s="281"/>
      <c r="J64" s="281"/>
      <c r="K64" s="281"/>
      <c r="L64" s="281"/>
      <c r="M64" s="281"/>
      <c r="N64" s="282"/>
    </row>
    <row r="65" spans="2:14" x14ac:dyDescent="0.25">
      <c r="B65" s="259"/>
      <c r="C65" s="283"/>
      <c r="D65" s="238"/>
      <c r="E65" s="238"/>
      <c r="F65" s="238"/>
      <c r="G65" s="238"/>
      <c r="H65" s="238"/>
      <c r="I65" s="238"/>
      <c r="J65" s="238"/>
      <c r="K65" s="238"/>
      <c r="L65" s="238"/>
      <c r="M65" s="238"/>
      <c r="N65" s="260"/>
    </row>
    <row r="66" spans="2:14" x14ac:dyDescent="0.25">
      <c r="B66" s="259"/>
      <c r="C66" s="283"/>
      <c r="D66" s="238"/>
      <c r="E66" s="238"/>
      <c r="F66" s="238"/>
      <c r="G66" s="238"/>
      <c r="H66" s="238"/>
      <c r="I66" s="238"/>
      <c r="J66" s="238"/>
      <c r="K66" s="238"/>
      <c r="L66" s="238"/>
      <c r="M66" s="238"/>
      <c r="N66" s="260"/>
    </row>
    <row r="67" spans="2:14" x14ac:dyDescent="0.25">
      <c r="B67" s="259"/>
      <c r="C67" s="283"/>
      <c r="D67" s="238"/>
      <c r="E67" s="238"/>
      <c r="F67" s="238"/>
      <c r="G67" s="238"/>
      <c r="H67" s="238"/>
      <c r="I67" s="238"/>
      <c r="J67" s="238"/>
      <c r="K67" s="238"/>
      <c r="L67" s="238"/>
      <c r="M67" s="238"/>
      <c r="N67" s="260"/>
    </row>
    <row r="68" spans="2:14" x14ac:dyDescent="0.25">
      <c r="B68" s="259"/>
      <c r="C68" s="283"/>
      <c r="D68" s="238"/>
      <c r="E68" s="238"/>
      <c r="F68" s="238"/>
      <c r="G68" s="238"/>
      <c r="H68" s="238"/>
      <c r="I68" s="238"/>
      <c r="J68" s="238"/>
      <c r="K68" s="238"/>
      <c r="L68" s="238"/>
      <c r="M68" s="238"/>
      <c r="N68" s="260"/>
    </row>
    <row r="69" spans="2:14" ht="15" thickBot="1" x14ac:dyDescent="0.3">
      <c r="B69" s="261" t="s">
        <v>82</v>
      </c>
      <c r="C69" s="277"/>
      <c r="D69" s="241"/>
      <c r="E69" s="241"/>
      <c r="F69" s="241"/>
      <c r="G69" s="241"/>
      <c r="H69" s="241"/>
      <c r="I69" s="241"/>
      <c r="J69" s="241"/>
      <c r="K69" s="241"/>
      <c r="L69" s="241"/>
      <c r="M69" s="241"/>
      <c r="N69" s="262"/>
    </row>
  </sheetData>
  <mergeCells count="27">
    <mergeCell ref="B28:C28"/>
    <mergeCell ref="B35:C35"/>
    <mergeCell ref="B52:C52"/>
    <mergeCell ref="B69:N69"/>
    <mergeCell ref="B60:N60"/>
    <mergeCell ref="B61:N61"/>
    <mergeCell ref="B62:N62"/>
    <mergeCell ref="B63:N63"/>
    <mergeCell ref="B64:N64"/>
    <mergeCell ref="B65:N65"/>
    <mergeCell ref="B66:N66"/>
    <mergeCell ref="B67:N67"/>
    <mergeCell ref="B68:N68"/>
    <mergeCell ref="B1:K1"/>
    <mergeCell ref="O16:X16"/>
    <mergeCell ref="B8:K8"/>
    <mergeCell ref="B9:K9"/>
    <mergeCell ref="D17:M17"/>
    <mergeCell ref="B6:K6"/>
    <mergeCell ref="B10:K10"/>
    <mergeCell ref="B7:K7"/>
    <mergeCell ref="B16:M16"/>
    <mergeCell ref="B20:C20"/>
    <mergeCell ref="B19:C19"/>
    <mergeCell ref="O17:X17"/>
    <mergeCell ref="C3:K3"/>
    <mergeCell ref="B2:K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9"/>
  <sheetViews>
    <sheetView zoomScale="80" zoomScaleNormal="80" workbookViewId="0">
      <selection activeCell="C3" sqref="C3:M3"/>
    </sheetView>
  </sheetViews>
  <sheetFormatPr defaultColWidth="8.85546875" defaultRowHeight="14.25" x14ac:dyDescent="0.25"/>
  <cols>
    <col min="1" max="1" width="4" style="2" customWidth="1"/>
    <col min="2" max="2" width="40.85546875" style="2" customWidth="1"/>
    <col min="3" max="12" width="15.7109375" style="2" customWidth="1"/>
    <col min="13" max="13" width="10.85546875" style="2" customWidth="1"/>
    <col min="14" max="16384" width="8.85546875" style="2"/>
  </cols>
  <sheetData>
    <row r="1" spans="2:13" ht="22.5" customHeight="1" x14ac:dyDescent="0.25">
      <c r="B1" s="176" t="s">
        <v>12</v>
      </c>
      <c r="C1" s="177"/>
      <c r="D1" s="177"/>
      <c r="E1" s="177"/>
      <c r="F1" s="177"/>
      <c r="G1" s="177"/>
      <c r="H1" s="177"/>
      <c r="I1" s="177"/>
      <c r="J1" s="177"/>
      <c r="K1" s="218"/>
      <c r="L1" s="218"/>
      <c r="M1" s="219"/>
    </row>
    <row r="2" spans="2:13" ht="23.25" customHeight="1" x14ac:dyDescent="0.25">
      <c r="B2" s="220" t="s">
        <v>1</v>
      </c>
      <c r="C2" s="221"/>
      <c r="D2" s="221"/>
      <c r="E2" s="221"/>
      <c r="F2" s="221"/>
      <c r="G2" s="221"/>
      <c r="H2" s="221"/>
      <c r="I2" s="221"/>
      <c r="J2" s="221"/>
      <c r="K2" s="221"/>
      <c r="L2" s="222"/>
      <c r="M2" s="223"/>
    </row>
    <row r="3" spans="2:13" ht="21" thickBot="1" x14ac:dyDescent="0.3">
      <c r="B3" s="148" t="s">
        <v>13</v>
      </c>
      <c r="C3" s="224" t="s">
        <v>14</v>
      </c>
      <c r="D3" s="224"/>
      <c r="E3" s="224"/>
      <c r="F3" s="224"/>
      <c r="G3" s="224"/>
      <c r="H3" s="225"/>
      <c r="I3" s="225"/>
      <c r="J3" s="225"/>
      <c r="K3" s="225"/>
      <c r="L3" s="225"/>
      <c r="M3" s="226"/>
    </row>
    <row r="4" spans="2:13" ht="19.350000000000001" customHeight="1" thickBot="1" x14ac:dyDescent="0.3">
      <c r="B4" s="287"/>
      <c r="C4" s="288"/>
      <c r="D4" s="288"/>
      <c r="E4" s="288"/>
      <c r="F4" s="288"/>
      <c r="G4" s="288"/>
      <c r="H4" s="288"/>
      <c r="I4" s="288"/>
      <c r="J4" s="288"/>
      <c r="K4" s="288"/>
      <c r="L4" s="288"/>
      <c r="M4" s="288"/>
    </row>
    <row r="5" spans="2:13" ht="21" thickBot="1" x14ac:dyDescent="0.3">
      <c r="B5" s="289" t="s">
        <v>148</v>
      </c>
      <c r="C5" s="290"/>
      <c r="D5" s="290"/>
      <c r="E5" s="290"/>
      <c r="F5" s="290"/>
      <c r="G5" s="290"/>
      <c r="H5" s="290"/>
      <c r="I5" s="290"/>
      <c r="J5" s="290"/>
      <c r="K5" s="290"/>
      <c r="L5" s="290"/>
      <c r="M5" s="291"/>
    </row>
    <row r="6" spans="2:13" ht="15.75" x14ac:dyDescent="0.25">
      <c r="B6" s="284" t="s">
        <v>94</v>
      </c>
      <c r="C6" s="285"/>
      <c r="D6" s="285"/>
      <c r="E6" s="285"/>
      <c r="F6" s="285"/>
      <c r="G6" s="285"/>
      <c r="H6" s="285"/>
      <c r="I6" s="285"/>
      <c r="J6" s="285"/>
      <c r="K6" s="285"/>
      <c r="L6" s="285"/>
      <c r="M6" s="286"/>
    </row>
    <row r="7" spans="2:13" ht="80.45" customHeight="1" thickBot="1" x14ac:dyDescent="0.3">
      <c r="B7" s="170" t="s">
        <v>149</v>
      </c>
      <c r="C7" s="171"/>
      <c r="D7" s="171"/>
      <c r="E7" s="171"/>
      <c r="F7" s="171"/>
      <c r="G7" s="171"/>
      <c r="H7" s="171"/>
      <c r="I7" s="171"/>
      <c r="J7" s="171"/>
      <c r="K7" s="171"/>
      <c r="L7" s="171"/>
      <c r="M7" s="172"/>
    </row>
    <row r="8" spans="2:13" ht="15.75" x14ac:dyDescent="0.25">
      <c r="H8" s="134"/>
      <c r="I8" s="135"/>
      <c r="J8" s="135"/>
    </row>
    <row r="9" spans="2:13" ht="16.5" thickBot="1" x14ac:dyDescent="0.3">
      <c r="H9" s="134"/>
      <c r="I9" s="135"/>
      <c r="J9" s="135"/>
    </row>
    <row r="10" spans="2:13" ht="18.75" thickBot="1" x14ac:dyDescent="0.3">
      <c r="B10" s="100"/>
      <c r="C10" s="101" t="s">
        <v>34</v>
      </c>
      <c r="D10" s="102" t="s">
        <v>35</v>
      </c>
      <c r="E10" s="102" t="s">
        <v>36</v>
      </c>
      <c r="F10" s="102" t="s">
        <v>37</v>
      </c>
      <c r="G10" s="102" t="s">
        <v>38</v>
      </c>
      <c r="H10" s="102" t="s">
        <v>39</v>
      </c>
      <c r="I10" s="102" t="s">
        <v>40</v>
      </c>
      <c r="J10" s="102" t="s">
        <v>41</v>
      </c>
      <c r="K10" s="102" t="s">
        <v>42</v>
      </c>
      <c r="L10" s="136" t="s">
        <v>43</v>
      </c>
      <c r="M10" s="101" t="s">
        <v>44</v>
      </c>
    </row>
    <row r="11" spans="2:13" ht="16.5" thickBot="1" x14ac:dyDescent="0.3">
      <c r="B11" s="137" t="s">
        <v>150</v>
      </c>
      <c r="C11" s="138"/>
      <c r="D11" s="139"/>
      <c r="E11" s="140"/>
      <c r="F11" s="140"/>
      <c r="G11" s="140"/>
      <c r="H11" s="140"/>
      <c r="I11" s="140"/>
      <c r="J11" s="140"/>
      <c r="K11" s="141"/>
      <c r="L11" s="140"/>
      <c r="M11" s="138"/>
    </row>
    <row r="12" spans="2:13" ht="30" x14ac:dyDescent="0.25">
      <c r="B12" s="127" t="s">
        <v>47</v>
      </c>
      <c r="C12" s="113"/>
      <c r="D12" s="114"/>
      <c r="E12" s="114"/>
      <c r="F12" s="114"/>
      <c r="G12" s="114"/>
      <c r="H12" s="114"/>
      <c r="I12" s="114"/>
      <c r="J12" s="114"/>
      <c r="K12" s="114"/>
      <c r="L12" s="142"/>
      <c r="M12" s="143">
        <f>SUM(C12:L12)</f>
        <v>0</v>
      </c>
    </row>
    <row r="13" spans="2:13" ht="30" x14ac:dyDescent="0.25">
      <c r="B13" s="127" t="s">
        <v>47</v>
      </c>
      <c r="C13" s="113"/>
      <c r="D13" s="114"/>
      <c r="E13" s="124"/>
      <c r="F13" s="114"/>
      <c r="G13" s="124"/>
      <c r="H13" s="114"/>
      <c r="I13" s="114"/>
      <c r="J13" s="114"/>
      <c r="K13" s="114"/>
      <c r="L13" s="142"/>
      <c r="M13" s="143">
        <f t="shared" ref="M13:M17" si="0">SUM(C13:L13)</f>
        <v>0</v>
      </c>
    </row>
    <row r="14" spans="2:13" ht="30" x14ac:dyDescent="0.25">
      <c r="B14" s="127" t="s">
        <v>47</v>
      </c>
      <c r="C14" s="113"/>
      <c r="D14" s="114"/>
      <c r="E14" s="124"/>
      <c r="F14" s="114"/>
      <c r="G14" s="124"/>
      <c r="H14" s="114"/>
      <c r="I14" s="114"/>
      <c r="J14" s="114"/>
      <c r="K14" s="114"/>
      <c r="L14" s="142"/>
      <c r="M14" s="143">
        <f t="shared" si="0"/>
        <v>0</v>
      </c>
    </row>
    <row r="15" spans="2:13" ht="30" x14ac:dyDescent="0.25">
      <c r="B15" s="127" t="s">
        <v>47</v>
      </c>
      <c r="C15" s="113"/>
      <c r="D15" s="114"/>
      <c r="E15" s="124"/>
      <c r="F15" s="114"/>
      <c r="G15" s="124"/>
      <c r="H15" s="114"/>
      <c r="I15" s="114"/>
      <c r="J15" s="114"/>
      <c r="K15" s="114"/>
      <c r="L15" s="142"/>
      <c r="M15" s="143">
        <f t="shared" si="0"/>
        <v>0</v>
      </c>
    </row>
    <row r="16" spans="2:13" ht="30" x14ac:dyDescent="0.25">
      <c r="B16" s="127" t="s">
        <v>47</v>
      </c>
      <c r="C16" s="113"/>
      <c r="D16" s="114"/>
      <c r="E16" s="124"/>
      <c r="F16" s="114"/>
      <c r="G16" s="124"/>
      <c r="H16" s="114"/>
      <c r="I16" s="114"/>
      <c r="J16" s="114"/>
      <c r="K16" s="114"/>
      <c r="L16" s="142"/>
      <c r="M16" s="143">
        <f t="shared" si="0"/>
        <v>0</v>
      </c>
    </row>
    <row r="17" spans="2:13" ht="30.75" thickBot="1" x14ac:dyDescent="0.3">
      <c r="B17" s="129" t="s">
        <v>47</v>
      </c>
      <c r="C17" s="130"/>
      <c r="D17" s="131"/>
      <c r="E17" s="132"/>
      <c r="F17" s="131"/>
      <c r="G17" s="132"/>
      <c r="H17" s="131"/>
      <c r="I17" s="131"/>
      <c r="J17" s="131"/>
      <c r="K17" s="131"/>
      <c r="L17" s="144"/>
      <c r="M17" s="145">
        <f t="shared" si="0"/>
        <v>0</v>
      </c>
    </row>
    <row r="18" spans="2:13" ht="15.75" thickBot="1" x14ac:dyDescent="0.3">
      <c r="B18" s="146" t="s">
        <v>48</v>
      </c>
      <c r="C18" s="48">
        <f>SUM(C12:C17)</f>
        <v>0</v>
      </c>
      <c r="D18" s="47">
        <f>SUM(D12:D17)</f>
        <v>0</v>
      </c>
      <c r="E18" s="47">
        <f t="shared" ref="E18:K18" si="1">SUM(E12:E17)</f>
        <v>0</v>
      </c>
      <c r="F18" s="47">
        <f t="shared" si="1"/>
        <v>0</v>
      </c>
      <c r="G18" s="47">
        <f t="shared" si="1"/>
        <v>0</v>
      </c>
      <c r="H18" s="47">
        <f t="shared" si="1"/>
        <v>0</v>
      </c>
      <c r="I18" s="47">
        <f t="shared" si="1"/>
        <v>0</v>
      </c>
      <c r="J18" s="47">
        <f t="shared" si="1"/>
        <v>0</v>
      </c>
      <c r="K18" s="47">
        <f t="shared" si="1"/>
        <v>0</v>
      </c>
      <c r="L18" s="47">
        <f>SUM(L12:L17)</f>
        <v>0</v>
      </c>
      <c r="M18" s="147">
        <f>SUM(M12:M17)</f>
        <v>0</v>
      </c>
    </row>
    <row r="19" spans="2:13" ht="15" thickBot="1" x14ac:dyDescent="0.3"/>
    <row r="20" spans="2:13" ht="18.75" thickBot="1" x14ac:dyDescent="0.3">
      <c r="B20" s="227" t="s">
        <v>151</v>
      </c>
      <c r="C20" s="193"/>
      <c r="D20" s="193"/>
      <c r="E20" s="193"/>
      <c r="F20" s="193"/>
      <c r="G20" s="193"/>
      <c r="H20" s="193"/>
      <c r="I20" s="193"/>
      <c r="J20" s="193"/>
      <c r="K20" s="193"/>
      <c r="L20" s="193"/>
      <c r="M20" s="195"/>
    </row>
    <row r="21" spans="2:13" x14ac:dyDescent="0.25">
      <c r="B21" s="257" t="s">
        <v>152</v>
      </c>
      <c r="C21" s="229"/>
      <c r="D21" s="229"/>
      <c r="E21" s="229"/>
      <c r="F21" s="229"/>
      <c r="G21" s="229"/>
      <c r="H21" s="229"/>
      <c r="I21" s="229"/>
      <c r="J21" s="229"/>
      <c r="K21" s="229"/>
      <c r="L21" s="229"/>
      <c r="M21" s="258"/>
    </row>
    <row r="22" spans="2:13" x14ac:dyDescent="0.25">
      <c r="B22" s="259"/>
      <c r="C22" s="238"/>
      <c r="D22" s="238"/>
      <c r="E22" s="238"/>
      <c r="F22" s="238"/>
      <c r="G22" s="238"/>
      <c r="H22" s="238"/>
      <c r="I22" s="238"/>
      <c r="J22" s="238"/>
      <c r="K22" s="238"/>
      <c r="L22" s="238"/>
      <c r="M22" s="260"/>
    </row>
    <row r="23" spans="2:13" x14ac:dyDescent="0.25">
      <c r="B23" s="259"/>
      <c r="C23" s="238"/>
      <c r="D23" s="238"/>
      <c r="E23" s="238"/>
      <c r="F23" s="238"/>
      <c r="G23" s="238"/>
      <c r="H23" s="238"/>
      <c r="I23" s="238"/>
      <c r="J23" s="238"/>
      <c r="K23" s="238"/>
      <c r="L23" s="238"/>
      <c r="M23" s="260"/>
    </row>
    <row r="24" spans="2:13" x14ac:dyDescent="0.25">
      <c r="B24" s="259"/>
      <c r="C24" s="238"/>
      <c r="D24" s="238"/>
      <c r="E24" s="238"/>
      <c r="F24" s="238"/>
      <c r="G24" s="238"/>
      <c r="H24" s="238"/>
      <c r="I24" s="238"/>
      <c r="J24" s="238"/>
      <c r="K24" s="238"/>
      <c r="L24" s="238"/>
      <c r="M24" s="260"/>
    </row>
    <row r="25" spans="2:13" x14ac:dyDescent="0.25">
      <c r="B25" s="259"/>
      <c r="C25" s="238"/>
      <c r="D25" s="238"/>
      <c r="E25" s="238"/>
      <c r="F25" s="238"/>
      <c r="G25" s="238"/>
      <c r="H25" s="238"/>
      <c r="I25" s="238"/>
      <c r="J25" s="238"/>
      <c r="K25" s="238"/>
      <c r="L25" s="238"/>
      <c r="M25" s="260"/>
    </row>
    <row r="26" spans="2:13" x14ac:dyDescent="0.25">
      <c r="B26" s="259"/>
      <c r="C26" s="238"/>
      <c r="D26" s="238"/>
      <c r="E26" s="238"/>
      <c r="F26" s="238"/>
      <c r="G26" s="238"/>
      <c r="H26" s="238"/>
      <c r="I26" s="238"/>
      <c r="J26" s="238"/>
      <c r="K26" s="238"/>
      <c r="L26" s="238"/>
      <c r="M26" s="260"/>
    </row>
    <row r="27" spans="2:13" x14ac:dyDescent="0.25">
      <c r="B27" s="259"/>
      <c r="C27" s="238"/>
      <c r="D27" s="238"/>
      <c r="E27" s="238"/>
      <c r="F27" s="238"/>
      <c r="G27" s="238"/>
      <c r="H27" s="238"/>
      <c r="I27" s="238"/>
      <c r="J27" s="238"/>
      <c r="K27" s="238"/>
      <c r="L27" s="238"/>
      <c r="M27" s="260"/>
    </row>
    <row r="28" spans="2:13" x14ac:dyDescent="0.25">
      <c r="B28" s="259"/>
      <c r="C28" s="238"/>
      <c r="D28" s="238"/>
      <c r="E28" s="238"/>
      <c r="F28" s="238"/>
      <c r="G28" s="238"/>
      <c r="H28" s="238"/>
      <c r="I28" s="238"/>
      <c r="J28" s="238"/>
      <c r="K28" s="238"/>
      <c r="L28" s="238"/>
      <c r="M28" s="260"/>
    </row>
    <row r="29" spans="2:13" ht="15" thickBot="1" x14ac:dyDescent="0.3">
      <c r="B29" s="261" t="s">
        <v>82</v>
      </c>
      <c r="C29" s="241"/>
      <c r="D29" s="241"/>
      <c r="E29" s="241"/>
      <c r="F29" s="241"/>
      <c r="G29" s="241"/>
      <c r="H29" s="241"/>
      <c r="I29" s="241"/>
      <c r="J29" s="241"/>
      <c r="K29" s="241"/>
      <c r="L29" s="241"/>
      <c r="M29" s="262"/>
    </row>
  </sheetData>
  <mergeCells count="17">
    <mergeCell ref="B25:M25"/>
    <mergeCell ref="B26:M26"/>
    <mergeCell ref="B29:M29"/>
    <mergeCell ref="B27:M27"/>
    <mergeCell ref="B28:M28"/>
    <mergeCell ref="B20:M20"/>
    <mergeCell ref="B21:M21"/>
    <mergeCell ref="B22:M22"/>
    <mergeCell ref="B23:M23"/>
    <mergeCell ref="B24:M24"/>
    <mergeCell ref="B6:M6"/>
    <mergeCell ref="B7:M7"/>
    <mergeCell ref="B1:M1"/>
    <mergeCell ref="B2:M2"/>
    <mergeCell ref="C3:M3"/>
    <mergeCell ref="B4:M4"/>
    <mergeCell ref="B5:M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96EEEDBA818D42A0198A3F53F7155F" ma:contentTypeVersion="12" ma:contentTypeDescription="Create a new document." ma:contentTypeScope="" ma:versionID="e3c66093f4577623fda7a5a2bb9234ee">
  <xsd:schema xmlns:xsd="http://www.w3.org/2001/XMLSchema" xmlns:xs="http://www.w3.org/2001/XMLSchema" xmlns:p="http://schemas.microsoft.com/office/2006/metadata/properties" xmlns:ns1="http://schemas.microsoft.com/sharepoint/v3" xmlns:ns2="e06aa3e7-cca1-4720-a78c-2b7f127d7286" xmlns:ns3="c7067620-3c93-4237-9659-10f06bb47240" targetNamespace="http://schemas.microsoft.com/office/2006/metadata/properties" ma:root="true" ma:fieldsID="5def71b08e54b620dc3fc6888b0c20f2" ns1:_="" ns2:_="" ns3:_="">
    <xsd:import namespace="http://schemas.microsoft.com/sharepoint/v3"/>
    <xsd:import namespace="e06aa3e7-cca1-4720-a78c-2b7f127d7286"/>
    <xsd:import namespace="c7067620-3c93-4237-9659-10f06bb472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6aa3e7-cca1-4720-a78c-2b7f127d7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067620-3c93-4237-9659-10f06bb472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CF2A930-8B8B-4BC5-9175-12C22EC10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6aa3e7-cca1-4720-a78c-2b7f127d7286"/>
    <ds:schemaRef ds:uri="c7067620-3c93-4237-9659-10f06bb4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8036CE-5B37-4880-A410-89DFC4E800D8}">
  <ds:schemaRefs>
    <ds:schemaRef ds:uri="http://schemas.microsoft.com/sharepoint/v3/contenttype/forms"/>
  </ds:schemaRefs>
</ds:datastoreItem>
</file>

<file path=customXml/itemProps3.xml><?xml version="1.0" encoding="utf-8"?>
<ds:datastoreItem xmlns:ds="http://schemas.openxmlformats.org/officeDocument/2006/customXml" ds:itemID="{A164DC34-02BD-4877-BC86-2AD3399FE36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Services Only Fixed Prices</vt:lpstr>
      <vt:lpstr>2. Services Only Discount</vt:lpstr>
      <vt:lpstr>3. Hourly Rate Card Pricing</vt:lpstr>
      <vt:lpstr>4. Innov, Value-Adds, Addl Svc</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Vermont</dc:creator>
  <cp:keywords/>
  <dc:description/>
  <cp:lastModifiedBy>Ryan Hatton</cp:lastModifiedBy>
  <cp:revision/>
  <dcterms:created xsi:type="dcterms:W3CDTF">2014-10-07T20:32:13Z</dcterms:created>
  <dcterms:modified xsi:type="dcterms:W3CDTF">2023-01-19T18:29:02Z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0x0101008496EEEDBA818D42A0198A3F53F7155F</vt:lpwstr>
  </property>
</Properties>
</file>