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cherryroadtechnologies-my.sharepoint.com/personal/awerthmann_cherryroad_com/Documents/Documents/Pricing/Most Recent Pricing Catalog/"/>
    </mc:Choice>
  </mc:AlternateContent>
  <xr:revisionPtr revIDLastSave="16" documentId="8_{C12361B5-010F-46BC-A4F1-AD76FF7F12D4}" xr6:coauthVersionLast="47" xr6:coauthVersionMax="47" xr10:uidLastSave="{66F67CCE-2765-4B1B-8233-D3B3213571A1}"/>
  <bookViews>
    <workbookView xWindow="-110" yWindow="-110" windowWidth="19420" windowHeight="10300" activeTab="2" xr2:uid="{A8C7D76A-5657-477C-A95D-BCE9364C22D4}"/>
  </bookViews>
  <sheets>
    <sheet name="IAAS" sheetId="1" r:id="rId1"/>
    <sheet name="PAAS" sheetId="2" r:id="rId2"/>
    <sheet name="SAAS" sheetId="15" r:id="rId3"/>
    <sheet name="Services Rate Card" sheetId="9" r:id="rId4"/>
    <sheet name="IAAS - DR Fortress" sheetId="14" r:id="rId5"/>
  </sheets>
  <definedNames>
    <definedName name="_xlnm._FilterDatabase" localSheetId="0" hidden="1">IAAS!$A$1:$M$310</definedName>
    <definedName name="_xlnm._FilterDatabase" localSheetId="1" hidden="1">PAAS!$A$8:$M$69</definedName>
    <definedName name="_xlnm._FilterDatabase" localSheetId="2" hidden="1">SAAS!$A$8:$J$476</definedName>
    <definedName name="L_OSValues" localSheetId="2">#REF!</definedName>
    <definedName name="L_OSValu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8" i="1" l="1"/>
  <c r="L216" i="1"/>
  <c r="L214" i="1"/>
  <c r="L212" i="1"/>
  <c r="L210" i="1"/>
  <c r="L208" i="1"/>
  <c r="L206" i="1"/>
  <c r="L204" i="1"/>
  <c r="I18" i="15"/>
  <c r="I17" i="15"/>
  <c r="I16" i="15"/>
  <c r="I15" i="15"/>
  <c r="L197" i="1"/>
  <c r="L195" i="1"/>
  <c r="L193" i="1"/>
  <c r="L191" i="1"/>
  <c r="L189" i="1"/>
  <c r="L185" i="1"/>
  <c r="L184" i="1"/>
  <c r="L183" i="1"/>
  <c r="L182" i="1"/>
  <c r="L181" i="1"/>
  <c r="L180" i="1"/>
  <c r="L179" i="1"/>
  <c r="L178" i="1"/>
  <c r="L177" i="1"/>
  <c r="L176" i="1"/>
  <c r="I9" i="15"/>
  <c r="K148" i="1"/>
  <c r="K149" i="1"/>
  <c r="J147" i="1"/>
  <c r="K121" i="1"/>
  <c r="J121" i="1"/>
  <c r="J120" i="1"/>
  <c r="J149" i="1"/>
  <c r="K150" i="1"/>
  <c r="K122" i="1"/>
  <c r="J148" i="1"/>
  <c r="K123" i="1"/>
  <c r="J122" i="1"/>
  <c r="J150" i="1"/>
  <c r="K151" i="1"/>
  <c r="K152" i="1"/>
  <c r="J151" i="1"/>
  <c r="K124" i="1"/>
  <c r="J123" i="1"/>
  <c r="J124" i="1"/>
  <c r="K125" i="1"/>
  <c r="J152" i="1"/>
  <c r="K153" i="1"/>
  <c r="J153" i="1"/>
  <c r="K154" i="1"/>
  <c r="J125" i="1"/>
  <c r="K126" i="1"/>
  <c r="J154" i="1"/>
  <c r="K155" i="1"/>
  <c r="K127" i="1"/>
  <c r="J126" i="1"/>
  <c r="K128" i="1"/>
  <c r="J127" i="1"/>
  <c r="K156" i="1"/>
  <c r="J155" i="1"/>
  <c r="K157" i="1"/>
  <c r="J156" i="1"/>
  <c r="K129" i="1"/>
  <c r="J128" i="1"/>
  <c r="J129" i="1"/>
  <c r="K130" i="1"/>
  <c r="J157" i="1"/>
  <c r="K158" i="1"/>
  <c r="J158" i="1"/>
  <c r="K159" i="1"/>
  <c r="K131" i="1"/>
  <c r="J130" i="1"/>
  <c r="K132" i="1"/>
  <c r="J131" i="1"/>
  <c r="K160" i="1"/>
  <c r="J159" i="1"/>
  <c r="K133" i="1"/>
  <c r="J132" i="1"/>
  <c r="K161" i="1"/>
  <c r="J160" i="1"/>
  <c r="J161" i="1"/>
  <c r="K162" i="1"/>
  <c r="J133" i="1"/>
  <c r="K134" i="1"/>
  <c r="J134" i="1"/>
  <c r="K135" i="1"/>
  <c r="J162" i="1"/>
  <c r="K163" i="1"/>
  <c r="J135" i="1"/>
  <c r="K136" i="1"/>
  <c r="K164" i="1"/>
  <c r="J163" i="1"/>
  <c r="K165" i="1"/>
  <c r="J164" i="1"/>
  <c r="J136" i="1"/>
  <c r="K137" i="1"/>
  <c r="K138" i="1"/>
  <c r="J137" i="1"/>
  <c r="J165" i="1"/>
  <c r="K166" i="1"/>
  <c r="K167" i="1"/>
  <c r="J166" i="1"/>
  <c r="J138" i="1"/>
  <c r="K139" i="1"/>
  <c r="J139" i="1"/>
  <c r="K140" i="1"/>
  <c r="J167" i="1"/>
  <c r="K168" i="1"/>
  <c r="K169" i="1"/>
  <c r="J168" i="1"/>
  <c r="J140" i="1"/>
  <c r="K141" i="1"/>
  <c r="K143" i="1"/>
  <c r="J141" i="1"/>
  <c r="K142" i="1"/>
  <c r="J142" i="1"/>
  <c r="K170" i="1"/>
  <c r="J169" i="1"/>
  <c r="K171" i="1"/>
  <c r="J170" i="1"/>
  <c r="K144" i="1"/>
  <c r="J143" i="1"/>
  <c r="K145" i="1"/>
  <c r="J144" i="1"/>
  <c r="K172" i="1"/>
  <c r="J171" i="1"/>
  <c r="J172" i="1"/>
  <c r="K173" i="1"/>
  <c r="J173" i="1"/>
  <c r="J145" i="1"/>
  <c r="K146" i="1"/>
  <c r="J146" i="1"/>
</calcChain>
</file>

<file path=xl/sharedStrings.xml><?xml version="1.0" encoding="utf-8"?>
<sst xmlns="http://schemas.openxmlformats.org/spreadsheetml/2006/main" count="7289" uniqueCount="2793">
  <si>
    <t>Cloud Solutions Price &amp; Product Offering</t>
  </si>
  <si>
    <t>State of Utah NASPO ValuePoint Master Agreement</t>
  </si>
  <si>
    <t>Vendor Name:</t>
  </si>
  <si>
    <t>CherryRoad Technologies</t>
  </si>
  <si>
    <t>Contract #</t>
  </si>
  <si>
    <t>AR2476</t>
  </si>
  <si>
    <t>Price Catalog Date</t>
  </si>
  <si>
    <t>3/18/24</t>
  </si>
  <si>
    <t>`</t>
  </si>
  <si>
    <t>Infrastructure  As A Service</t>
  </si>
  <si>
    <t>Operating System</t>
  </si>
  <si>
    <t>Description</t>
  </si>
  <si>
    <t>Key Word</t>
  </si>
  <si>
    <t>Memory Class</t>
  </si>
  <si>
    <t>Memory Qty
(# GB)</t>
  </si>
  <si>
    <t>CPU Core Class</t>
  </si>
  <si>
    <t>CPU Core Qty (#)</t>
  </si>
  <si>
    <t>Unit of Service</t>
  </si>
  <si>
    <t>Service Metric</t>
  </si>
  <si>
    <t>Government
List Price ($)</t>
  </si>
  <si>
    <t>Percent
Discount</t>
  </si>
  <si>
    <t>Cost Per Unit
of Service ($)</t>
  </si>
  <si>
    <t>Part No. (SKU)</t>
  </si>
  <si>
    <t>Linux</t>
  </si>
  <si>
    <t>Linux/BYO License  on Intel (64-bit)</t>
  </si>
  <si>
    <t>Small</t>
  </si>
  <si>
    <t>Month</t>
  </si>
  <si>
    <t>Each</t>
  </si>
  <si>
    <t>1- I100001</t>
  </si>
  <si>
    <t>Medium</t>
  </si>
  <si>
    <t>1- I100002</t>
  </si>
  <si>
    <t>Large</t>
  </si>
  <si>
    <t>1- I100003</t>
  </si>
  <si>
    <t>XLarge</t>
  </si>
  <si>
    <t>1- I100004</t>
  </si>
  <si>
    <t>XXLarge</t>
  </si>
  <si>
    <t>1- I100005</t>
  </si>
  <si>
    <t>Additional Core</t>
  </si>
  <si>
    <t>Additional</t>
  </si>
  <si>
    <t>1- I100006</t>
  </si>
  <si>
    <t>Windows</t>
  </si>
  <si>
    <t>Windows Server  Datacenter (64-bit)</t>
  </si>
  <si>
    <t xml:space="preserve">Windows Server </t>
  </si>
  <si>
    <t>1- I100007</t>
  </si>
  <si>
    <t>1- I100008</t>
  </si>
  <si>
    <t>1- I100009</t>
  </si>
  <si>
    <t>1- I100010</t>
  </si>
  <si>
    <t>1- I100011</t>
  </si>
  <si>
    <t>1- I100012</t>
  </si>
  <si>
    <t>1- I100013</t>
  </si>
  <si>
    <t>1- I100014</t>
  </si>
  <si>
    <t>1- I100015</t>
  </si>
  <si>
    <t>1- I100016</t>
  </si>
  <si>
    <t>1- I100017</t>
  </si>
  <si>
    <t>Additional RAM</t>
  </si>
  <si>
    <t>1- I100018</t>
  </si>
  <si>
    <t>1- I100019</t>
  </si>
  <si>
    <t>1- I100020</t>
  </si>
  <si>
    <t>1- I100021</t>
  </si>
  <si>
    <t>1- I100022</t>
  </si>
  <si>
    <t>1- I100023</t>
  </si>
  <si>
    <t>1- I100024</t>
  </si>
  <si>
    <t>Linux/BYO License  x86-64 SAN Storage 1GB (100 GB Minimum)</t>
  </si>
  <si>
    <t>Storage</t>
  </si>
  <si>
    <t>1- I100025</t>
  </si>
  <si>
    <t>Windows Server  Datacenter SAN Storage 1 GB (100 GB Minimum)</t>
  </si>
  <si>
    <t>1- I100026</t>
  </si>
  <si>
    <t>ExaData</t>
  </si>
  <si>
    <t>ExaData Database Storage 1 GB (100 GB Minimum)</t>
  </si>
  <si>
    <t>1- I100027</t>
  </si>
  <si>
    <t xml:space="preserve">Any </t>
  </si>
  <si>
    <t>Backup Storage 1GB (100 GB Minimum)</t>
  </si>
  <si>
    <t>Backup</t>
  </si>
  <si>
    <t>1- I100028</t>
  </si>
  <si>
    <t>Backup Service 1GB (100 GB Minimum)</t>
  </si>
  <si>
    <t>1- I100029</t>
  </si>
  <si>
    <t>AS/400</t>
  </si>
  <si>
    <t>1- I100030</t>
  </si>
  <si>
    <t>Data Center Bandwidth (Internet) 1Mbps</t>
  </si>
  <si>
    <t>Bandwidth</t>
  </si>
  <si>
    <t>1- I100031</t>
  </si>
  <si>
    <t>MPLS Connectivity to CherryRoad Data Center 1Mbps</t>
  </si>
  <si>
    <t>MPLS</t>
  </si>
  <si>
    <t>Upon Request</t>
  </si>
  <si>
    <t>1- I100032</t>
  </si>
  <si>
    <t>Managed Customer Site Router</t>
  </si>
  <si>
    <t>Router</t>
  </si>
  <si>
    <t>1- I100033</t>
  </si>
  <si>
    <t>Disaster Recovery as a Service Set up Replication (Each System)</t>
  </si>
  <si>
    <t>DRAAS</t>
  </si>
  <si>
    <t>1- I100034</t>
  </si>
  <si>
    <t xml:space="preserve">    </t>
  </si>
  <si>
    <t>1- I100035</t>
  </si>
  <si>
    <t>Disaster Recovery as a Service - System Replication (Each System. Excludes Bandwidth and Replicated IaaS cost.)</t>
  </si>
  <si>
    <t>1- I100036</t>
  </si>
  <si>
    <t>Data Center Space NJ DC- 42RU with Redundant 220v/30a power</t>
  </si>
  <si>
    <t>IaaS</t>
  </si>
  <si>
    <t>1- I100037</t>
  </si>
  <si>
    <t>Data Center Space CA DC- 42RU with Redundant 220v/30a power</t>
  </si>
  <si>
    <t>1- I100038</t>
  </si>
  <si>
    <t>Managed Service Desk (per call)  *Monthly minimums apply</t>
  </si>
  <si>
    <t>Per call</t>
  </si>
  <si>
    <t>1- I100039</t>
  </si>
  <si>
    <t>Power 120V 20Amp Primary - powered by QTS</t>
  </si>
  <si>
    <t>1- I100040</t>
  </si>
  <si>
    <t>Power 120V 20Amp Primary, Setup  - powered by QTS</t>
  </si>
  <si>
    <t>NRC</t>
  </si>
  <si>
    <t>1- I100041</t>
  </si>
  <si>
    <t>Power 120V 20Amp Redundant - powered by QTS</t>
  </si>
  <si>
    <t>1- I100042</t>
  </si>
  <si>
    <t>Power 120V 20Amp Redundant, Setup - powered by QTS</t>
  </si>
  <si>
    <t>1- I100043</t>
  </si>
  <si>
    <t>Power 120V 30Amp Primary - powered by QTS</t>
  </si>
  <si>
    <t>1- I100044</t>
  </si>
  <si>
    <t>Power 120V 30Amp Primary, Setup - powered by QTS</t>
  </si>
  <si>
    <t>1- I100045</t>
  </si>
  <si>
    <t>Power 120V 30Amp Redundant - powered by QTS</t>
  </si>
  <si>
    <t>1- I100046</t>
  </si>
  <si>
    <t>Power 120V 30Amp Redundant, Setup - powered by QTS</t>
  </si>
  <si>
    <t>1- I100047</t>
  </si>
  <si>
    <t>Power 208v 20Amp Primary - powered by QTS</t>
  </si>
  <si>
    <t>1- I100048</t>
  </si>
  <si>
    <t>Power 208v 20Amp Primary, Setup - powered by QTS</t>
  </si>
  <si>
    <t>1- I100049</t>
  </si>
  <si>
    <t>Power 208v 20Amp Redundant - powered by QTS</t>
  </si>
  <si>
    <t>1- I100050</t>
  </si>
  <si>
    <t>Power 208v 20Amp Redundant, Setup - powered by QTS</t>
  </si>
  <si>
    <t>1- I100051</t>
  </si>
  <si>
    <t>Power 208v 30Amp Primary - powered by QTS</t>
  </si>
  <si>
    <t>1- I100052</t>
  </si>
  <si>
    <t>Power 208v 30Amp Primary, Setup - powered by QTS</t>
  </si>
  <si>
    <t>1- I100053</t>
  </si>
  <si>
    <t>Power 208v 30Amp Redundant - powered by QTS</t>
  </si>
  <si>
    <t>1- I100054</t>
  </si>
  <si>
    <t>Power 208v 30Amp Redundant, Setup - powered by QTS</t>
  </si>
  <si>
    <t>1- I100055</t>
  </si>
  <si>
    <t>Power 3 Phase 208v 20Amp Primary - powered by QTS</t>
  </si>
  <si>
    <t>1- I100056</t>
  </si>
  <si>
    <t>Power 3 Phase 208v 20Amp Primary, Setup - powered by QTS</t>
  </si>
  <si>
    <t>1- I100057</t>
  </si>
  <si>
    <t>Power 3 Phase 208v 20Amp Redundant - powered by QTS</t>
  </si>
  <si>
    <t>1- I100058</t>
  </si>
  <si>
    <t>Power 3 Phase 208v 20Amp Redundant, Setup - powered by QTS</t>
  </si>
  <si>
    <t>1- I100059</t>
  </si>
  <si>
    <t>Power 3 Phase 208v 30Amp Primary - powered by QTS</t>
  </si>
  <si>
    <t>1- I100060</t>
  </si>
  <si>
    <t>Power 3 Phase 208v 30Amp Primary, Setup - powered by QTS</t>
  </si>
  <si>
    <t>1- I100061</t>
  </si>
  <si>
    <t>Power 3 Phase 208v 30Amp Redundant - powered by QTS</t>
  </si>
  <si>
    <t>1- I100062</t>
  </si>
  <si>
    <t>Power 3 Phase 208v 30Amp Redundant, Setup - powered by QTS</t>
  </si>
  <si>
    <t>1- I100063</t>
  </si>
  <si>
    <t>Power 3 Phase 208v 50Amp Primary - powered by QTS</t>
  </si>
  <si>
    <t>1- I100064</t>
  </si>
  <si>
    <t>Power 3 Phase 208v 50Amp Primary, Setup - powered by QTS</t>
  </si>
  <si>
    <t>1- I100065</t>
  </si>
  <si>
    <t>Power 3 Phase 208v 50Amp Redundant - powered by QTS</t>
  </si>
  <si>
    <t>1- I100066</t>
  </si>
  <si>
    <t>Power 3 Phase 208v 50Amp Redundant, Setup - powered by QTS</t>
  </si>
  <si>
    <t>1- I100067</t>
  </si>
  <si>
    <t>Power 3 Phase 208v 60Amp Primary - powered by QTS</t>
  </si>
  <si>
    <t>1- I100068</t>
  </si>
  <si>
    <t>Power 3 Phase 208v 60Amp Primary, Setup - powered by QTS</t>
  </si>
  <si>
    <t>1- I100069</t>
  </si>
  <si>
    <t>Power 3 Phase 208v 60Amp Redundant - powered by QTS</t>
  </si>
  <si>
    <t>1- I100070</t>
  </si>
  <si>
    <t>Power 3 Phase 208v 60Amp Redundant, Setup - powered by QTS</t>
  </si>
  <si>
    <t>1- I100071</t>
  </si>
  <si>
    <t>Standard cabinet - powered by QTS</t>
  </si>
  <si>
    <t>1- I100072</t>
  </si>
  <si>
    <t>Standard cabinet Setup - powered by QTS</t>
  </si>
  <si>
    <t>1- I100073</t>
  </si>
  <si>
    <t>4-Post Rack - powered by QTS</t>
  </si>
  <si>
    <t>1- I100074</t>
  </si>
  <si>
    <t>4-Post Rack Setup - powered by QTS</t>
  </si>
  <si>
    <t>1- I100075</t>
  </si>
  <si>
    <t>Space Services - Cage - powered by QTS</t>
  </si>
  <si>
    <t>1- I100076</t>
  </si>
  <si>
    <t>Space Services - Cage Setup - powered by QTS</t>
  </si>
  <si>
    <t>1- I100077</t>
  </si>
  <si>
    <t>Additional Door Setup (labor only) - powered by QTS</t>
  </si>
  <si>
    <t>1- I100078</t>
  </si>
  <si>
    <t>Power Strip: Basic PDU:  20A/120vAC, L5-20R (24), ORU, L5-20-P (APC: AP7530 - powered by QTS</t>
  </si>
  <si>
    <t>1- I100079</t>
  </si>
  <si>
    <t>Power Strip: Basic PDU:  30A/120vAC, L5-20R (24), ORU, L5-20-P (APC: AP7530 - powered by QTS</t>
  </si>
  <si>
    <t>1- I100080</t>
  </si>
  <si>
    <t>Power Strip: Basic PDU:  20A/208vAC, C13( (20) + C19 (4), 0RU, L6-20P (APC-AP7540) - powered by QTS</t>
  </si>
  <si>
    <t>1- I100081</t>
  </si>
  <si>
    <t>Power Strip: Basic PDU:  30A/208vAC, C13( (20) + C19 (4), 0RU, L6-30P (APC-AP7541) - powered by QTS</t>
  </si>
  <si>
    <t>1- I100082</t>
  </si>
  <si>
    <t>Power Strip: Basic PDU:  50A/3P, C13 (3) +C19 (6), 0RU CS8365 (APC: AP7567) - powered by QTS</t>
  </si>
  <si>
    <t>1- I100083</t>
  </si>
  <si>
    <t>Power Strip: Basic PDU:  50A/3P, C13 (30) +C19 (4), 0RU CS8365 (APC: AP7568) - powered by QTS</t>
  </si>
  <si>
    <t>1- I100084</t>
  </si>
  <si>
    <t>Power LC Metered PDU 120V/20A - powered by QTS</t>
  </si>
  <si>
    <t>1- I100085</t>
  </si>
  <si>
    <t>1- I100086</t>
  </si>
  <si>
    <t>Power LC Metered PDU 120V/30A - powered by QTS</t>
  </si>
  <si>
    <t>1- I100087</t>
  </si>
  <si>
    <t>1- I100088</t>
  </si>
  <si>
    <t>Power LC Metered PDU 208V/20A - powered by QTS</t>
  </si>
  <si>
    <t>1- I100089</t>
  </si>
  <si>
    <t>1- I100090</t>
  </si>
  <si>
    <t>Power Strip: Metered PDU: 30A/208vAC, C13 (12) + C19 (4), 2RU L6-30P (APC:  AP7811) - powered by QTS</t>
  </si>
  <si>
    <t>1- I100091</t>
  </si>
  <si>
    <t>Power Strip: Metered PDU: 30A/208vAC, C13 (36) + C19 (6) 0RU L6-30P (APC:  AP8841) - powered by QTS</t>
  </si>
  <si>
    <t>1- I100092</t>
  </si>
  <si>
    <t>Power Strip: Metered PDU: 50A/3P, C13 (30) + C19 (8) 0RU CS8365 (APC:  AP7868) - powered by QTS</t>
  </si>
  <si>
    <t>1- I100093</t>
  </si>
  <si>
    <t>Power Strip: Metered PDU: 60A/3P, C13 (3) + C19 (12) 0RU 50309 (APC:  AP7866) - powered by QTS</t>
  </si>
  <si>
    <t>1- I100094</t>
  </si>
  <si>
    <t>Power Strip: Switched PDU: 20A/120vAC, L5-20R (24), 0RU, L5-20P (APC:  AP7930) - powered by QTS</t>
  </si>
  <si>
    <t>1- I100095</t>
  </si>
  <si>
    <t>Power Strip: Switched PDU: 30A/120vAC, L5-20R (24), 0RU, L5-30P (APC:  AP7932) - powered by QTS</t>
  </si>
  <si>
    <t>1- I100096</t>
  </si>
  <si>
    <t>Power Strip: Switched PDU: 20A/208vAC, C13 (21) + C19 (3), 0RU L6-20P(APC:  AP8959) - powered by QTS</t>
  </si>
  <si>
    <t>1- I100097</t>
  </si>
  <si>
    <t>Power LC Switched PDU 208V/30A - powered by QTS</t>
  </si>
  <si>
    <t>1- I100098</t>
  </si>
  <si>
    <t>Power Strip: Switched PDU: 50A/3P, C13 (21) + C19 (3), 0RU CS8365 (APC:  AP7968) - powered by QTS</t>
  </si>
  <si>
    <t>1- I100099</t>
  </si>
  <si>
    <t>Installation (per hour) - powered by QTS</t>
  </si>
  <si>
    <t>1- I100100</t>
  </si>
  <si>
    <t>Material Handling Fee (per hour) - powered by QTS</t>
  </si>
  <si>
    <t>1- I100101</t>
  </si>
  <si>
    <t>Material Receiving Fee (per hour) - powered by QTS</t>
  </si>
  <si>
    <t>1- I100102</t>
  </si>
  <si>
    <t>Space: Customer Provided Rack Install - Setup Fee - powered by QTS</t>
  </si>
  <si>
    <t>1- I100103</t>
  </si>
  <si>
    <t>1- I100104</t>
  </si>
  <si>
    <t>RH&amp;E w-Monthly Commit MRC - powered by QTS</t>
  </si>
  <si>
    <t>1- I100105</t>
  </si>
  <si>
    <t>1- I100106</t>
  </si>
  <si>
    <t>1- I100107</t>
  </si>
  <si>
    <t>Copper Cross Connect - powered by QTS</t>
  </si>
  <si>
    <t>1- I100108</t>
  </si>
  <si>
    <t>1- I100109</t>
  </si>
  <si>
    <t>Fiber Cross Connect - powered by QTS</t>
  </si>
  <si>
    <t>1- I100110</t>
  </si>
  <si>
    <t>1- I100111</t>
  </si>
  <si>
    <t>Linux/BYO License  or Red Hat Linux on Intel (64-bit)</t>
  </si>
  <si>
    <t>1- I100112</t>
  </si>
  <si>
    <t>1- I100113</t>
  </si>
  <si>
    <t>1- I100114</t>
  </si>
  <si>
    <t>1- I100115</t>
  </si>
  <si>
    <t>1- I100116</t>
  </si>
  <si>
    <t>Bare Metal Linux/BYO License  or Red Hat Linux HyperConverged WSSD, 2 Intel Xeon Platinum CPU, 4.8TB SSD</t>
  </si>
  <si>
    <t>Bare Metal</t>
  </si>
  <si>
    <t>1- I100117</t>
  </si>
  <si>
    <t>Windows Server , 2016, or 2019 (64-bit)</t>
  </si>
  <si>
    <t>1- I100118</t>
  </si>
  <si>
    <t>1- I100119</t>
  </si>
  <si>
    <t>1- I100120</t>
  </si>
  <si>
    <t>1- I100121</t>
  </si>
  <si>
    <t>1- I100122</t>
  </si>
  <si>
    <t>Bare Metal Windows HyperConverged WSSD, 2 Intel Xeon Platinum CPU, 4.8TB SSD</t>
  </si>
  <si>
    <t>1- I100123</t>
  </si>
  <si>
    <t>1- I100124</t>
  </si>
  <si>
    <t>1- I100125</t>
  </si>
  <si>
    <t>1- I100126</t>
  </si>
  <si>
    <t>1- I100127</t>
  </si>
  <si>
    <t>1- I100128</t>
  </si>
  <si>
    <t>1- I100129</t>
  </si>
  <si>
    <t>1- I100130</t>
  </si>
  <si>
    <t>1- I100131</t>
  </si>
  <si>
    <t>1- I100132</t>
  </si>
  <si>
    <t>1- I100133</t>
  </si>
  <si>
    <t>Linux or Windows Storage 100GB</t>
  </si>
  <si>
    <t>1- I100134</t>
  </si>
  <si>
    <t>Managed Backup 1GB (100 GB Minimum)</t>
  </si>
  <si>
    <t>1- I100135</t>
  </si>
  <si>
    <t>Managed Switch Port (Per Port)</t>
  </si>
  <si>
    <t>Switch</t>
  </si>
  <si>
    <t>1- I100136</t>
  </si>
  <si>
    <t>Managed Service Desk per System (Tier 1 Help Desk during Normal State Business Hours and Work Days)</t>
  </si>
  <si>
    <t>1- I100137</t>
  </si>
  <si>
    <t>Managed Security and Access Services per System  (VPN, Network, Firewall, and Identity)</t>
  </si>
  <si>
    <t>1- I100138</t>
  </si>
  <si>
    <t>1- I100139</t>
  </si>
  <si>
    <t>1- I100140</t>
  </si>
  <si>
    <t>1- I100141</t>
  </si>
  <si>
    <t>1- I100142</t>
  </si>
  <si>
    <t>1- I100143</t>
  </si>
  <si>
    <t>1- I100144</t>
  </si>
  <si>
    <t>1- I100145</t>
  </si>
  <si>
    <t>1- I100146</t>
  </si>
  <si>
    <t>1- I100147</t>
  </si>
  <si>
    <t>1- I100148</t>
  </si>
  <si>
    <t>1- I100149</t>
  </si>
  <si>
    <t>1- I100150</t>
  </si>
  <si>
    <t>1- I100151</t>
  </si>
  <si>
    <t>1- I100152</t>
  </si>
  <si>
    <t>1- I100153</t>
  </si>
  <si>
    <t>1- I100154</t>
  </si>
  <si>
    <t>1- I100155</t>
  </si>
  <si>
    <t>1- I100156</t>
  </si>
  <si>
    <t>1- I100157</t>
  </si>
  <si>
    <t>1- I100158</t>
  </si>
  <si>
    <t>1- I100159</t>
  </si>
  <si>
    <t>1- I100160</t>
  </si>
  <si>
    <t>1- I100161</t>
  </si>
  <si>
    <t>1- I100162</t>
  </si>
  <si>
    <t>1- I100163</t>
  </si>
  <si>
    <t>1- I100164</t>
  </si>
  <si>
    <t>1- I100165</t>
  </si>
  <si>
    <t xml:space="preserve">10Gbps Transport </t>
  </si>
  <si>
    <t>Variable by location</t>
  </si>
  <si>
    <t>1- I100166</t>
  </si>
  <si>
    <t>Burstable Internet Bandwidth</t>
  </si>
  <si>
    <t>1- I100167</t>
  </si>
  <si>
    <t>1Gbps Fiber Internet</t>
  </si>
  <si>
    <t>1- I100168</t>
  </si>
  <si>
    <t>2Gbps Fiber Internet</t>
  </si>
  <si>
    <t>1- I100169</t>
  </si>
  <si>
    <t>3Gbps Fiber Internet</t>
  </si>
  <si>
    <t>1- I100170</t>
  </si>
  <si>
    <t>4Gbps Fiber Internet</t>
  </si>
  <si>
    <t>1- I100171</t>
  </si>
  <si>
    <t>5Gbps Fiber Internet</t>
  </si>
  <si>
    <t>1- I100172</t>
  </si>
  <si>
    <t>6Gbps Fiber Internet</t>
  </si>
  <si>
    <t>1- I100173</t>
  </si>
  <si>
    <t>7Gbps Fiber Internet</t>
  </si>
  <si>
    <t>1- I100174</t>
  </si>
  <si>
    <t>8Gbps Fiber Internet</t>
  </si>
  <si>
    <t>1- I100175</t>
  </si>
  <si>
    <t>9Gbps Fiber Internet</t>
  </si>
  <si>
    <t>1- I100176</t>
  </si>
  <si>
    <t>10Gbps Fiber Internet</t>
  </si>
  <si>
    <t>1- I100177</t>
  </si>
  <si>
    <t>Power Supply 24 Volt (IP33x, 450, 550, and 650) - For use with Jive SaaS only</t>
  </si>
  <si>
    <t>1- I100178</t>
  </si>
  <si>
    <t>Power Supply 48 Volt (IP560, 670, and VVX)</t>
  </si>
  <si>
    <t>1- I100179</t>
  </si>
  <si>
    <t>Shark UTM 550**</t>
  </si>
  <si>
    <t>1- I100180</t>
  </si>
  <si>
    <t>Shark UTM 550 Hardware Maint**</t>
  </si>
  <si>
    <t>1- I100181</t>
  </si>
  <si>
    <t>Shark UTM 2550**</t>
  </si>
  <si>
    <t>1- I100182</t>
  </si>
  <si>
    <t>Shark UTM 2550 Hardware Maint**</t>
  </si>
  <si>
    <t>1- I100183</t>
  </si>
  <si>
    <t>Shark UTM 4550**</t>
  </si>
  <si>
    <t>1- I100184</t>
  </si>
  <si>
    <t>Shark UTM 4550 Hardware Maint**</t>
  </si>
  <si>
    <t>1- I100185</t>
  </si>
  <si>
    <t>Shark UTM 8500**</t>
  </si>
  <si>
    <t>1- I100186</t>
  </si>
  <si>
    <t>Shark UTM 8500 Hardware Maint**</t>
  </si>
  <si>
    <t>1- I100187</t>
  </si>
  <si>
    <t>Shark UTM 8000EX**</t>
  </si>
  <si>
    <t>1- I100188</t>
  </si>
  <si>
    <t>Shark UTM 8000EX Hardware Maint**</t>
  </si>
  <si>
    <t>1- I100189</t>
  </si>
  <si>
    <t xml:space="preserve">42 U locking cabinet – DCA2/DCA3 </t>
  </si>
  <si>
    <t>1- I100190</t>
  </si>
  <si>
    <t xml:space="preserve">42 U locking cabinet – SEA2 </t>
  </si>
  <si>
    <t>1- I100191</t>
  </si>
  <si>
    <t xml:space="preserve">Open Rack – SEA2 </t>
  </si>
  <si>
    <t>1- I100192</t>
  </si>
  <si>
    <t>Open Rack – DCA2/DCA3</t>
  </si>
  <si>
    <t>1- I100193</t>
  </si>
  <si>
    <t xml:space="preserve">Single Server (includes power up to 3U and 3 amp) </t>
  </si>
  <si>
    <t>1- I100194</t>
  </si>
  <si>
    <t xml:space="preserve">110v/20a primary power– DCA2/DCA3 </t>
  </si>
  <si>
    <t>1- I100195</t>
  </si>
  <si>
    <t xml:space="preserve">110v/20a redundant power– DCA2/DCA3 </t>
  </si>
  <si>
    <t>1- I100196</t>
  </si>
  <si>
    <t xml:space="preserve">110v/20a primary power– SEA2 </t>
  </si>
  <si>
    <t>1- I100197</t>
  </si>
  <si>
    <t xml:space="preserve">110v/20a redundant power– SEA2 </t>
  </si>
  <si>
    <t>1- I100198</t>
  </si>
  <si>
    <t xml:space="preserve">110v/30a primary power– DCA2/DCA3 </t>
  </si>
  <si>
    <t>1- I100199</t>
  </si>
  <si>
    <t xml:space="preserve">110v/30a redundant power– DCA2/DCA3 </t>
  </si>
  <si>
    <t>1- I100200</t>
  </si>
  <si>
    <t xml:space="preserve">110v/30a primary power– SEA2 </t>
  </si>
  <si>
    <t>1- I100201</t>
  </si>
  <si>
    <t xml:space="preserve">110v/30a redundant power– SEA2 </t>
  </si>
  <si>
    <t>1- I100202</t>
  </si>
  <si>
    <t xml:space="preserve">208v/20a primary power– DCA2/DCA3 </t>
  </si>
  <si>
    <t>1- I100203</t>
  </si>
  <si>
    <t xml:space="preserve">208v/20a redundant power– DCA2/DCA3 </t>
  </si>
  <si>
    <t>1- I100204</t>
  </si>
  <si>
    <t xml:space="preserve">208v/20a primary power– SEA2 </t>
  </si>
  <si>
    <t>1- I100205</t>
  </si>
  <si>
    <t xml:space="preserve">208v/20a redundant power– SEA2 </t>
  </si>
  <si>
    <t>1- I100206</t>
  </si>
  <si>
    <t xml:space="preserve">208v/30a primary power– DCA2/DCA3 </t>
  </si>
  <si>
    <t>1- I100207</t>
  </si>
  <si>
    <t xml:space="preserve">208v/30a redundant power– DCA2/DCA3 </t>
  </si>
  <si>
    <t>1- I100208</t>
  </si>
  <si>
    <t xml:space="preserve">208v/30a primary power– SEA2 </t>
  </si>
  <si>
    <t>1- I100209</t>
  </si>
  <si>
    <t xml:space="preserve">208v/30a redundant power– SEA2 </t>
  </si>
  <si>
    <t>1- I100210</t>
  </si>
  <si>
    <t>208v 3 Phase power configurations</t>
  </si>
  <si>
    <t>Varialbe</t>
  </si>
  <si>
    <t>Variable</t>
  </si>
  <si>
    <t>1- I100211</t>
  </si>
  <si>
    <t xml:space="preserve">110v power install </t>
  </si>
  <si>
    <t>1- I100212</t>
  </si>
  <si>
    <t>208v power install</t>
  </si>
  <si>
    <t>1- I100213</t>
  </si>
  <si>
    <t>Secure cage space</t>
  </si>
  <si>
    <t>1- I100214</t>
  </si>
  <si>
    <t xml:space="preserve">IP Transit </t>
  </si>
  <si>
    <t>$.60 per Mbps</t>
  </si>
  <si>
    <t>1- I100215</t>
  </si>
  <si>
    <t>Fiber Cross-connect</t>
  </si>
  <si>
    <t>1- I100216</t>
  </si>
  <si>
    <t>Fiber Cross-connect Install</t>
  </si>
  <si>
    <t>1- I100217</t>
  </si>
  <si>
    <t>Copper Cross Connect</t>
  </si>
  <si>
    <t xml:space="preserve">Month </t>
  </si>
  <si>
    <t>1- I100218</t>
  </si>
  <si>
    <t>Copper Cross Connect Install</t>
  </si>
  <si>
    <t>1- I100219</t>
  </si>
  <si>
    <t>Polycom Trio 8800</t>
  </si>
  <si>
    <t>1- I100220</t>
  </si>
  <si>
    <t>Polycom VVX201</t>
  </si>
  <si>
    <t>1- I100221</t>
  </si>
  <si>
    <t>Polycom VVX501</t>
  </si>
  <si>
    <t>1- I100222</t>
  </si>
  <si>
    <t>Polycom VVX601</t>
  </si>
  <si>
    <t>1- I100223</t>
  </si>
  <si>
    <t>Polycom VVX Color Expansion Model</t>
  </si>
  <si>
    <t>1- I100224</t>
  </si>
  <si>
    <t>Polycom VVX D60</t>
  </si>
  <si>
    <t>1- I100225</t>
  </si>
  <si>
    <t>Yealink T42S</t>
  </si>
  <si>
    <t>1- I100226</t>
  </si>
  <si>
    <t>Yealink T46S</t>
  </si>
  <si>
    <t>1- I100227</t>
  </si>
  <si>
    <t>Yealink T48S</t>
  </si>
  <si>
    <t>1- I100228</t>
  </si>
  <si>
    <t xml:space="preserve">Dedicated Server Bronze - Intel Bronze 3204 1.9Ghz - 6 core, 16GB Memory, 2TB Storage, 10TB Traffic </t>
  </si>
  <si>
    <t>Dedicated Servers</t>
  </si>
  <si>
    <t>1- I100229</t>
  </si>
  <si>
    <t xml:space="preserve">Dedicated Server Silver - Intel Silver 4210 2.2Ghz - 20 Cores, 64GB Memory, 2TB Storage, 10TB Traffic </t>
  </si>
  <si>
    <t>1- I100230</t>
  </si>
  <si>
    <t xml:space="preserve">Dedicated Gold - Dual Xeon Gold 6140 2.3Ghz - 36 Cores, 128GB Memory, 2TB Storage, 10TB Traffic </t>
  </si>
  <si>
    <t>1- I100231</t>
  </si>
  <si>
    <t xml:space="preserve">     Dedicated Upgrades:</t>
  </si>
  <si>
    <t xml:space="preserve">     Upgrade 32GB RAM </t>
  </si>
  <si>
    <t>Dedicated Upgrades</t>
  </si>
  <si>
    <t>1-I000232</t>
  </si>
  <si>
    <t xml:space="preserve">     Add 2TB SATA </t>
  </si>
  <si>
    <t>1-I000233</t>
  </si>
  <si>
    <t xml:space="preserve">     Add 4TB SATA </t>
  </si>
  <si>
    <t>1-I000234</t>
  </si>
  <si>
    <t xml:space="preserve">     Add 8TB SATA </t>
  </si>
  <si>
    <t>1-I000235</t>
  </si>
  <si>
    <t xml:space="preserve">     Add Enterprise 480GB SSD </t>
  </si>
  <si>
    <t>1-I000236</t>
  </si>
  <si>
    <t xml:space="preserve">     Add Enterprise 960GB SSD </t>
  </si>
  <si>
    <t>1-I000237</t>
  </si>
  <si>
    <t xml:space="preserve">     Add Hardware RAID (plus additional drives) </t>
  </si>
  <si>
    <t>1-I000238</t>
  </si>
  <si>
    <t xml:space="preserve">     3 in 1 Managed Service (Backup/Patching/Monitoring) </t>
  </si>
  <si>
    <t>1-I000239</t>
  </si>
  <si>
    <t xml:space="preserve">     Add 10,000 GB Traffic</t>
  </si>
  <si>
    <t>1-I000240</t>
  </si>
  <si>
    <t xml:space="preserve">    Add Cpanel/Plesk</t>
  </si>
  <si>
    <t>1-I000241</t>
  </si>
  <si>
    <t>Internet Bandwidth (On-Network Managed Internet with Cloud Firewall) 20Mbps - Service subject to availability pending site survey</t>
  </si>
  <si>
    <t>1-I000242</t>
  </si>
  <si>
    <t>Internet Bandwidth (On-Network Managed Internet with Cloud Firewall) 30Mbps - Service subject to availability pending site survey</t>
  </si>
  <si>
    <t>1-I000243</t>
  </si>
  <si>
    <t>Internet Bandwidth (On-Network Managed Internet with Cloud Firewall) 40Mbps - Service subject to availability pending site survey</t>
  </si>
  <si>
    <t>1-I000244</t>
  </si>
  <si>
    <t>Internet Bandwidth (On-Network Managed Internet with Cloud Firewall) 60Mbps - Service subject to availability pending site survey</t>
  </si>
  <si>
    <t>1-I000245</t>
  </si>
  <si>
    <t>Internet Bandwidth (On-Network Managed Internet with Cloud Firewall) 70Mbps - Service subject to availability pending site survey</t>
  </si>
  <si>
    <t>1-I000246</t>
  </si>
  <si>
    <t>Internet Bandwidth (On-Network Managed Internet with Cloud Firewall) 80Mbps - Service subject to availability pending site survey</t>
  </si>
  <si>
    <t>1-I000247</t>
  </si>
  <si>
    <t>Internet Bandwidth (On-Network Managed Internet with Cloud Firewall) 100Mbps - Service subject to availability pending site survey</t>
  </si>
  <si>
    <t>1-I000248</t>
  </si>
  <si>
    <t>Internet Bandwidth (On-Network Managed Internet with Cloud Firewall) 150Mbps - Service subject to availability pending site survey</t>
  </si>
  <si>
    <t>1-I000249</t>
  </si>
  <si>
    <t>Internet Bandwidth (On-Network Managed Internet with Cloud Firewall) 200Mbps - Service subject to availability pending site survey</t>
  </si>
  <si>
    <t>1-I000250</t>
  </si>
  <si>
    <t>Internet Bandwidth (On-Network Managed Internet with Cloud Firewall) 500Mbps - Service subject to availability pending site survey</t>
  </si>
  <si>
    <t>1-I000251</t>
  </si>
  <si>
    <t>Internet Bandwidth (On-Network Managed Internet with Cloud Firewall) 600Mbps - Service subject to availability pending site survey</t>
  </si>
  <si>
    <t>1-I000252</t>
  </si>
  <si>
    <t>Internet Bandwidth (On-Network Managed Internet with Cloud Firewall) 700Mbps - Service subject to availability pending site survey</t>
  </si>
  <si>
    <t>1-I000253</t>
  </si>
  <si>
    <t>Internet Bandwidth (On-Network Managed Internet with Cloud Firewall) 800Mbps - Service subject to availability pending site survey</t>
  </si>
  <si>
    <t>1-I000254</t>
  </si>
  <si>
    <t>Internet Bandwidth (On-Network Managed Internet with Cloud Firewall) 1000Mbps -Service subject to availability pending site survey</t>
  </si>
  <si>
    <t>1-I000255</t>
  </si>
  <si>
    <t>Internet Bandwidth (On-Network Managed Internet with Cloud Firewall) 2000Mbps - Service subject to availability pending site survey</t>
  </si>
  <si>
    <t>1-I000256</t>
  </si>
  <si>
    <t>Internet Bandwidth (On-Network Managed Internet with Cloud Firewall) 3000Mbps - Service subject to availability pending site survey</t>
  </si>
  <si>
    <t>1-I000257</t>
  </si>
  <si>
    <t>Internet Bandwidth (On-Network Managed Internet with Cloud Firewall) 4000Mbps - Service subject to availability pending site survey</t>
  </si>
  <si>
    <t>1-I000258</t>
  </si>
  <si>
    <t>Internet Bandwidth (On-Network Managed Internet with Cloud Firewall) 5000Mbps -Service subject to availability pending site survey</t>
  </si>
  <si>
    <t>1-I000259</t>
  </si>
  <si>
    <t>Internet Bandwidth (Off-Network Managed Internet with Cloud Firewall) 20Mbps - Service subject to availability pending site survey</t>
  </si>
  <si>
    <t>1-I000260</t>
  </si>
  <si>
    <t>Internet Bandwidth (Off-Network Managed Internet with Cloud Firewall) 30Mbps - Service subject to availability pending site survey</t>
  </si>
  <si>
    <t>1-I000261</t>
  </si>
  <si>
    <t>Internet Bandwidth (Off-Network Managed Internet with Cloud Firewall) 40Mbps Service subject to availability pending site survey</t>
  </si>
  <si>
    <t>1-I000262</t>
  </si>
  <si>
    <t>Internet Bandwidth (Off-Network Managed Internet with Cloud Firewall) 60Mbps - Service subject to availability pending site survey</t>
  </si>
  <si>
    <t>1-I000263</t>
  </si>
  <si>
    <t>Internet Bandwidth (Off-Network Managed Internet with Cloud Firewall) 70Mbps - Service subject to availability pending site survey</t>
  </si>
  <si>
    <t>1-I000264</t>
  </si>
  <si>
    <t>Internet Bandwidth (Off-Network Managed Internet with Cloud Firewall) 80Mbps - Service subject to availability pending site survey</t>
  </si>
  <si>
    <t>1-I000265</t>
  </si>
  <si>
    <t>Internet Bandwidth (Off-Network Managed Internet with Cloud Firewall) 100Mbps - Service subject to availability pending site survey</t>
  </si>
  <si>
    <t>1-I000266</t>
  </si>
  <si>
    <t>Internet Bandwidth (Off-Network Managed Internet with Cloud Firewall) 150Mbps - Service subject to availability pending site survey</t>
  </si>
  <si>
    <t>1-I000267</t>
  </si>
  <si>
    <t>Internet Bandwidth (Off-Network Managed Internet with Cloud Firewall) 200Mbps - Service subject to availability pending site survey</t>
  </si>
  <si>
    <t>1-I000268</t>
  </si>
  <si>
    <t>Internet Bandwidth (Off-Network Managed Internet with Cloud Firewall) 500Mbps - Service subject to availability pending site survey</t>
  </si>
  <si>
    <t>1-I000269</t>
  </si>
  <si>
    <t>Internet Bandwidth (Off-Network Managed Internet with Cloud Firewall) 600Mbps - Service subject to availability pending site survey</t>
  </si>
  <si>
    <t>1-I000270</t>
  </si>
  <si>
    <t>Internet Bandwidth (Off-Network Managed Internet with Cloud Firewall) 700Mbps - Service subject to availability pending site survey</t>
  </si>
  <si>
    <t>1-I000271</t>
  </si>
  <si>
    <t>Internet Bandwidth (Off-Network Managed Internet with Cloud Firewall) 800Mbps - Service subject to availability pending site survey</t>
  </si>
  <si>
    <t>1-I000272</t>
  </si>
  <si>
    <t>Internet Bandwidth (Off-Network Managed Internet with Cloud Firewall) 1000Mbps - Service subject to availability pending site survey</t>
  </si>
  <si>
    <t>1-I000273</t>
  </si>
  <si>
    <t>Internet Bandwidth (Off-Network Managed Internet with Cloud Firewall) 2000Mbps - Service subject to availability pending site survey</t>
  </si>
  <si>
    <t>1-I000274</t>
  </si>
  <si>
    <t>Internet Bandwidth (Off-Network Managed Internet with Cloud Firewall) 3000Mbps - Service subject to availability pending site survey</t>
  </si>
  <si>
    <t>1-I000275</t>
  </si>
  <si>
    <t>Internet Bandwidth (Off-Network Managed Internet with Cloud Firewall) 4000Mbps - Service subject to availability pending site survey</t>
  </si>
  <si>
    <t>1-I000276</t>
  </si>
  <si>
    <t>Internet Bandwidth (Off-Network Managed Internet with Cloud Firewall) 5000Mbps - Service subject to availability pending site survey</t>
  </si>
  <si>
    <t>1-I000277</t>
  </si>
  <si>
    <t>Any</t>
  </si>
  <si>
    <t>Digital Asset Management Service for Libraries and Museums - Small Bundle (&lt;100 GB storage)</t>
  </si>
  <si>
    <t>Digital Asset, Library, Museum</t>
  </si>
  <si>
    <t>Annual</t>
  </si>
  <si>
    <t>1-I000278</t>
  </si>
  <si>
    <t>Digital Asset Management Service for Libraries and Museums - Medium Bundle (&lt;250 GB storage)</t>
  </si>
  <si>
    <t>1-I000279</t>
  </si>
  <si>
    <t>Digital Asset Management Service for Libraries and Museums - Large Bundle (&lt;650 GB storage)</t>
  </si>
  <si>
    <t>1-I000280</t>
  </si>
  <si>
    <t>Historical Filing Cabinet - Small Enterprise Edition (&lt;15 GB storage)</t>
  </si>
  <si>
    <t>Historical Filing Cabinet</t>
  </si>
  <si>
    <t>1-I000281</t>
  </si>
  <si>
    <t>Historical Filing Cabinet - Medium Enterprise Edition (&lt;50 GB storage)</t>
  </si>
  <si>
    <t>1-I000282</t>
  </si>
  <si>
    <t>Historical Filing Cabinet - Large Enterprise Edition (&lt;500 GB storage)</t>
  </si>
  <si>
    <t>1-I000283</t>
  </si>
  <si>
    <t>Microsoft</t>
  </si>
  <si>
    <t>SQL Server Standard (per core)</t>
  </si>
  <si>
    <t>Server</t>
  </si>
  <si>
    <t>1-I000284</t>
  </si>
  <si>
    <t>Meet - Small Enterprise Edition (&lt;100 GB storage)</t>
  </si>
  <si>
    <t>Virtual Meetings</t>
  </si>
  <si>
    <t>1-I000285</t>
  </si>
  <si>
    <t>Meet - Medium Enterprise Edition (&lt;250 GB storage)</t>
  </si>
  <si>
    <t>1-I000286</t>
  </si>
  <si>
    <t>Meet - Large Enterprise Edition (&lt;500 GB storage)</t>
  </si>
  <si>
    <t>1-I000287</t>
  </si>
  <si>
    <t>Reserved Space 1 Cabinet - Markely Data Center</t>
  </si>
  <si>
    <t>1-I000288</t>
  </si>
  <si>
    <t xml:space="preserve">Government Container </t>
  </si>
  <si>
    <t>1-I000289</t>
  </si>
  <si>
    <t>AS/400 Compute Block***</t>
  </si>
  <si>
    <t>AS400</t>
  </si>
  <si>
    <t>Block</t>
  </si>
  <si>
    <t>1-I000290</t>
  </si>
  <si>
    <t>AS/400 Compute CORE ***</t>
  </si>
  <si>
    <t>1-I000291</t>
  </si>
  <si>
    <t>AS400/</t>
  </si>
  <si>
    <t>AS/400 Compute RAM***</t>
  </si>
  <si>
    <t>1-I000292</t>
  </si>
  <si>
    <t>1-I000293</t>
  </si>
  <si>
    <t>1-I000294</t>
  </si>
  <si>
    <t>1-I000295</t>
  </si>
  <si>
    <t>Red Cloud Building Blocks</t>
  </si>
  <si>
    <t>IAAS</t>
  </si>
  <si>
    <t>1-I000296</t>
  </si>
  <si>
    <t>IP Address</t>
  </si>
  <si>
    <t>1-I000297</t>
  </si>
  <si>
    <t>BYO License x86 Computer Resources for Disaster Recovery</t>
  </si>
  <si>
    <t xml:space="preserve">Daily </t>
  </si>
  <si>
    <t>1-I000298</t>
  </si>
  <si>
    <t>CherryRoad Application Cloud</t>
  </si>
  <si>
    <t>SaferWatch Fixed Position Wireless Panic Button (requires receiver), powered by SaferWatch</t>
  </si>
  <si>
    <t>SaferWatch</t>
  </si>
  <si>
    <t>1-SWS000012</t>
  </si>
  <si>
    <t>SaferWatch Wireless Receiver with LTE slot for failover connectivity.  Supports multiple fixed position wireless panic buttons within a 200 foot range, powered by SaferWatch</t>
  </si>
  <si>
    <t>1-SWS000013</t>
  </si>
  <si>
    <t>SaferWatch LTE/GPS Panic Button with two-way communication and charge cradle. LTE Subscription and SaaS Platform required, powered by SaferWatch</t>
  </si>
  <si>
    <t>1-SWS000014</t>
  </si>
  <si>
    <t xml:space="preserve">Infor Cloverleaf </t>
  </si>
  <si>
    <t>Cloverleaf Consolidator,Cloverleaf EUID Population,Customer Success Plus</t>
  </si>
  <si>
    <t>Cloverleaf Products</t>
  </si>
  <si>
    <t>License</t>
  </si>
  <si>
    <t xml:space="preserve">Perpetual </t>
  </si>
  <si>
    <t>CLV-CCCONS-CLP-EUID-XTE</t>
  </si>
  <si>
    <t>Cloverleaf Consolidator,Cloverleaf EUID Population,Premium Support</t>
  </si>
  <si>
    <t>CLV-CCCONS-CLP-EUID-XTP</t>
  </si>
  <si>
    <t>Cloverleaf Consolidator,Cloverleaf MRN Population,Customer Success Plus</t>
  </si>
  <si>
    <t>CLV-CCCONS-CLP-MRN-XTE</t>
  </si>
  <si>
    <t>Cloverleaf Consolidator,Cloverleaf MRN Population,Premium Support</t>
  </si>
  <si>
    <t>CLV-CCCONS-CLP-MRN-XTP</t>
  </si>
  <si>
    <t>Cloverleaf Integration Services FHIR Bridge - Threads,Thread,Essential Support</t>
  </si>
  <si>
    <t>CLV-CLISFHR-THRD-THRD-XT</t>
  </si>
  <si>
    <t>Cloverleaf Integration Services FHIR Bridge - Threads,Thread,Customer Success Plus</t>
  </si>
  <si>
    <t>CLV-CLISFHR-THRD-THRD-XTE</t>
  </si>
  <si>
    <t>Cloverleaf Integration Services FHIR Bridge - Threads,Thread,Premium Support</t>
  </si>
  <si>
    <t>CLV-CLISFHR-THRD-THRD-XTP</t>
  </si>
  <si>
    <t>Cloverleaf ODBCU - Data Integrator,Cloverleaf Server,Essential Support</t>
  </si>
  <si>
    <t>CLV-CLODBCU-SVPV-XT</t>
  </si>
  <si>
    <t>Cloverleaf ODBCU - Data Integrator,Cloverleaf Server,Customer Success Plus</t>
  </si>
  <si>
    <t>CLV-CLODBCU-SVPV-XTE</t>
  </si>
  <si>
    <t>Cloverleaf ODBCU - Data Integrator,Cloverleaf Server,Premium Support</t>
  </si>
  <si>
    <t>CLV-CLODBCU-SVPV-XTP</t>
  </si>
  <si>
    <t>Cloverleaf Secure Courier - Clinical Bridge,Couriers,Customer Success Plus</t>
  </si>
  <si>
    <t>CLV-CLSCCCB-COURR-XTE</t>
  </si>
  <si>
    <t>Cloverleaf Secure Courier - Clinical Bridge,Couriers,Premium Support</t>
  </si>
  <si>
    <t>CLV-CLSCCCB-COURR-XTP</t>
  </si>
  <si>
    <t>Cloverleaf Application Adapter - Web Services -External,Cloverleaf Server,Essential Support</t>
  </si>
  <si>
    <t>CLV-CLX-CLAAWS-SVPV-XT</t>
  </si>
  <si>
    <t>Cloverleaf Application Adapter - Web Services -External,Cloverleaf Server,Customer Success Plus</t>
  </si>
  <si>
    <t>CLV-CLX-CLAAWS-SVPV-XTE</t>
  </si>
  <si>
    <t>Cloverleaf Application Adapter - Web Services -External,Cloverleaf Server,Premium Support</t>
  </si>
  <si>
    <t>CLV-CLX-CLAAWS-SVPV-XTP</t>
  </si>
  <si>
    <t>Cloverleaf Global Monitor -External,Cloverleaf Server,Essential Support</t>
  </si>
  <si>
    <t>CLV-CLX-CLGM-SVPV-XT</t>
  </si>
  <si>
    <t>Cloverleaf Global Monitor -External,Cloverleaf Server,Customer Success Plus</t>
  </si>
  <si>
    <t>CLV-CLX-CLGM-SVPV-XTE</t>
  </si>
  <si>
    <t>Cloverleaf Global Monitor -External,Cloverleaf Server,Premium Support</t>
  </si>
  <si>
    <t>CLV-CLX-CLGM-SVPV-XTP</t>
  </si>
  <si>
    <t>Cloverleaf Ihe Infrastructure Adaptor -External,Cloverleaf Server,Essential Support</t>
  </si>
  <si>
    <t>CLV-CLX-CLIHEA-SVPV-XT</t>
  </si>
  <si>
    <t>Cloverleaf Ihe Infrastructure Adaptor -External,Cloverleaf Server,Customer Success Plus</t>
  </si>
  <si>
    <t>CLV-CLX-CLIHEA-SVPV-XTE</t>
  </si>
  <si>
    <t>Cloverleaf Ihe Infrastructure Adaptor -External,Cloverleaf Server,Premium Support</t>
  </si>
  <si>
    <t>CLV-CLX-CLIHEA-SVPV-XTP</t>
  </si>
  <si>
    <t>Cloverleaf Integration Services-External,Cloverleaf Server,Essential Support</t>
  </si>
  <si>
    <t>CLV-CLX-CLIS-SVPV-XT</t>
  </si>
  <si>
    <t>Cloverleaf Integration Services-External,Cloverleaf Server,Customer Success Plus</t>
  </si>
  <si>
    <t>CLV-CLX-CLIS-SVPV-XTE</t>
  </si>
  <si>
    <t>Cloverleaf Integration Services-External,Cloverleaf Server,Premium Support</t>
  </si>
  <si>
    <t>CLV-CLX-CLIS-SVPV-XTP</t>
  </si>
  <si>
    <r>
      <t xml:space="preserve">Cloverleaf Integration Services CPU/Core-External,CPU Cores Physical or Virtual,Essential Support </t>
    </r>
    <r>
      <rPr>
        <b/>
        <sz val="11"/>
        <color indexed="63"/>
        <rFont val="Calibri"/>
        <family val="2"/>
      </rPr>
      <t xml:space="preserve">(Minimum Quantity 4) </t>
    </r>
  </si>
  <si>
    <t>CLV-CLX-CLIS-CORE-CPUCORV-XT</t>
  </si>
  <si>
    <t xml:space="preserve">Cloverleaf Integration Services CPU/Core-External,CPU Cores Physical or Virtual,Customer Success Plus (Minimum Quantity 4) </t>
  </si>
  <si>
    <t>CLV-CLX-CLIS-CORE-CPUCORV-XTE</t>
  </si>
  <si>
    <t xml:space="preserve">Cloverleaf Integration Services CPU/Core-External,CPU Cores Physical or Virtual,Premium Support (Minimum Quantity 4) </t>
  </si>
  <si>
    <t>CLV-CLX-CLIS-CORE-CPUCORV-XTP</t>
  </si>
  <si>
    <t xml:space="preserve">Cloverleaf Integration Services Threads-External,Thread,Essential Support (Minimum Quantity 10) </t>
  </si>
  <si>
    <t>CLV-CLX-CLIS-THRD-THRD-XT</t>
  </si>
  <si>
    <t xml:space="preserve">Cloverleaf Integration Services Threads-External,Thread,Customer Success Plus (Minimum Quantity 10) </t>
  </si>
  <si>
    <t>CLV-CLX-CLIS-THRD-THRD-XTE</t>
  </si>
  <si>
    <t xml:space="preserve">Cloverleaf Integration Services Threads-External,Thread,Premium Support (Minimum Quantity 10) </t>
  </si>
  <si>
    <t>CLV-CLX-CLIS-THRD-THRD-XTP</t>
  </si>
  <si>
    <t>Cloverleaf Message Warehousing/UNIX-External,Cloverleaf Server,Essential Support</t>
  </si>
  <si>
    <t>CLV-CLX-CLMAB1-SVPV-XT</t>
  </si>
  <si>
    <t>Cloverleaf Message Warehousing/UNIX-External,Cloverleaf Server,Customer Success Plus</t>
  </si>
  <si>
    <t>CLV-CLX-CLMAB1-SVPV-XTE</t>
  </si>
  <si>
    <t>Cloverleaf Message Warehousing/UNIX-External,Cloverleaf Server,Premium Support</t>
  </si>
  <si>
    <t>CLV-CLX-CLMAB1-SVPV-XTP</t>
  </si>
  <si>
    <t>Cloverleaf Message Warehousing/Windows-External,Cloverleaf Server,Essential Support</t>
  </si>
  <si>
    <t>CLV-CLX-CLMAB2-SVPV-XT</t>
  </si>
  <si>
    <t>Cloverleaf Message Warehousing/Windows-External,Cloverleaf Server,Customer Success Plus</t>
  </si>
  <si>
    <t>CLV-CLX-CLMAB2-SVPV-XTE</t>
  </si>
  <si>
    <t>Cloverleaf Message Warehousing/Windows-External,Cloverleaf Server,Premium Support</t>
  </si>
  <si>
    <t>CLV-CLX-CLMAB2-SVPV-XTP</t>
  </si>
  <si>
    <t>Cloverleaf Secure Messenger-External,Cloverleaf Server,Essential Support</t>
  </si>
  <si>
    <t>CLV-CLX-CLSM-SVPV-XT</t>
  </si>
  <si>
    <t>Cloverleaf Secure Messenger-External,Cloverleaf Server,Customer Success Plus</t>
  </si>
  <si>
    <t>CLV-CLX-CLSM-SVPV-XTE</t>
  </si>
  <si>
    <t>Cloverleaf Secure Messenger-External,Cloverleaf Server,Premium Support</t>
  </si>
  <si>
    <t>CLV-CLX-CLSM-SVPV-XTP</t>
  </si>
  <si>
    <t>Cloverleaf Security Server-External,Cloverleaf Server,Essential Support</t>
  </si>
  <si>
    <t>CLV-CLX-CLSS-SVPV-XT</t>
  </si>
  <si>
    <t>Cloverleaf Security Server-External,Cloverleaf Server,Customer Success Plus</t>
  </si>
  <si>
    <t>CLV-CLX-CLSS-SVPV-XTE</t>
  </si>
  <si>
    <t>Cloverleaf Security Server-External,Cloverleaf Server,Premium Support</t>
  </si>
  <si>
    <t>CLV-CLX-CLSS-SVPV-XTP</t>
  </si>
  <si>
    <t>Cloverleaf Integration Services-Tcl -External,Cloverleaf Server,Essential Support</t>
  </si>
  <si>
    <t>CLV-CLX-CLTCL-SVPV-XT</t>
  </si>
  <si>
    <t>Cloverleaf Integration Services-Tcl -External,Cloverleaf Server,Customer Success Plus</t>
  </si>
  <si>
    <t>CLV-CLX-CLTCL-SVPV-XTE</t>
  </si>
  <si>
    <t>Cloverleaf Integration Services-Tcl -External,Cloverleaf Server,Premium Support</t>
  </si>
  <si>
    <t>CLV-CLX-CLTCL-SVPV-XTP</t>
  </si>
  <si>
    <t>Infor FHIR Bridge Interfaces - External,Cloverleaf Server,Essential Support</t>
  </si>
  <si>
    <t>CLV-CLX-FHIRNT-SVPV-XT</t>
  </si>
  <si>
    <t>Infor FHIR Bridge Interfaces - External,Cloverleaf Server,Customer Success Plus</t>
  </si>
  <si>
    <t>CLV-CLX-FHIRNT-SVPV-XTE</t>
  </si>
  <si>
    <t>Infor FHIR Bridge Interfaces - External,Cloverleaf Server,Premium Support</t>
  </si>
  <si>
    <t>CLV-CLX-FHIRNT-SVPV-XTP</t>
  </si>
  <si>
    <t>Cloverleaf Integration Services Threads-External-UNL,Unlimited Threads Server License,Essential Support</t>
  </si>
  <si>
    <t>CLV-CLX-THRD-UNL-UNLTHSV-XT</t>
  </si>
  <si>
    <t>Cloverleaf Integration Services Threads-External-UNL,Unlimited Threads Server License,Customer Success Plus</t>
  </si>
  <si>
    <t>CLV-CLX-THRD-UNL-UNLTHSV-XTE</t>
  </si>
  <si>
    <t>Cloverleaf Integration Services Threads-External-UNL,Unlimited Threads Server License,Premium Support</t>
  </si>
  <si>
    <t>CLV-CLX-THRD-UNL-UNLTHSV-XTP</t>
  </si>
  <si>
    <t>Cloverleaf Consolidator External Connector,Thread,Customer Success Plus</t>
  </si>
  <si>
    <t>CLV-CONEXT-THRD-THRD-XTE</t>
  </si>
  <si>
    <t>Cloverleaf Consolidator External Connector,Thread,Premium Support</t>
  </si>
  <si>
    <t>CLV-CONEXT-THRD-THRD-XTP</t>
  </si>
  <si>
    <t xml:space="preserve">Cloverleaf Consolidator Viewer,Concurrent Users,Customer Success Plus (Minimum Quantity 10) </t>
  </si>
  <si>
    <t>CLV-CONSVW-CU-XTE</t>
  </si>
  <si>
    <t xml:space="preserve">Cloverleaf Consolidator Viewer,Concurrent Users,Premium Support (Minimum Quantity 10) </t>
  </si>
  <si>
    <t>CLV-CONSVW-CU-XTP</t>
  </si>
  <si>
    <t xml:space="preserve">Cloverleaf Consolidator Viewer,Named Users,Customer Success Plus (Minimum Quantity 10) </t>
  </si>
  <si>
    <t>CLV-CONSVW-NU-XTE</t>
  </si>
  <si>
    <t xml:space="preserve">Cloverleaf Consolidator Viewer,Named Users,Premium Support (Minimum Quantity 10) </t>
  </si>
  <si>
    <t>CLV-CONSVW-NU-XTP</t>
  </si>
  <si>
    <t>Cloverleaf Consolidator Viewer - Developer,Concurrent Users,Customer Success Plus</t>
  </si>
  <si>
    <t>CLV-CONSVW-DEV-CU-XTE</t>
  </si>
  <si>
    <t>Cloverleaf Consolidator Viewer - Developer,Concurrent Users,Premium Support</t>
  </si>
  <si>
    <t>CLV-CONSVW-DEV-CU-XTP</t>
  </si>
  <si>
    <t>Infor FHIR Bridge,Cloverleaf Server,Essential Support</t>
  </si>
  <si>
    <t>CLV-FHIRB-SVPV-XT</t>
  </si>
  <si>
    <t>Infor FHIR Bridge,Cloverleaf Server,Customer Success Plus</t>
  </si>
  <si>
    <t>CLV-FHIRB-SVPV-XTE</t>
  </si>
  <si>
    <t>Infor FHIR Bridge,Cloverleaf Server,Premium Support</t>
  </si>
  <si>
    <t>CLV-FHIRB-SVPV-XTP</t>
  </si>
  <si>
    <t>Infor FHIR Bridge Interfaces,Cloverleaf Server,Essential Support</t>
  </si>
  <si>
    <t>CLV-FHIRNT-SVPV-XT</t>
  </si>
  <si>
    <t>Infor FHIR Bridge Interfaces,Cloverleaf Server,Customer Success Plus</t>
  </si>
  <si>
    <t>CLV-FHIRNT-SVPV-XTE</t>
  </si>
  <si>
    <t>Infor FHIR Bridge Interfaces,Cloverleaf Server,Premium Support</t>
  </si>
  <si>
    <t>CLV-FHIRNT-SVPV-XTP</t>
  </si>
  <si>
    <t>Cloverleaf Application Adapter - Web Services,Server,Essential Support</t>
  </si>
  <si>
    <t>HVI-CLAAWS-SV-XT</t>
  </si>
  <si>
    <t>Cloverleaf Application Adapter - Web Services,Server,Customer Success Plus</t>
  </si>
  <si>
    <t>HVI-CLAAWS-SV-XTE</t>
  </si>
  <si>
    <t>Cloverleaf Application Adapter - Web Services,Server,Premium Support</t>
  </si>
  <si>
    <t>HVI-CLAAWS-SV-XTP</t>
  </si>
  <si>
    <t>Cloverleaf Application Adapter - Web Services,Cloverleaf Server,Essential Support</t>
  </si>
  <si>
    <t>HVI-CLAAWS-SVPV-XT</t>
  </si>
  <si>
    <t>Cloverleaf Application Adapter - Web Services,Cloverleaf Server,Customer Success Plus</t>
  </si>
  <si>
    <t>HVI-CLAAWS-SVPV-XTE</t>
  </si>
  <si>
    <t>Cloverleaf Application Adapter - Web Services,Cloverleaf Server,Premium Support</t>
  </si>
  <si>
    <t>HVI-CLAAWS-SVPV-XTP</t>
  </si>
  <si>
    <t>Cloverleaf Enterprise Exchange Community,Enterprise,Essential Support</t>
  </si>
  <si>
    <t>HVI-CLEENL-ET-XT</t>
  </si>
  <si>
    <t>Cloverleaf Enterprise Exchange Community,Enterprise,Customer Success Plus</t>
  </si>
  <si>
    <t>HVI-CLEENL-ET-XTE</t>
  </si>
  <si>
    <t>Cloverleaf Enterprise Exchange Community,Enterprise,Premium Support</t>
  </si>
  <si>
    <t>HVI-CLEENL-ET-XTP</t>
  </si>
  <si>
    <t>Cloverleaf Enterprise Exchange Community,Server,Essential Support</t>
  </si>
  <si>
    <t>HVI-CLEENL-SV-XT</t>
  </si>
  <si>
    <t>Cloverleaf Enterprise Exchange Community,Server,Customer Success Plus</t>
  </si>
  <si>
    <t>HVI-CLEENL-SV-XTE</t>
  </si>
  <si>
    <t>Cloverleaf Enterprise Exchange Community,Server,Premium Support</t>
  </si>
  <si>
    <t>HVI-CLEENL-SV-XTP</t>
  </si>
  <si>
    <t>Cloverleaf Enterprise Exchange Community,Cloverleaf Server,Essential Support</t>
  </si>
  <si>
    <t>HVI-CLEENL-SVPV-XT</t>
  </si>
  <si>
    <t>Cloverleaf Enterprise Exchange Community,Cloverleaf Server,Customer Success Plus</t>
  </si>
  <si>
    <t>HVI-CLEENL-SVPV-XTE</t>
  </si>
  <si>
    <t>Cloverleaf Enterprise Exchange Community,Cloverleaf Server,Premium Support</t>
  </si>
  <si>
    <t>HVI-CLEENL-SVPV-XTP</t>
  </si>
  <si>
    <t xml:space="preserve">Cloverleaf Enterprise Exchange Community CPU/Core,CPU Cores,Essential Support (Minimum Quantity 4) </t>
  </si>
  <si>
    <t>HVI-CLEENL-CORE-CPUCORE-XT</t>
  </si>
  <si>
    <t xml:space="preserve">Cloverleaf Enterprise Exchange Community CPU/Core,CPU Cores,Customer Success Plus (Minimum Quantity 4) </t>
  </si>
  <si>
    <t>HVI-CLEENL-CORE-CPUCORE-XTE</t>
  </si>
  <si>
    <t xml:space="preserve">Cloverleaf Enterprise Exchange Community CPU/Core,CPU Cores,Premium Support (Minimum Quantity 4) </t>
  </si>
  <si>
    <t>HVI-CLEENL-CORE-CPUCORE-XTP</t>
  </si>
  <si>
    <t xml:space="preserve">Cloverleaf Enterprise Exchange Community CPU/Core,CPU Cores Physical or Virtual,Essential Support (Minimum Quantity 4) </t>
  </si>
  <si>
    <t>HVI-CLEENL-CORE-CPUCORV-XT</t>
  </si>
  <si>
    <t xml:space="preserve">Cloverleaf Enterprise Exchange Community CPU/Core,CPU Cores Physical or Virtual,Customer Success Plus (Minimum Quantity 4) </t>
  </si>
  <si>
    <t>HVI-CLEENL-CORE-CPUCORV-XTE</t>
  </si>
  <si>
    <t xml:space="preserve">Cloverleaf Enterprise Exchange Community CPU/Core,CPU Cores Physical or Virtual,Premium Support (Minimum Quantity 4) </t>
  </si>
  <si>
    <t>HVI-CLEENL-CORE-CPUCORV-XTP</t>
  </si>
  <si>
    <t xml:space="preserve">Cloverleaf Enterprise Exchange Community Threads,Thread,Essential Support (Minimum Quantity 10) </t>
  </si>
  <si>
    <t>HVI-CLEENL-THRD-THRD-XT</t>
  </si>
  <si>
    <t xml:space="preserve">Cloverleaf Enterprise Exchange Community Threads,Thread,Customer Success Plus (Minimum Quantity 10) </t>
  </si>
  <si>
    <t>HVI-CLEENL-THRD-THRD-XTE</t>
  </si>
  <si>
    <t xml:space="preserve">Cloverleaf Enterprise Exchange Community Threads,Thread,Premium Support (Minimum Quantity 10) </t>
  </si>
  <si>
    <t>HVI-CLEENL-THRD-THRD-XTP</t>
  </si>
  <si>
    <t>Cloverleaf Enterprise Exchange Community Threads-UNL,Unlimited Threads Server License,Essential Support</t>
  </si>
  <si>
    <t>HVI-CLEENL-THRD-UNL-UNLTHSV-XT</t>
  </si>
  <si>
    <t>Cloverleaf Enterprise Exchange Community Threads-UNL,Unlimited Threads Server License,Customer Success Plus</t>
  </si>
  <si>
    <t>HVI-CLEENL-THRD-UNL-UNLTHSV-XTE</t>
  </si>
  <si>
    <t>Cloverleaf Enterprise Exchange Community Threads-UNL,Unlimited Threads Server License,Premium Support</t>
  </si>
  <si>
    <t>HVI-CLEENL-THRD-UNL-UNLTHSV-XTP</t>
  </si>
  <si>
    <t>Cloverleaf Enterprise Exchange Mid to Large,Enterprise,Essential Support</t>
  </si>
  <si>
    <t>HVI-CLEENM-ET-XT</t>
  </si>
  <si>
    <t>Cloverleaf Enterprise Exchange Mid to Large,Enterprise,Customer Success Plus</t>
  </si>
  <si>
    <t>HVI-CLEENM-ET-XTE</t>
  </si>
  <si>
    <t>Cloverleaf Enterprise Exchange Mid to Large,Enterprise,Premium Support</t>
  </si>
  <si>
    <t>HVI-CLEENM-ET-XTP</t>
  </si>
  <si>
    <t>Cloverleaf Enterprise Exchange Mid to Large,Server,Essential Support</t>
  </si>
  <si>
    <t>HVI-CLEENM-SV-XT</t>
  </si>
  <si>
    <t>Cloverleaf Enterprise Exchange Mid to Large,Server,Customer Success Plus</t>
  </si>
  <si>
    <t>HVI-CLEENM-SV-XTE</t>
  </si>
  <si>
    <t>Cloverleaf Enterprise Exchange Mid to Large,Server,Premium Support</t>
  </si>
  <si>
    <t>HVI-CLEENM-SV-XTP</t>
  </si>
  <si>
    <t>Cloverleaf Enterprise Exchange Mid to Large,Cloverleaf Server,Essential Support</t>
  </si>
  <si>
    <t>HVI-CLEENM-SVPV-XT</t>
  </si>
  <si>
    <t>Cloverleaf Enterprise Exchange Mid to Large,Cloverleaf Server,Customer Success Plus</t>
  </si>
  <si>
    <t>HVI-CLEENM-SVPV-XTE</t>
  </si>
  <si>
    <t>Cloverleaf Enterprise Exchange Mid to Large,Cloverleaf Server,Premium Support</t>
  </si>
  <si>
    <t>HVI-CLEENM-SVPV-XTP</t>
  </si>
  <si>
    <t xml:space="preserve">Cloverleaf Enterprise Exchange Mid to Large CPU/Core,CPU Cores,Essential Support (Minimum Quantity 4) </t>
  </si>
  <si>
    <t>HVI-CLEENM-CORE-CPUCORE-XT</t>
  </si>
  <si>
    <t xml:space="preserve">Cloverleaf Enterprise Exchange Mid to Large CPU/Core,CPU Cores,Customer Success Plus (Minimum Quantity 4) </t>
  </si>
  <si>
    <t>HVI-CLEENM-CORE-CPUCORE-XTE</t>
  </si>
  <si>
    <t xml:space="preserve">Cloverleaf Enterprise Exchange Mid to Large CPU/Core,CPU Cores,Premium Support (Minimum Quantity 4) </t>
  </si>
  <si>
    <t>HVI-CLEENM-CORE-CPUCORE-XTP</t>
  </si>
  <si>
    <t xml:space="preserve">Cloverleaf Enterprise Exchange Mid to Large CPU/Core,CPU Cores Physical or Virtual,Essential Support (Minimum Quantity 4) </t>
  </si>
  <si>
    <t>HVI-CLEENM-CORE-CPUCORV-XT</t>
  </si>
  <si>
    <t xml:space="preserve">Cloverleaf Enterprise Exchange Mid to Large CPU/Core,CPU Cores Physical or Virtual,Customer Success Plus (Minimum Quantity 4) </t>
  </si>
  <si>
    <t>HVI-CLEENM-CORE-CPUCORV-XTE</t>
  </si>
  <si>
    <t xml:space="preserve">Cloverleaf Enterprise Exchange Mid to Large CPU/Core,CPU Cores Physical or Virtual,Premium Support (Minimum Quantity 4) </t>
  </si>
  <si>
    <t>HVI-CLEENM-CORE-CPUCORV-XTP</t>
  </si>
  <si>
    <t xml:space="preserve">Cloverleaf Enterprise Exchange Mid to Large Threads,Thread,Essential Support (Minimum Quantity 10) </t>
  </si>
  <si>
    <t>HVI-CLEENM-THRD-THRD-XT</t>
  </si>
  <si>
    <t xml:space="preserve">Cloverleaf Enterprise Exchange Mid to Large Threads,Thread,Customer Success Plus (Minimum Quantity 10) </t>
  </si>
  <si>
    <t>HVI-CLEENM-THRD-THRD-XTE</t>
  </si>
  <si>
    <t xml:space="preserve">Cloverleaf Enterprise Exchange Mid to Large Threads,Thread,Premium Support (Minimum Quantity 10) </t>
  </si>
  <si>
    <t>HVI-CLEENM-THRD-THRD-XTP</t>
  </si>
  <si>
    <t>Cloverleaf Enterprise Exchange Mid to Large Threads-UNL,Unlimited Threads Server License,Essential Support</t>
  </si>
  <si>
    <t>HVI-CLEENM-THRD-UNL-UNLTHSV-XT</t>
  </si>
  <si>
    <t>Cloverleaf Enterprise Exchange Mid to Large Threads-UNL,Unlimited Threads Server License,Customer Success Plus</t>
  </si>
  <si>
    <t>HVI-CLEENM-THRD-UNL-UNLTHSV-XTE</t>
  </si>
  <si>
    <t>Cloverleaf Enterprise Exchange Mid to Large Threads-UNL,Unlimited Threads Server License,Premium Support</t>
  </si>
  <si>
    <t>HVI-CLEENM-THRD-UNL-UNLTHSV-XTP</t>
  </si>
  <si>
    <t>Cloverleaf Enterprise Exchange Small,Enterprise,Essential Support</t>
  </si>
  <si>
    <t>HVI-CLEENS-ET-XT</t>
  </si>
  <si>
    <t>Cloverleaf Enterprise Exchange Small,Enterprise,Customer Success Plus</t>
  </si>
  <si>
    <t>HVI-CLEENS-ET-XTE</t>
  </si>
  <si>
    <t>Cloverleaf Enterprise Exchange Small,Enterprise,Premium Support</t>
  </si>
  <si>
    <t>HVI-CLEENS-ET-XTP</t>
  </si>
  <si>
    <t>Cloverleaf Enterprise Exchange Small,Server,Essential Support</t>
  </si>
  <si>
    <t>HVI-CLEENS-SV-XT</t>
  </si>
  <si>
    <t>Cloverleaf Enterprise Exchange Small,Server,Customer Success Plus</t>
  </si>
  <si>
    <t>HVI-CLEENS-SV-XTE</t>
  </si>
  <si>
    <t>Cloverleaf Enterprise Exchange Small,Server,Premium Support</t>
  </si>
  <si>
    <t>HVI-CLEENS-SV-XTP</t>
  </si>
  <si>
    <t>Cloverleaf Enterprise Exchange Small,Cloverleaf Server,Essential Support</t>
  </si>
  <si>
    <t>HVI-CLEENS-SVPV-XT</t>
  </si>
  <si>
    <t>Cloverleaf Enterprise Exchange Small,Cloverleaf Server,Customer Success Plus</t>
  </si>
  <si>
    <t>HVI-CLEENS-SVPV-XTE</t>
  </si>
  <si>
    <t>Cloverleaf Enterprise Exchange Small,Cloverleaf Server,Premium Support</t>
  </si>
  <si>
    <t>HVI-CLEENS-SVPV-XTP</t>
  </si>
  <si>
    <t xml:space="preserve">Cloverleaf Enterprise Exchange Small CPU/Core,CPU Cores,Essential Support (Minimum Quantity 4) </t>
  </si>
  <si>
    <t>HVI-CLEENS-CORE-CPUCORE-XT</t>
  </si>
  <si>
    <t xml:space="preserve">Cloverleaf Enterprise Exchange Small CPU/Core,CPU Cores,Customer Success Plus (Minimum Quantity 4) </t>
  </si>
  <si>
    <t>HVI-CLEENS-CORE-CPUCORE-XTE</t>
  </si>
  <si>
    <t xml:space="preserve">Cloverleaf Enterprise Exchange Small CPU/Core,CPU Cores,Premium Support (Minimum Quantity 4) </t>
  </si>
  <si>
    <t>HVI-CLEENS-CORE-CPUCORE-XTP</t>
  </si>
  <si>
    <t xml:space="preserve">Cloverleaf Enterprise Exchange Small CPU/Core,CPU Cores Physical or Virtual,Essential Support (Minimum Quantity 4) </t>
  </si>
  <si>
    <t>HVI-CLEENS-CORE-CPUCORV-XT</t>
  </si>
  <si>
    <t xml:space="preserve">Cloverleaf Enterprise Exchange Small CPU/Core,CPU Cores Physical or Virtual,Customer Success Plus (Minimum Quantity 4) </t>
  </si>
  <si>
    <t>HVI-CLEENS-CORE-CPUCORV-XTE</t>
  </si>
  <si>
    <t xml:space="preserve">Cloverleaf Enterprise Exchange Small CPU/Core,CPU Cores Physical or Virtual,Premium Support (Minimum Quantity 4) </t>
  </si>
  <si>
    <t>HVI-CLEENS-CORE-CPUCORV-XTP</t>
  </si>
  <si>
    <t xml:space="preserve">Cloverleaf Enterprise Exchange Small Threads,Thread,Essential Support (Minimum Quantity 10) </t>
  </si>
  <si>
    <t>HVI-CLEENS-THRD-THRD-XT</t>
  </si>
  <si>
    <t xml:space="preserve">Cloverleaf Enterprise Exchange Small Threads,Thread,Customer Success Plus (Minimum Quantity 10) </t>
  </si>
  <si>
    <t>HVI-CLEENS-THRD-THRD-XTE</t>
  </si>
  <si>
    <t xml:space="preserve">Cloverleaf Enterprise Exchange Small Threads,Thread,Premium Support (Minimum Quantity 10) </t>
  </si>
  <si>
    <t>HVI-CLEENS-THRD-THRD-XTP</t>
  </si>
  <si>
    <t>Cloverleaf Enterprise Exchange Small Threads-UNL,Unlimited Threads Server License,Essential Support</t>
  </si>
  <si>
    <t>HVI-CLEENS-THRD-UNL-UNLTHSV-XT</t>
  </si>
  <si>
    <t>Cloverleaf Enterprise Exchange Small Threads-UNL,Unlimited Threads Server License,Customer Success Plus</t>
  </si>
  <si>
    <t>HVI-CLEENS-THRD-UNL-UNLTHSV-XTE</t>
  </si>
  <si>
    <t>Cloverleaf Enterprise Exchange Small Threads-UNL,Unlimited Threads Server License,Premium Support</t>
  </si>
  <si>
    <t>HVI-CLEENS-THRD-UNL-UNLTHSV-XTP</t>
  </si>
  <si>
    <t>Cloverleaf Global Monitor,Server,Essential Support</t>
  </si>
  <si>
    <t>HVI-CLGM-SV-XT</t>
  </si>
  <si>
    <t>Cloverleaf Global Monitor,Server,Customer Success Plus</t>
  </si>
  <si>
    <t>HVI-CLGM-SV-XTE</t>
  </si>
  <si>
    <t>Cloverleaf Global Monitor,Server,Premium Support</t>
  </si>
  <si>
    <t>HVI-CLGM-SV-XTP</t>
  </si>
  <si>
    <t>Cloverleaf Global Monitor,Cloverleaf Server,Essential Support</t>
  </si>
  <si>
    <t>HVI-CLGM-SVPV-XT</t>
  </si>
  <si>
    <t>Cloverleaf Global Monitor,Cloverleaf Server,Customer Success Plus</t>
  </si>
  <si>
    <t>HVI-CLGM-SVPV-XTE</t>
  </si>
  <si>
    <t>Cloverleaf Global Monitor,Cloverleaf Server,Premium Support</t>
  </si>
  <si>
    <t>HVI-CLGM-SVPV-XTP</t>
  </si>
  <si>
    <t>Cloverleaf Ihe Infrastructure Adaptor,Server,Essential Support</t>
  </si>
  <si>
    <t>HVI-CLIHEA-SV-XT</t>
  </si>
  <si>
    <t>Cloverleaf Ihe Infrastructure Adaptor,Server,Customer Success Plus</t>
  </si>
  <si>
    <t>HVI-CLIHEA-SV-XTE</t>
  </si>
  <si>
    <t>Cloverleaf Ihe Infrastructure Adaptor,Server,Premium Support</t>
  </si>
  <si>
    <t>HVI-CLIHEA-SV-XTP</t>
  </si>
  <si>
    <t>Cloverleaf Ihe Infrastructure Adaptor,Cloverleaf Server,Essential Support</t>
  </si>
  <si>
    <t>HVI-CLIHEA-SVPV-XT</t>
  </si>
  <si>
    <t>Cloverleaf Ihe Infrastructure Adaptor,Cloverleaf Server,Customer Success Plus</t>
  </si>
  <si>
    <t>HVI-CLIHEA-SVPV-XTE</t>
  </si>
  <si>
    <t>Cloverleaf Ihe Infrastructure Adaptor,Cloverleaf Server,Premium Support</t>
  </si>
  <si>
    <t>HVI-CLIHEA-SVPV-XTP</t>
  </si>
  <si>
    <t>Cloverleaf Integration Services,Enterprise,Essential Support</t>
  </si>
  <si>
    <t>HVI-CLIS-ET-XT</t>
  </si>
  <si>
    <t>Cloverleaf Integration Services,Enterprise,Customer Success Plus</t>
  </si>
  <si>
    <t>HVI-CLIS-ET-XTE</t>
  </si>
  <si>
    <t>Cloverleaf Integration Services,Enterprise,Premium Support</t>
  </si>
  <si>
    <t>HVI-CLIS-ET-XTP</t>
  </si>
  <si>
    <t>Cloverleaf Integration Services,Server,Essential Support</t>
  </si>
  <si>
    <t>HVI-CLIS-SV-XT</t>
  </si>
  <si>
    <t>Cloverleaf Integration Services,Server,Customer Success Plus</t>
  </si>
  <si>
    <t>HVI-CLIS-SV-XTE</t>
  </si>
  <si>
    <t>Cloverleaf Integration Services,Server,Premium Support</t>
  </si>
  <si>
    <t>HVI-CLIS-SV-XTP</t>
  </si>
  <si>
    <t>Cloverleaf Integration Services,Cloverleaf Server,Essential Support</t>
  </si>
  <si>
    <t>HVI-CLIS-SVPV-XT</t>
  </si>
  <si>
    <t>Cloverleaf Integration Services,Cloverleaf Server,Customer Success Plus</t>
  </si>
  <si>
    <t>HVI-CLIS-SVPV-XTE</t>
  </si>
  <si>
    <t>Cloverleaf Integration Services,Cloverleaf Server,Premium Support</t>
  </si>
  <si>
    <t>HVI-CLIS-SVPV-XTP</t>
  </si>
  <si>
    <t>Cloverleaf Integration Services Beds,Bed Size,Essential Support (Additional Licenses Only)</t>
  </si>
  <si>
    <t>HVI-CLIS-BDSZ-BDSZ-XT</t>
  </si>
  <si>
    <t>Cloverleaf Integration Services Beds,Bed Size,Customer Success Plus (Additional Licenses Only)</t>
  </si>
  <si>
    <t>HVI-CLIS-BDSZ-BDSZ-XTE</t>
  </si>
  <si>
    <t>Cloverleaf Integration Services Beds,Bed Size,Premium Support (Additional Licenses Only)</t>
  </si>
  <si>
    <t>HVI-CLIS-BDSZ-BDSZ-XTP</t>
  </si>
  <si>
    <t>Cloverleaf Consolidator Thread,Thread,Customer Success Plus</t>
  </si>
  <si>
    <t>HVI-CLISCON-THRD-THRD-XTE</t>
  </si>
  <si>
    <t>Cloverleaf Consolidator Thread,Thread,Premium Support</t>
  </si>
  <si>
    <t>HVI-CLISCON-THRD-THRD-XTP</t>
  </si>
  <si>
    <t xml:space="preserve">Cloverleaf Integration Services CPU/Core,CPU Cores,Essential Support (Minimum Quantity 4) </t>
  </si>
  <si>
    <t>HVI-CLIS-CORE-CPUCORE-XT</t>
  </si>
  <si>
    <t xml:space="preserve">Cloverleaf Integration Services CPU/Core,CPU Cores,Customer Success Plus (Minimum Quantity 4) </t>
  </si>
  <si>
    <t>HVI-CLIS-CORE-CPUCORE-XTE</t>
  </si>
  <si>
    <t xml:space="preserve">Cloverleaf Integration Services CPU/Core,CPU Cores,Premium Support (Minimum Quantity 4) </t>
  </si>
  <si>
    <t>HVI-CLIS-CORE-CPUCORE-XTP</t>
  </si>
  <si>
    <t xml:space="preserve">Cloverleaf Integration Services CPU/Core,CPU Cores Physical or Virtual,Essential Support (Minimum Quantity 4) </t>
  </si>
  <si>
    <t>HVI-CLIS-CORE-CPUCORV-XT</t>
  </si>
  <si>
    <t xml:space="preserve">Cloverleaf Integration Services CPU/Core,CPU Cores Physical or Virtual,Customer Success Plus (Minimum Quantity 4) </t>
  </si>
  <si>
    <t>HVI-CLIS-CORE-CPUCORV-XTE</t>
  </si>
  <si>
    <t xml:space="preserve">Cloverleaf Integration Services CPU/Core,CPU Cores Physical or Virtual,Premium Support (Minimum Quantity 4) </t>
  </si>
  <si>
    <t>HVI-CLIS-CORE-CPUCORV-XTP</t>
  </si>
  <si>
    <t>Cloverleaf Integration Services Gateway,Cloverleaf Server,Essential Support (Additional Licenses Only)</t>
  </si>
  <si>
    <t>HVI-CLISGA-SVPV-XT</t>
  </si>
  <si>
    <t>Cloverleaf Integration Services Gateway,Cloverleaf Server,Customer Success Plus (Additional Licenses Only)</t>
  </si>
  <si>
    <t>HVI-CLISGA-SVPV-XTE</t>
  </si>
  <si>
    <t>Cloverleaf Integration Services Gateway,Cloverleaf Server,Premium Support (Additional Licenses Only)</t>
  </si>
  <si>
    <t>HVI-CLISGA-SVPV-XTP</t>
  </si>
  <si>
    <t>Cloverleaf Integration Services Connections,TD Connection,Essential Support (Additional Licenses Only)</t>
  </si>
  <si>
    <t>HVI-CLIS-TDCN-TDCN-XT</t>
  </si>
  <si>
    <t>Cloverleaf Integration Services Connections,TD Connection,Customer Success Plus (Additional Licenses Only)</t>
  </si>
  <si>
    <t>HVI-CLIS-TDCN-TDCN-XTE</t>
  </si>
  <si>
    <t>Cloverleaf Integration Services Connections,TD Connection,Premium Support (Additional Licenses Only)</t>
  </si>
  <si>
    <t>HVI-CLIS-TDCN-TDCN-XTP</t>
  </si>
  <si>
    <t>Cloverleaf Integration Services Connections,Unlimited Connections,Essential Support (Additional Licenses Only)</t>
  </si>
  <si>
    <t>HVI-CLIS-TDCN-UNLTDCN-XT</t>
  </si>
  <si>
    <t>Cloverleaf Integration Services Connections,Unlimited Connections,Customer Success Plus (Additional Licenses Only)</t>
  </si>
  <si>
    <t>HVI-CLIS-TDCN-UNLTDCN-XTE</t>
  </si>
  <si>
    <t>Cloverleaf Integration Services Connections,Unlimited Connections,Premium Support (Additional Licenses Only)</t>
  </si>
  <si>
    <t>HVI-CLIS-TDCN-UNLTDCN-XTP</t>
  </si>
  <si>
    <t xml:space="preserve">Cloverleaf Integration Services Threads,Thread,Essential Support (Minimum Quantity 10) </t>
  </si>
  <si>
    <t>HVI-CLIS-THRD-THRD-XT</t>
  </si>
  <si>
    <t xml:space="preserve">Cloverleaf Integration Services Threads,Thread,Customer Success Plus (Minimum Quantity 10) </t>
  </si>
  <si>
    <t>HVI-CLIS-THRD-THRD-XTE</t>
  </si>
  <si>
    <t xml:space="preserve">Cloverleaf Integration Services Threads,Thread,Premium Support (Minimum Quantity 10) </t>
  </si>
  <si>
    <t>HVI-CLIS-THRD-THRD-XTP</t>
  </si>
  <si>
    <t>Cloverleaf Integration Services Threads - Clinical Bridge,Thread,Customer Success Plus</t>
  </si>
  <si>
    <t>HVI-CLIS-THRD-CB-THRD-XTE</t>
  </si>
  <si>
    <t>Cloverleaf Integration Services Threads - Clinical Bridge,Thread,Premium Support</t>
  </si>
  <si>
    <t>HVI-CLIS-THRD-CB-THRD-XTP</t>
  </si>
  <si>
    <t>Cloverleaf Integration Services Threads-UNL,Unlimited Threads Server License,Essential Support</t>
  </si>
  <si>
    <t>HVI-CLIS-THRD-UNL-UNLTHSV-XT</t>
  </si>
  <si>
    <t>Cloverleaf Integration Services Threads-UNL,Unlimited Threads Server License,Customer Success Plus</t>
  </si>
  <si>
    <t>HVI-CLIS-THRD-UNL-UNLTHSV-XTE</t>
  </si>
  <si>
    <t>Cloverleaf Integration Services Threads-UNL,Unlimited Threads Server License,Premium Support</t>
  </si>
  <si>
    <t>HVI-CLIS-THRD-UNL-UNLTHSV-XTP</t>
  </si>
  <si>
    <t>Cloverleaf Message Warehousing/UNIX,Server,Essential Support</t>
  </si>
  <si>
    <t>HVI-CLMAB1-SV-XT</t>
  </si>
  <si>
    <t>Cloverleaf Message Warehousing/UNIX,Server,Customer Success Plus</t>
  </si>
  <si>
    <t>HVI-CLMAB1-SV-XTE</t>
  </si>
  <si>
    <t>Cloverleaf Message Warehousing/UNIX,Server,Premium Support</t>
  </si>
  <si>
    <t>HVI-CLMAB1-SV-XTP</t>
  </si>
  <si>
    <t>Cloverleaf Message Warehousing/UNIX,Cloverleaf Server,Essential Support</t>
  </si>
  <si>
    <t>HVI-CLMAB1-SVPV-XT</t>
  </si>
  <si>
    <t>Cloverleaf Message Warehousing/UNIX,Cloverleaf Server,Customer Success Plus</t>
  </si>
  <si>
    <t>HVI-CLMAB1-SVPV-XTE</t>
  </si>
  <si>
    <t>Cloverleaf Message Warehousing/UNIX,Cloverleaf Server,Premium Support</t>
  </si>
  <si>
    <t>HVI-CLMAB1-SVPV-XTP</t>
  </si>
  <si>
    <t>Cloverleaf Message Warehousing/Windows,Server,Essential Support</t>
  </si>
  <si>
    <t>HVI-CLMAB2-SV-XT</t>
  </si>
  <si>
    <t>Cloverleaf Message Warehousing/Windows,Server,Customer Success Plus</t>
  </si>
  <si>
    <t>HVI-CLMAB2-SV-XTE</t>
  </si>
  <si>
    <t>Cloverleaf Message Warehousing/Windows,Server,Premium Support</t>
  </si>
  <si>
    <t>HVI-CLMAB2-SV-XTP</t>
  </si>
  <si>
    <t>Cloverleaf Message Warehousing/Windows,Cloverleaf Server,Essential Support</t>
  </si>
  <si>
    <t>HVI-CLMAB2-SVPV-XT</t>
  </si>
  <si>
    <t>Cloverleaf Message Warehousing/Windows,Cloverleaf Server,Customer Success Plus</t>
  </si>
  <si>
    <t>HVI-CLMAB2-SVPV-XTE</t>
  </si>
  <si>
    <t>Cloverleaf Message Warehousing/Windows,Cloverleaf Server,Premium Support</t>
  </si>
  <si>
    <t>HVI-CLMAB2-SVPV-XTP</t>
  </si>
  <si>
    <t>Cloverleaf Integration Point of Use,Cloverleaf Server,Essential Support</t>
  </si>
  <si>
    <t>HVI-CLPOU-SVPV-XT</t>
  </si>
  <si>
    <t>Cloverleaf Integration Point of Use,Cloverleaf Server,Customer Success Plus</t>
  </si>
  <si>
    <t>HVI-CLPOU-SVPV-XTE</t>
  </si>
  <si>
    <t>Cloverleaf Integration Point of Use,Cloverleaf Server,Premium Support</t>
  </si>
  <si>
    <t>HVI-CLPOU-SVPV-XTP</t>
  </si>
  <si>
    <t>Cloverleaf Integration Point of Use UNIX,Cloverleaf Server,Essential Support</t>
  </si>
  <si>
    <t>HVI-CLPOUX-SVPV-XT</t>
  </si>
  <si>
    <t>Cloverleaf Integration Point of Use UNIX,Cloverleaf Server,Customer Success Plus</t>
  </si>
  <si>
    <t>HVI-CLPOUX-SVPV-XTE</t>
  </si>
  <si>
    <t>Cloverleaf Integration Point of Use UNIX,Cloverleaf Server,Premium Support</t>
  </si>
  <si>
    <t>HVI-CLPOUX-SVPV-XTP</t>
  </si>
  <si>
    <t>Cloverleaf Secure Courier,Couriers,Essential Support</t>
  </si>
  <si>
    <t>HVI-CLSCC-COURR-XT</t>
  </si>
  <si>
    <t>Cloverleaf Secure Courier,Couriers,Customer Success Plus</t>
  </si>
  <si>
    <t>HVI-CLSCC-COURR-XTE</t>
  </si>
  <si>
    <t>Cloverleaf Secure Courier,Couriers,Premium Support</t>
  </si>
  <si>
    <t>HVI-CLSCC-COURR-XTP</t>
  </si>
  <si>
    <t>Cloverleaf Secure Courier,Health Care Trading Partner,Essential Support</t>
  </si>
  <si>
    <t>HVI-CLSCC-HCTP-XT</t>
  </si>
  <si>
    <t>Cloverleaf Secure Courier,Health Care Trading Partner,Customer Success Plus</t>
  </si>
  <si>
    <t>HVI-CLSCC-HCTP-XTE</t>
  </si>
  <si>
    <t>Cloverleaf Secure Courier,Health Care Trading Partner,Premium Support</t>
  </si>
  <si>
    <t>HVI-CLSCC-HCTP-XTP</t>
  </si>
  <si>
    <t>Cloverleaf Secure Messenger,Server,Essential Support</t>
  </si>
  <si>
    <t>HVI-CLSM-SV-XT</t>
  </si>
  <si>
    <t>Cloverleaf Secure Messenger,Server,Customer Success Plus</t>
  </si>
  <si>
    <t>HVI-CLSM-SV-XTE</t>
  </si>
  <si>
    <t>Cloverleaf Secure Messenger,Server,Premium Support</t>
  </si>
  <si>
    <t>HVI-CLSM-SV-XTP</t>
  </si>
  <si>
    <t>Cloverleaf Secure Messenger,Cloverleaf Server,Essential Support</t>
  </si>
  <si>
    <t>HVI-CLSM-SVPV-XT</t>
  </si>
  <si>
    <t>Cloverleaf Secure Messenger,Cloverleaf Server,Customer Success Plus</t>
  </si>
  <si>
    <t>HVI-CLSM-SVPV-XTE</t>
  </si>
  <si>
    <t>Cloverleaf Secure Messenger,Cloverleaf Server,Premium Support</t>
  </si>
  <si>
    <t>HVI-CLSM-SVPV-XTP</t>
  </si>
  <si>
    <t>Cloverleaf Security Server,Server,Essential Support</t>
  </si>
  <si>
    <t>HVI-CLSS-SV-XT</t>
  </si>
  <si>
    <t>Cloverleaf Security Server,Server,Customer Success Plus</t>
  </si>
  <si>
    <t>HVI-CLSS-SV-XTE</t>
  </si>
  <si>
    <t>Cloverleaf Security Server,Server,Premium Support</t>
  </si>
  <si>
    <t>HVI-CLSS-SV-XTP</t>
  </si>
  <si>
    <t>Cloverleaf Security Server,Cloverleaf Server,Essential Support</t>
  </si>
  <si>
    <t>HVI-CLSS-SVPV-XT</t>
  </si>
  <si>
    <t>Cloverleaf Security Server,Cloverleaf Server,Customer Success Plus</t>
  </si>
  <si>
    <t>HVI-CLSS-SVPV-XTE</t>
  </si>
  <si>
    <t>Cloverleaf Security Server,Cloverleaf Server,Premium Support</t>
  </si>
  <si>
    <t>HVI-CLSS-SVPV-XTP</t>
  </si>
  <si>
    <t>Cloverleaf Integration Services-Tcl,Server,Essential Support</t>
  </si>
  <si>
    <t>HVI-CLTCL-SV-XT</t>
  </si>
  <si>
    <t>Cloverleaf Integration Services-Tcl,Server,Customer Success Plus</t>
  </si>
  <si>
    <t>HVI-CLTCL-SV-XTE</t>
  </si>
  <si>
    <t>Cloverleaf Integration Services-Tcl,Server,Premium Support</t>
  </si>
  <si>
    <t>HVI-CLTCL-SV-XTP</t>
  </si>
  <si>
    <t>Cloverleaf Integration Services-Tcl,Cloverleaf Server,Essential Support</t>
  </si>
  <si>
    <t>HVI-CLTCL-SVPV-XT</t>
  </si>
  <si>
    <t>Cloverleaf Integration Services-Tcl,Cloverleaf Server,Customer Success Plus</t>
  </si>
  <si>
    <t>HVI-CLTCL-SVPV-XTE</t>
  </si>
  <si>
    <t>Cloverleaf Integration Services-Tcl,Cloverleaf Server,Premium Support</t>
  </si>
  <si>
    <t>HVI-CLTCL-SVPV-XTP</t>
  </si>
  <si>
    <t>Infor Clinical Bridge,Cloverleaf Server,Essential Support</t>
  </si>
  <si>
    <t>HVI-LCB-SVPV-XT</t>
  </si>
  <si>
    <t>Infor Clinical Bridge,Cloverleaf Server,Customer Success Plus</t>
  </si>
  <si>
    <t>HVI-LCB-SVPV-XTE</t>
  </si>
  <si>
    <t>Infor Clinical Bridge,Cloverleaf Server,Premium Support</t>
  </si>
  <si>
    <t>HVI-LCB-SVPV-XTP</t>
  </si>
  <si>
    <t>* Applicable taxes, delivery, and installation not included</t>
  </si>
  <si>
    <t>**For use with Shark SAAS products</t>
  </si>
  <si>
    <t>***Based on three-year commitment</t>
  </si>
  <si>
    <t>2/6/23</t>
  </si>
  <si>
    <t>Platform As A Service</t>
  </si>
  <si>
    <t>Platform</t>
  </si>
  <si>
    <t>Exadata</t>
  </si>
  <si>
    <t>Dedicated Oracle Exadata Database Computing (Hardware only - 16G RAM/1TB Storage)</t>
  </si>
  <si>
    <t>Hardware</t>
  </si>
  <si>
    <t xml:space="preserve"> </t>
  </si>
  <si>
    <t>XSmall</t>
  </si>
  <si>
    <t>1-P100001</t>
  </si>
  <si>
    <t>Dedicated Oracle Exadata Database Computing (Hardware only -32G RAM/2TB Storage)</t>
  </si>
  <si>
    <t>1-P100002</t>
  </si>
  <si>
    <t>Dedicated Oracle Exadata Database Computing (Hardware only -48G RAM/3TB Storage)</t>
  </si>
  <si>
    <t>1-P100003</t>
  </si>
  <si>
    <t>Dedicated Oracle Exadata Database Computing (Hardware only - 64G RAM/4TB Storage)</t>
  </si>
  <si>
    <t>1-P100004</t>
  </si>
  <si>
    <t>Dedicated Oracle Exadata Database Computing (Hardware only - 96G RAM/5TB Storage)</t>
  </si>
  <si>
    <t>1-P100005</t>
  </si>
  <si>
    <t>Dedicated Oracle Exadata Database Computing (Hardware only - 128G RAM/6TB Storage)</t>
  </si>
  <si>
    <t>1-P100006</t>
  </si>
  <si>
    <t>Additional Dedicated Exadata Core (Hardware only - 16GB RAM/1TB Storage)</t>
  </si>
  <si>
    <t>1-P100007</t>
  </si>
  <si>
    <t>Dedicated Oracle Exadata Database Computing (Licensing)</t>
  </si>
  <si>
    <t>Database</t>
  </si>
  <si>
    <t>1-P100008</t>
  </si>
  <si>
    <t>Dedicated Oracle Exadata Database Computing  (Licensing)</t>
  </si>
  <si>
    <t>1-P100009</t>
  </si>
  <si>
    <t>1-P100010</t>
  </si>
  <si>
    <t>1-P100011</t>
  </si>
  <si>
    <t>1-P100012</t>
  </si>
  <si>
    <t>1-P100013</t>
  </si>
  <si>
    <t>Shared Oracle Exadata Database Computing (Hardware only - 4G RAM/300GB Storage)</t>
  </si>
  <si>
    <t>1-P100014</t>
  </si>
  <si>
    <t>Shared Oracle Exadata Database Computing (Hardware only - 6G RAM/450GB Storage)</t>
  </si>
  <si>
    <t>1-P100015</t>
  </si>
  <si>
    <t>Shared Oracle Exadata Database Computing (Hardware only - 8G RAM/600GB Storage)</t>
  </si>
  <si>
    <t>1-P100016</t>
  </si>
  <si>
    <t>Shared Oracle Exadata Database Computing (Hardware only - 12G RAM/900GB Storage)</t>
  </si>
  <si>
    <t>1-P100017</t>
  </si>
  <si>
    <t>Shared Oracle Exadata Database Computing (Hardware only - 24G RAM/1.2TB Storage)</t>
  </si>
  <si>
    <t>1-P100018</t>
  </si>
  <si>
    <t>Shared Oracle Exadata Database Computing (Hardware only - 32G RAM/1.8TB Storage)</t>
  </si>
  <si>
    <t>1-P100019</t>
  </si>
  <si>
    <t>Shared Oracle Exadata Database Computing  (Licensing)</t>
  </si>
  <si>
    <t>1-P100020</t>
  </si>
  <si>
    <t>1-P100021</t>
  </si>
  <si>
    <t>1-P100022</t>
  </si>
  <si>
    <t>1-P100023</t>
  </si>
  <si>
    <t>1-P100024</t>
  </si>
  <si>
    <t>1-P100025</t>
  </si>
  <si>
    <t>Disaster Recovery as a Service Set up Replication (Each Database)</t>
  </si>
  <si>
    <t>1-P100026</t>
  </si>
  <si>
    <t>Disaster Recovery as a Service - Disaster Declaration (Each Database)</t>
  </si>
  <si>
    <t>1-P100027</t>
  </si>
  <si>
    <t>Disaster Recovery as a Service - System Replication (Each Database. Excludes Bandwidth and Replicated IaaS cost.)</t>
  </si>
  <si>
    <t>1-P100028</t>
  </si>
  <si>
    <t>CherryRoad Platform As A Service</t>
  </si>
  <si>
    <t>CherryRoad Platform as a Service development toolset.   Power User (10 named user minimum)</t>
  </si>
  <si>
    <t>PAAS</t>
  </si>
  <si>
    <t>Named Power User</t>
  </si>
  <si>
    <t>1-P100029</t>
  </si>
  <si>
    <t>CherryRoad Platform as a Service development toolset.   Read Only User (10 named user minimum)</t>
  </si>
  <si>
    <t>Named Read Only User</t>
  </si>
  <si>
    <t>1-P100030</t>
  </si>
  <si>
    <t>Optional encryption capability for the CherryRoad Platform as a Service development toolset</t>
  </si>
  <si>
    <t>1-P100031</t>
  </si>
  <si>
    <t>Integration with Oracle's EBS application (Each business process)</t>
  </si>
  <si>
    <t>Oracle Integration</t>
  </si>
  <si>
    <t>1-P100032</t>
  </si>
  <si>
    <t>Integration with Oracle's PeopleSoft application (Each business process)</t>
  </si>
  <si>
    <t>1-P100033</t>
  </si>
  <si>
    <t>Integration with Oracle's Fusion application (Each business process)</t>
  </si>
  <si>
    <t>1-P100034</t>
  </si>
  <si>
    <t>Platform to configure and build civil service/merit based functionality with integration to the Oracle Cloud. Power User (10 named user minimum)</t>
  </si>
  <si>
    <t>Civil Service</t>
  </si>
  <si>
    <t>1-P100035</t>
  </si>
  <si>
    <t>Platform to configure and build civil service/merit based functionality with integration to the Oracle Cloud. Read Only User (10 named user minimum)</t>
  </si>
  <si>
    <t>1-P100036</t>
  </si>
  <si>
    <t>Platform to configure and build civil service/merit based functionality and uses industry standard encryption and tokenization to make specific instance data unreadable and unusable to any unauthorized user or application.  Add on to Public Sector Assessment Platform.</t>
  </si>
  <si>
    <t>Civil Service - Data Encryption</t>
  </si>
  <si>
    <t>1-P100037</t>
  </si>
  <si>
    <t>Platform to configure and build civil service/merit based functionality with integration to the Oracle Cloud.  One additional non-Production instance</t>
  </si>
  <si>
    <t>1-P100038</t>
  </si>
  <si>
    <t xml:space="preserve">Shared - GridMax for Government - Unix, Disk Space 200GB, Daily Backup, Up to 10 Domains, Drupal, Wordpress </t>
  </si>
  <si>
    <t>Web Hosting for Government</t>
  </si>
  <si>
    <t>1-P100039</t>
  </si>
  <si>
    <t xml:space="preserve">Dedicated Bronze for Government - Intel Bronze 3204 1.9Ghz - 6 core, 16GB Memory, 2TB Storage, 10TB Traffic </t>
  </si>
  <si>
    <t>1-P100040</t>
  </si>
  <si>
    <t xml:space="preserve">Dedicated Silver for Government - Intel Silver 4210 2.2Ghz - 20 Cores, 64GB Memory, 2TB Storage, 10TB Traffic </t>
  </si>
  <si>
    <t>1-P100041</t>
  </si>
  <si>
    <t xml:space="preserve">Dedicated Gold for Government - Dual Xeon Gold 6140 2.3Ghz - 36 Cores, 128GB Memory, 2TB Storage, 10TB Traffic </t>
  </si>
  <si>
    <t>1-P100042</t>
  </si>
  <si>
    <t xml:space="preserve">     Dedicated Upgrades - Government packages:</t>
  </si>
  <si>
    <t>1-P100043</t>
  </si>
  <si>
    <t xml:space="preserve">Upgrade 32GB RAM </t>
  </si>
  <si>
    <t>1-P100044</t>
  </si>
  <si>
    <t xml:space="preserve">Add 2TB SATA </t>
  </si>
  <si>
    <t>1-P100045</t>
  </si>
  <si>
    <t xml:space="preserve">Add 4TB SATA </t>
  </si>
  <si>
    <t>1-P100046</t>
  </si>
  <si>
    <t xml:space="preserve">Add 8TB SATA </t>
  </si>
  <si>
    <t>1-P100047</t>
  </si>
  <si>
    <t xml:space="preserve">Add Enterprise 480GB SSD </t>
  </si>
  <si>
    <t>1-P100048</t>
  </si>
  <si>
    <t xml:space="preserve">Add Enterprise 960GB SSD </t>
  </si>
  <si>
    <t>1-P100049</t>
  </si>
  <si>
    <t xml:space="preserve">Add Hardware RAID (plus additional drives) </t>
  </si>
  <si>
    <t>1-P100050</t>
  </si>
  <si>
    <t xml:space="preserve">3 in 1 Managed Service (Backup/Patching/Monitoring) </t>
  </si>
  <si>
    <t>1-P100051</t>
  </si>
  <si>
    <t xml:space="preserve">Parallels </t>
  </si>
  <si>
    <t>1-P100052</t>
  </si>
  <si>
    <t xml:space="preserve">Plesk </t>
  </si>
  <si>
    <t>1-P100053</t>
  </si>
  <si>
    <t xml:space="preserve">SSL Certificate </t>
  </si>
  <si>
    <t xml:space="preserve">Annual </t>
  </si>
  <si>
    <t>1-P100054</t>
  </si>
  <si>
    <t>SchoolBlocks Web Hosting  - One-time Set-up Fee Per School</t>
  </si>
  <si>
    <t>SchoolBlocks</t>
  </si>
  <si>
    <t>1-P100055</t>
  </si>
  <si>
    <t>SchoolBlocks Web Hosting  - Annual Hosting Fee Per School</t>
  </si>
  <si>
    <t>1-P100056</t>
  </si>
  <si>
    <t>1-P100057</t>
  </si>
  <si>
    <t>Simple Site</t>
  </si>
  <si>
    <t>Web Hosting</t>
  </si>
  <si>
    <t>1-P100058</t>
  </si>
  <si>
    <t>Custom Web blocks</t>
  </si>
  <si>
    <t>1-P100059</t>
  </si>
  <si>
    <t>E-Commerce blocks</t>
  </si>
  <si>
    <t>PaaS</t>
  </si>
  <si>
    <t>1-P100060</t>
  </si>
  <si>
    <t>Cloud Marketing Blocks</t>
  </si>
  <si>
    <t>1-P100061</t>
  </si>
  <si>
    <t>Software As A Service</t>
  </si>
  <si>
    <t xml:space="preserve">Minimum Licenses (if Applicable) </t>
  </si>
  <si>
    <t>Cloud Continuous Improvement Bundle 1.0 (includes Cloud Knowledge Center, ITSM Managed Cloud Services, block of 1000 support credits)</t>
  </si>
  <si>
    <t>Cloud Services</t>
  </si>
  <si>
    <t>Per Credit</t>
  </si>
  <si>
    <t>1-S100005</t>
  </si>
  <si>
    <r>
      <t xml:space="preserve">**Shark UTM 550 </t>
    </r>
    <r>
      <rPr>
        <sz val="11"/>
        <color indexed="8"/>
        <rFont val="Calibri"/>
        <family val="2"/>
      </rPr>
      <t>Annual Software License and Support</t>
    </r>
  </si>
  <si>
    <t>Shark</t>
  </si>
  <si>
    <t>1-S100006</t>
  </si>
  <si>
    <r>
      <t xml:space="preserve">**Shark UTM 2550 </t>
    </r>
    <r>
      <rPr>
        <sz val="11"/>
        <color indexed="8"/>
        <rFont val="Calibri"/>
        <family val="2"/>
      </rPr>
      <t>Annual Software License and Support</t>
    </r>
  </si>
  <si>
    <t>1-S100007</t>
  </si>
  <si>
    <r>
      <t xml:space="preserve">**Shark UTM 4550 </t>
    </r>
    <r>
      <rPr>
        <sz val="11"/>
        <color indexed="8"/>
        <rFont val="Calibri"/>
        <family val="2"/>
      </rPr>
      <t>Annual Software License and Support</t>
    </r>
  </si>
  <si>
    <t>1-S100008</t>
  </si>
  <si>
    <r>
      <t xml:space="preserve">**Shark UTM 8000EX </t>
    </r>
    <r>
      <rPr>
        <sz val="11"/>
        <color indexed="8"/>
        <rFont val="Calibri"/>
        <family val="2"/>
      </rPr>
      <t>Annual Software License and Support</t>
    </r>
  </si>
  <si>
    <t>1-S100009</t>
  </si>
  <si>
    <r>
      <t xml:space="preserve">**Shark UTM 8500 </t>
    </r>
    <r>
      <rPr>
        <sz val="11"/>
        <color indexed="8"/>
        <rFont val="Calibri"/>
        <family val="2"/>
      </rPr>
      <t>Annual Software License and Support</t>
    </r>
  </si>
  <si>
    <t>1-S100010</t>
  </si>
  <si>
    <r>
      <t xml:space="preserve">**Shark UTM 550V </t>
    </r>
    <r>
      <rPr>
        <sz val="11"/>
        <color indexed="8"/>
        <rFont val="Calibri"/>
        <family val="2"/>
      </rPr>
      <t>Annual Software License and Support</t>
    </r>
  </si>
  <si>
    <t>1-S100011</t>
  </si>
  <si>
    <r>
      <t xml:space="preserve">**Shark UTM 2550V </t>
    </r>
    <r>
      <rPr>
        <sz val="11"/>
        <color indexed="8"/>
        <rFont val="Calibri"/>
        <family val="2"/>
      </rPr>
      <t>Annual Software License and Support</t>
    </r>
  </si>
  <si>
    <t>1-S100012</t>
  </si>
  <si>
    <r>
      <t xml:space="preserve">**Shark UTM 4550V </t>
    </r>
    <r>
      <rPr>
        <sz val="11"/>
        <color indexed="8"/>
        <rFont val="Calibri"/>
        <family val="2"/>
      </rPr>
      <t>Annual Software License and Support</t>
    </r>
  </si>
  <si>
    <t>1-S100013</t>
  </si>
  <si>
    <r>
      <t xml:space="preserve">**Shark UTM 8500V </t>
    </r>
    <r>
      <rPr>
        <sz val="11"/>
        <color indexed="8"/>
        <rFont val="Calibri"/>
        <family val="2"/>
      </rPr>
      <t>Annual Software License and Support</t>
    </r>
  </si>
  <si>
    <t>1-S100014</t>
  </si>
  <si>
    <r>
      <t xml:space="preserve">Hosted VoIP  -  Powered by LogMeIn (per user) - Includes Voicemail, Call Forwarding, Local Calling, Auto Attendants, 24x7 Customer Service and technical support. </t>
    </r>
    <r>
      <rPr>
        <vertAlign val="superscript"/>
        <sz val="11"/>
        <rFont val="Calibri"/>
        <family val="2"/>
      </rPr>
      <t>1, 2</t>
    </r>
  </si>
  <si>
    <t>VoIP</t>
  </si>
  <si>
    <t>1-S100015</t>
  </si>
  <si>
    <r>
      <t xml:space="preserve">Hosted VoIP -  Low Usage Phone (less than 50 hours)  -  Powered by LogMeIn (per user) - Includes Voicemail, Call Forwarding, local calling, auto attendants, 24x7 customer service and technical support. </t>
    </r>
    <r>
      <rPr>
        <vertAlign val="superscript"/>
        <sz val="11"/>
        <rFont val="Calibri"/>
        <family val="2"/>
      </rPr>
      <t>1, 2</t>
    </r>
  </si>
  <si>
    <t>1-S100016</t>
  </si>
  <si>
    <t>Standard Hosted VoIP Account Setup (Per User) - activation fee</t>
  </si>
  <si>
    <t>1-S100017</t>
  </si>
  <si>
    <t>Standard Hosted VoIP - Monthly DID (per DID)</t>
  </si>
  <si>
    <t>1-S100018</t>
  </si>
  <si>
    <t>Standard Hosted VoIP - Monthly DID (per DID) - 36 Month Pricing</t>
  </si>
  <si>
    <t>1-S100019</t>
  </si>
  <si>
    <t>Standard Hosted VoIP - Optional: installation and configuration (per day)</t>
  </si>
  <si>
    <t>1-S100020</t>
  </si>
  <si>
    <t>Standard Hosted VoIP - Optional: Administration training (per day)</t>
  </si>
  <si>
    <t>1-S100021</t>
  </si>
  <si>
    <t>Standard Hosted VoIP - Optional: LogMeIn Mobility Activation (Clone-able for up to 5 devices)</t>
  </si>
  <si>
    <t>1-S100022</t>
  </si>
  <si>
    <t>GoToConnect Support Center, powered by LogMeIn</t>
  </si>
  <si>
    <t>Mont</t>
  </si>
  <si>
    <t>1-S100023</t>
  </si>
  <si>
    <t>Annual Support fee for MD-Shield Cloud Service</t>
  </si>
  <si>
    <t>MD-Shield</t>
  </si>
  <si>
    <t>1-S100024</t>
  </si>
  <si>
    <t>MD-Shield Cloud Service Devices (minimum 100; 1-199 Users )</t>
  </si>
  <si>
    <t>1-S100025</t>
  </si>
  <si>
    <t>MD-Shield Cloud Service Devices  (200-499 users)</t>
  </si>
  <si>
    <t>1-S100026</t>
  </si>
  <si>
    <t>MD-Shield Cloud Service Devices (500-999 users)</t>
  </si>
  <si>
    <t>1-S100027</t>
  </si>
  <si>
    <t>MD-Shield Cloud Service Devices (1000-1999  users)</t>
  </si>
  <si>
    <t>1-S100028</t>
  </si>
  <si>
    <t xml:space="preserve"> MD-Shield Cloud Service Devices (2000 and up users)</t>
  </si>
  <si>
    <t>1-S100029</t>
  </si>
  <si>
    <t>Digital Asset Management Service for Libraries and Museums - Small Bundle</t>
  </si>
  <si>
    <t>1-S100030</t>
  </si>
  <si>
    <t>Digital Asset Management Service for Libraries and Museums - Medium Bundle</t>
  </si>
  <si>
    <t>1-S100031</t>
  </si>
  <si>
    <t>Digital Asset Management Service for Libraries and Museums - Large Bundle</t>
  </si>
  <si>
    <t>1-S100032</t>
  </si>
  <si>
    <t>Historical Filing Cabinet - Small Enterprise Edition</t>
  </si>
  <si>
    <t>1-S100033</t>
  </si>
  <si>
    <t>Historical Filing Cabinet - Medium Enterprise Edition</t>
  </si>
  <si>
    <t>1-S100034</t>
  </si>
  <si>
    <t>Historical Filing Cabinet - Large Enterprise Edition</t>
  </si>
  <si>
    <t>1-S100035</t>
  </si>
  <si>
    <t>Enterprise Resource Planning Cloud Service Cloud</t>
  </si>
  <si>
    <t xml:space="preserve">Application Cloud </t>
  </si>
  <si>
    <t xml:space="preserve">Monthly </t>
  </si>
  <si>
    <t>Hosted Employee</t>
  </si>
  <si>
    <t>1-S100036</t>
  </si>
  <si>
    <t>Supply Chain Execution Cloud Service</t>
  </si>
  <si>
    <t>1-S100037</t>
  </si>
  <si>
    <t>Document Recognition Cloud Service</t>
  </si>
  <si>
    <t>1-S100038</t>
  </si>
  <si>
    <t>Procurement Cloud Service</t>
  </si>
  <si>
    <t>1-S100039</t>
  </si>
  <si>
    <t>Fusion Risk Management Cloud Service</t>
  </si>
  <si>
    <t>1-S100040</t>
  </si>
  <si>
    <t>Enterprise Performance Management Standard Cloud Service</t>
  </si>
  <si>
    <t>Hosted Named User</t>
  </si>
  <si>
    <t>1-S100041</t>
  </si>
  <si>
    <t>Additional Application for Enterprise Performance Management Standard Cloud Service</t>
  </si>
  <si>
    <t xml:space="preserve">Hosted Environment </t>
  </si>
  <si>
    <t>1-S100042</t>
  </si>
  <si>
    <t>Enterprise Performance Management Enterprise Cloud Service</t>
  </si>
  <si>
    <t>1-S100043</t>
  </si>
  <si>
    <t>Hosted Employees</t>
  </si>
  <si>
    <t>1-S100044</t>
  </si>
  <si>
    <t>Additional Application for Enterprise Performance Management Enterprise Cloud Service</t>
  </si>
  <si>
    <t>1-S100045</t>
  </si>
  <si>
    <t>Enterprise Resource Planning Cloud Service</t>
  </si>
  <si>
    <t>1-S100046</t>
  </si>
  <si>
    <t>Enterprise Resource Planning Cloud for Self Service Cloud Service</t>
  </si>
  <si>
    <t>1-S100047</t>
  </si>
  <si>
    <t>Risk Management Cloud Service</t>
  </si>
  <si>
    <t>1-S100048</t>
  </si>
  <si>
    <t>Financial Reporting Compliance Cloud Service</t>
  </si>
  <si>
    <t>1-S100049</t>
  </si>
  <si>
    <t>Accounting Hub Cloud Service</t>
  </si>
  <si>
    <t>Hosted 1,000 Records</t>
  </si>
  <si>
    <t>1-S100050</t>
  </si>
  <si>
    <t>1-S100051</t>
  </si>
  <si>
    <t>1-S100052</t>
  </si>
  <si>
    <t>Procurement Self Service Cloud Service</t>
  </si>
  <si>
    <t>1-S100053</t>
  </si>
  <si>
    <t>1-S100054</t>
  </si>
  <si>
    <t>Enterprise Contracts Cloud Service</t>
  </si>
  <si>
    <t>1-S100055</t>
  </si>
  <si>
    <t>Service Contracts Cloud Service</t>
  </si>
  <si>
    <t>Hosted Name User</t>
  </si>
  <si>
    <t>1-S100056</t>
  </si>
  <si>
    <t>DataFox Supplier Intelligence Cloud Service</t>
  </si>
  <si>
    <t>1-S100057</t>
  </si>
  <si>
    <t>1-S100058</t>
  </si>
  <si>
    <t>Human Capital Management Base Cloud Service</t>
  </si>
  <si>
    <t>1-S100059</t>
  </si>
  <si>
    <t>Advanced Human Capital Management Controls Cloud Service</t>
  </si>
  <si>
    <t>1-S100060</t>
  </si>
  <si>
    <t>Fusion HCM Communicate Cloud Service</t>
  </si>
  <si>
    <t>1-S100061</t>
  </si>
  <si>
    <t>Human Resource Help Desk Cloud Service</t>
  </si>
  <si>
    <t>1-S100062</t>
  </si>
  <si>
    <t>Recruiting Cloud Service</t>
  </si>
  <si>
    <t>1-S100063</t>
  </si>
  <si>
    <t>Recruiting Booster Cloud Service</t>
  </si>
  <si>
    <t>1-S100064</t>
  </si>
  <si>
    <t>Learning Cloud Service</t>
  </si>
  <si>
    <t>1-S100065</t>
  </si>
  <si>
    <t>Learn Connect Cloud Service</t>
  </si>
  <si>
    <t>1-S100066</t>
  </si>
  <si>
    <t>Human Capital Management Talent Management Cloud Service</t>
  </si>
  <si>
    <t>1-S100067</t>
  </si>
  <si>
    <t>Time and Labor Cloud Service</t>
  </si>
  <si>
    <t>1-S100068</t>
  </si>
  <si>
    <t>Touchpoints Cloud Service</t>
  </si>
  <si>
    <t>1-S100069</t>
  </si>
  <si>
    <t>Payroll Cloud Service for United States</t>
  </si>
  <si>
    <t>1-S100070</t>
  </si>
  <si>
    <t>Human Capital Management Workforce Compensation Cloud Service</t>
  </si>
  <si>
    <t>1-S100071</t>
  </si>
  <si>
    <t>Workforce Health and Safety Incidents Cloud Service</t>
  </si>
  <si>
    <t>1-S100072</t>
  </si>
  <si>
    <t>Workforce Scheduling Cloud Service</t>
  </si>
  <si>
    <t>1-S100073</t>
  </si>
  <si>
    <t>HIPAA Advanced Security for Fusion SaaS in the Public Cloud</t>
  </si>
  <si>
    <t>Hosted Environment</t>
  </si>
  <si>
    <t>1-S100074</t>
  </si>
  <si>
    <t>Additional Test Environment for Cloud Service</t>
  </si>
  <si>
    <t>1-S100075</t>
  </si>
  <si>
    <t>Data Masking for Cloud Services</t>
  </si>
  <si>
    <t>1-S100076</t>
  </si>
  <si>
    <t>PCI Compliance Cloud Service</t>
  </si>
  <si>
    <t>1-S100077</t>
  </si>
  <si>
    <t xml:space="preserve">PaaS and IaaS Credits </t>
  </si>
  <si>
    <t>Usage</t>
  </si>
  <si>
    <t>1-S100078</t>
  </si>
  <si>
    <t>Digital Assistant Platform for  SaaS</t>
  </si>
  <si>
    <t>1-S100079</t>
  </si>
  <si>
    <t>1-S100080</t>
  </si>
  <si>
    <t>Process Automation</t>
  </si>
  <si>
    <t>1-S100081</t>
  </si>
  <si>
    <t>1-S100082</t>
  </si>
  <si>
    <t xml:space="preserve">CherryRoad Digital Adoption Platform (DAP)  Cloud Training Technology </t>
  </si>
  <si>
    <t>1-S100083</t>
  </si>
  <si>
    <t xml:space="preserve">CherryRoad K-12 Industry Solution </t>
  </si>
  <si>
    <t>1-S100084</t>
  </si>
  <si>
    <t>CherryRoad Remote Workplace</t>
  </si>
  <si>
    <t>Shark UTM Remote Workspace</t>
  </si>
  <si>
    <t xml:space="preserve"> Remote Workplace</t>
  </si>
  <si>
    <t>Monthly</t>
  </si>
  <si>
    <t>GoToMeeting - Professional (Per Organizer) - Up to 150 Participants and billed annually, powered by LogMeIn</t>
  </si>
  <si>
    <t>GoToMeeting - Business (Per Organizer) - Up to 250 Participants and billed annually, powered by LogMeIn</t>
  </si>
  <si>
    <t>GoToWebinar  - Lite (Per Organizer) - Up to 100 Participants and billed annually, powered by LogMeIn</t>
  </si>
  <si>
    <t>GoToWebinar - Standard (Per Organizer) - Up to 250 Participants and billed annually, powered by LogMeIn</t>
  </si>
  <si>
    <t>GoToWebinar - Pro (Per Organizer) - Up to 500 Participants and billed annually, powered by LogMeIn</t>
  </si>
  <si>
    <t>GoToWebinar - Enterprise (Per Organizer) - Up to 3000 Participants and billed annually,  powered by LogMeIn</t>
  </si>
  <si>
    <t>ProcurementAi  - Statewide Pricing (Small Subscription,) powered by ElectrifAi</t>
  </si>
  <si>
    <t xml:space="preserve"> Spend Analytics Cloud</t>
  </si>
  <si>
    <t>ProcurementAi  - Statewide Pricing (Medium Subscription), powered by ElectrifAi</t>
  </si>
  <si>
    <t>ProcurementAi  - Statewide Pricing (Large Subscription), powered by ElectrifAi</t>
  </si>
  <si>
    <t>ProcurementAi  - Single Agency Pricing (Small Subscription), powered by ElectrifAi</t>
  </si>
  <si>
    <t>ProcurementAi - Single Agency Pricing (Medium Subscription),  powered by ElectrifAi</t>
  </si>
  <si>
    <t>ProcurementAi - Single Agency Pricing (Large Subscription), powered by ElectrifAi</t>
  </si>
  <si>
    <t>Remote Desktop License (per user)</t>
  </si>
  <si>
    <t>Cloud</t>
  </si>
  <si>
    <t>Digital Town Hall - Meet (Small Enterprise Edition)</t>
  </si>
  <si>
    <t>Digital Town Hall - Meet (Medium Enterprise Edition)</t>
  </si>
  <si>
    <t>Digital Town Hall - Meet (Large Enterprise Edition)</t>
  </si>
  <si>
    <t>Digital School Board - Meet (Small Enterprise Edition)</t>
  </si>
  <si>
    <t>Digital School Board - Meet (Medium Enterprise Edition)</t>
  </si>
  <si>
    <t>Digital School Board - Meet (Large Enterprise Edition)</t>
  </si>
  <si>
    <t>Cloud Security Broker (per user)</t>
  </si>
  <si>
    <t>Security</t>
  </si>
  <si>
    <t>Named User</t>
  </si>
  <si>
    <t>Automated Testing Tool</t>
  </si>
  <si>
    <t>Testing</t>
  </si>
  <si>
    <t xml:space="preserve">Each </t>
  </si>
  <si>
    <t>Performance Testing Service</t>
  </si>
  <si>
    <t>API Testing Service</t>
  </si>
  <si>
    <t>Data Migration Tool</t>
  </si>
  <si>
    <t>Data Migration</t>
  </si>
  <si>
    <t>Timekeeper</t>
  </si>
  <si>
    <t xml:space="preserve">MWBE Compliance solution </t>
  </si>
  <si>
    <t>MWBE</t>
  </si>
  <si>
    <t>Travel Calc Engine (TCE)</t>
  </si>
  <si>
    <t>Travel Calc</t>
  </si>
  <si>
    <t>Reports Now Subscription</t>
  </si>
  <si>
    <t>Subscription</t>
  </si>
  <si>
    <t>Reports Now Automator</t>
  </si>
  <si>
    <t>Reports Now Templates</t>
  </si>
  <si>
    <t>Reports Now Academy</t>
  </si>
  <si>
    <t>Vertex Subscription</t>
  </si>
  <si>
    <t>Websphere Application Server Subscription</t>
  </si>
  <si>
    <t>Mimix Subscription</t>
  </si>
  <si>
    <t xml:space="preserve">Microsoft Subscription  </t>
  </si>
  <si>
    <t xml:space="preserve">Microsoft Office 2013 </t>
  </si>
  <si>
    <t xml:space="preserve">Adobe Acrobat Standard </t>
  </si>
  <si>
    <t>Infor OS Essentials - SaaS (part used for Infor OS Core (ION, Ming.le, IDM) for SaaS MT ), powered by Hexagon</t>
  </si>
  <si>
    <t>HXG-EAM00320*</t>
  </si>
  <si>
    <t>Tech Platform</t>
  </si>
  <si>
    <t>1-S200001</t>
  </si>
  <si>
    <t xml:space="preserve">ION-S-STORAGE-A for Terabytes over 2TB, up to 2TB included at no charge, powered by Infor </t>
  </si>
  <si>
    <t xml:space="preserve">ION-S-STORAGE </t>
  </si>
  <si>
    <t>Terabyte</t>
  </si>
  <si>
    <t>1-S200003</t>
  </si>
  <si>
    <t>Learning Management: 20 Course Cegos e-Learning - SaaS - purchased with LMS, powered by Infor</t>
  </si>
  <si>
    <t>LMS-S-CEG20IN</t>
  </si>
  <si>
    <t>End User</t>
  </si>
  <si>
    <t>1-S200004</t>
  </si>
  <si>
    <t>Learning Management: 39 Course Cegos Learning Optimization e-Learning - SaaS, powered by Infor</t>
  </si>
  <si>
    <t>LMS-S-CEGLO39</t>
  </si>
  <si>
    <t>1-S200005</t>
  </si>
  <si>
    <t>Learning Management Content Creation Developer License - SaaS, powered by Infor</t>
  </si>
  <si>
    <t>LMS-S-CONTDL</t>
  </si>
  <si>
    <t>NC</t>
  </si>
  <si>
    <t>1-S200006</t>
  </si>
  <si>
    <t>Learning Management Content Management - SaaS, powered by Infor</t>
  </si>
  <si>
    <t>LMS-S-LMCONT</t>
  </si>
  <si>
    <t>Employee</t>
  </si>
  <si>
    <t>1-S200007</t>
  </si>
  <si>
    <t>Learning Management Core - SaaS (Initial purchase) - minimum 1000 employees, powered by Infor</t>
  </si>
  <si>
    <t>LMS-S-LMCORE</t>
  </si>
  <si>
    <t>1-S200008</t>
  </si>
  <si>
    <t>Learning Management Core - SaaS (additional licenses), powered by Infor</t>
  </si>
  <si>
    <t>LMS-S-LMCORE-A</t>
  </si>
  <si>
    <t>1-S200009</t>
  </si>
  <si>
    <t>Learning Management Social Learning - SaaS, powered by Infor</t>
  </si>
  <si>
    <t>LMS-S-LMSOC**</t>
  </si>
  <si>
    <t>1-S200010</t>
  </si>
  <si>
    <t>Learning Management Sandbox Site - SaaS, powered by Infor</t>
  </si>
  <si>
    <t>LMS-S-LMSSAND</t>
  </si>
  <si>
    <t>Sandbox Instance</t>
  </si>
  <si>
    <t>1-S200011</t>
  </si>
  <si>
    <t>Learning Management Open Sesame Plus 6,000 course content - SaaS (initial purchase) - minimum 1501 employees, powered by Infor</t>
  </si>
  <si>
    <t>LMS-S-OSCOMP</t>
  </si>
  <si>
    <t>1-S200012</t>
  </si>
  <si>
    <t>Learning Management Open Sesame Plus 6,000 course content - SaaS (additional licenses), powered by Infor</t>
  </si>
  <si>
    <t>LMS-S-OSCOMP-A</t>
  </si>
  <si>
    <t>1-S200013</t>
  </si>
  <si>
    <t>Learning Management Open Sesame Plus 100 course content - SaaS (initial purchase) - minimum 1501 employees, powered by Infor</t>
  </si>
  <si>
    <t>LMS-S-OSPLUS100</t>
  </si>
  <si>
    <t>1-S200014</t>
  </si>
  <si>
    <t>Learning Management Open Sesame Plus 100 course content - SaaS (additional licenses), powered by Infor</t>
  </si>
  <si>
    <t>LMS-S-OSPLUS100-A</t>
  </si>
  <si>
    <t>1-S200015</t>
  </si>
  <si>
    <t>Learning Management Open Sesame Plus 25 course content - SaaS (initial purchase) - minimum 1501 employees, powered by Infor</t>
  </si>
  <si>
    <t>LMS-S-OSPLUS25</t>
  </si>
  <si>
    <t>1-S200016</t>
  </si>
  <si>
    <t>Learning Management Open Sesame Plus 25 course content - SaaS (additional licenses), powered by Infor</t>
  </si>
  <si>
    <t>LMS-S-OSPLUS25-A</t>
  </si>
  <si>
    <t>1-S200017</t>
  </si>
  <si>
    <t xml:space="preserve">CloudSuite EAM SaaS (with Hexagon OS) - Premium Support  - A minimum of 5  is required for the initial purchase - Annual Cost, powered by Hexagon </t>
  </si>
  <si>
    <t>EEN-S-EUSE-XI*</t>
  </si>
  <si>
    <t>1-S200018</t>
  </si>
  <si>
    <t>EAM iProcure - SaaS - Premium Support - A minimum of 3 is required for the initial purchase - Annual Cost, powered by Hexagon</t>
  </si>
  <si>
    <t>EEN-HOST-DS7I-SUBFEE</t>
  </si>
  <si>
    <t>1-S200020</t>
  </si>
  <si>
    <t>HxGN EAM Enterprise Edition - SaaS, powered by Hexagon</t>
  </si>
  <si>
    <t>HXG-EAM00003</t>
  </si>
  <si>
    <t>1-S200021</t>
  </si>
  <si>
    <t>HxGN EAM Alert Management - SaaS, powered by Hexagon</t>
  </si>
  <si>
    <t>HXG-EAM00008</t>
  </si>
  <si>
    <t>Data Center</t>
  </si>
  <si>
    <t>1-S200022</t>
  </si>
  <si>
    <t>Energy Performance Management Edition - Premium Support - Annual Cost, powered by Hexagon</t>
  </si>
  <si>
    <t>EEN-HOST-S-EAMEPM</t>
  </si>
  <si>
    <t>1-S200023</t>
  </si>
  <si>
    <t>EAM Enterprise Edition Advanced Maintenance Planning - SaaS - Premium Support - Annual Cost, powered by Hexagon</t>
  </si>
  <si>
    <t>EEN-HOST-S-EAMP</t>
  </si>
  <si>
    <t>1-S200024</t>
  </si>
  <si>
    <t>EAM Enterprise Edition Advanced Maintenance Planning - SaaS - Application Specific - Premium Support - Annual Cost, powered by Hexagon</t>
  </si>
  <si>
    <t>EEN-HOST-S-EAMPA</t>
  </si>
  <si>
    <t>1-S200025</t>
  </si>
  <si>
    <t>HxGN EAM Enterprise Edition Advanced Reporting Author - SaaS, powered by Hexagon</t>
  </si>
  <si>
    <t>HXG-EAM00017</t>
  </si>
  <si>
    <t>1-S200026</t>
  </si>
  <si>
    <t>HxGN EAM Enteprise Edition Barcoding - SaaS, powered by Hexagon</t>
  </si>
  <si>
    <t>HXG-EAM00015</t>
  </si>
  <si>
    <t>1-S200027</t>
  </si>
  <si>
    <t>EAM Enterprise Edition Calibration - SaaS - Premium Support - Annual Cost, powered by Hexagon</t>
  </si>
  <si>
    <t>EEN-HOST-S-ECAL</t>
  </si>
  <si>
    <t>1-S200028</t>
  </si>
  <si>
    <t>EAM Enterprise Edition Advanced Reporting Consumer - SaaS - Premium Support - included with EEN-S-EUSE-XI and EEN-S-EUSE - Annual Cost - quantity minimum - 6, powered by Hexagon</t>
  </si>
  <si>
    <t>EEN-HOST-S-ECS</t>
  </si>
  <si>
    <t>1-S200029</t>
  </si>
  <si>
    <t>HxGN EAM Enterprise Edition Customer Service Request - SaaS (1,000 NU), powered by Hexagon</t>
  </si>
  <si>
    <t>HXG-EAM00023</t>
  </si>
  <si>
    <t>1-S200030</t>
  </si>
  <si>
    <t>EAM Enterprise Edition Databridge - SaaS - Application Specific - Premium Support - Annual Cost, powered by Hexagon</t>
  </si>
  <si>
    <t>EEN-HOST-S-EDATA</t>
  </si>
  <si>
    <t>1-S200031</t>
  </si>
  <si>
    <t>EEN-HOST-S-EDATAA</t>
  </si>
  <si>
    <t>1-S200032</t>
  </si>
  <si>
    <t>HxGN EAM Enterprise Edition Fleet Module (VMRS) - SaaS, powered by Hexagon</t>
  </si>
  <si>
    <t>HXG-EAM00029</t>
  </si>
  <si>
    <t>1-S200033</t>
  </si>
  <si>
    <t>HxGN EAM Enterprise Edition GIS Module - SaaS, powered by Hexagon</t>
  </si>
  <si>
    <t>HXG-EAM00031</t>
  </si>
  <si>
    <t>1-S200034</t>
  </si>
  <si>
    <t>HxGN EAM Enterprise Edition Mobile - SaaS, powered by Hexagon</t>
  </si>
  <si>
    <t>HXG-EAM00032</t>
  </si>
  <si>
    <t>Device</t>
  </si>
  <si>
    <t>1-S200035</t>
  </si>
  <si>
    <t>HxGN EAM Enterprise Edition Requestor - SaaS, powered by Hexagon</t>
  </si>
  <si>
    <t>HXG-EAM00036</t>
  </si>
  <si>
    <t>1-S200036</t>
  </si>
  <si>
    <t>HxGN EAM Enterprise Edition Electronic Records &amp; Signatures - SaaS, powered by Hexagon</t>
  </si>
  <si>
    <t>HXG-EAM00027</t>
  </si>
  <si>
    <t>1-S200037</t>
  </si>
  <si>
    <t>EAM Enterprise Edition - SaaS -  - Premium Support  - A minimum of 5  is required for the initial purchase - Annual Cost, powered by Hexagon</t>
  </si>
  <si>
    <t>EEN-HOST-S-EUSE</t>
  </si>
  <si>
    <t>1-S200038</t>
  </si>
  <si>
    <t>EAM Enterprise Edition Web Services Connector - SaaS -  - Premium Support - Annual Cost, powered by Hexagon</t>
  </si>
  <si>
    <t>EEN-HOST-S-EWEBCL</t>
  </si>
  <si>
    <t>Connector User</t>
  </si>
  <si>
    <t>1-S200039</t>
  </si>
  <si>
    <t>EAM Enterprise Edition Web Services Toolkit - SaaS  - Premium Support - Annual Cost, powered by Hexagon</t>
  </si>
  <si>
    <t>EEN-HOST-S-EWEBTK</t>
  </si>
  <si>
    <t>1-S200040</t>
  </si>
  <si>
    <t>HxGN EAM Enterprise Edition Reliability Planning and Analysis (RPA) - SaaS, powered by Hexagon</t>
  </si>
  <si>
    <t>HXG-EAM00034</t>
  </si>
  <si>
    <t>1-S200041</t>
  </si>
  <si>
    <t>EAM Asset Sustainability - SaaS  - Premium Support - Annual Cost, powered by Hexagon</t>
  </si>
  <si>
    <t>EEN-HOST-S-SUST</t>
  </si>
  <si>
    <t>1-S200042</t>
  </si>
  <si>
    <t>EAM Asset Sustainability Device - SaaS  - Premium Support - Annual Cost, powered by Hexagon</t>
  </si>
  <si>
    <t>EEN-HOST-S-SUST-DV</t>
  </si>
  <si>
    <t>1-S200043</t>
  </si>
  <si>
    <t>EAM OpenCAD - SaaS  - Premium Support - A minimum of 5 is required for the initial purchase Annual Cost, powered by Hexagon</t>
  </si>
  <si>
    <t>EEN-S-DS7I-OCADM-NU</t>
  </si>
  <si>
    <t>1-S200044</t>
  </si>
  <si>
    <t>EAM OpenCAD - SaaS  - Annual Cost, powered by Hexagon</t>
  </si>
  <si>
    <t>EEN-S-DS7I-OCADM-DA</t>
  </si>
  <si>
    <t>1-S200045</t>
  </si>
  <si>
    <t>HxGN EAM Rapid Request - SaaS, powered by Hexagon</t>
  </si>
  <si>
    <t>HXG-EAM00046</t>
  </si>
  <si>
    <t>1-S200046</t>
  </si>
  <si>
    <t>Implementation Accelerator for HxGN EAM English - MT SaaS Enterprise, powered by Hexagon</t>
  </si>
  <si>
    <t>HXG-EAM00102</t>
  </si>
  <si>
    <t>Enterprise</t>
  </si>
  <si>
    <t>1-S200047</t>
  </si>
  <si>
    <t>EAM OpenCAD BIM - SaaS  - Premium Support - A minimum of 5 is required for the initial purchase Annual Cost, powered by Hexagon</t>
  </si>
  <si>
    <t>EEN-S-OCADBIM</t>
  </si>
  <si>
    <t>1-S200048</t>
  </si>
  <si>
    <t>Birst Cloud Enterprise Edition Platform License (Direct) with Infor IOS (Initial purchase 20 Named Users), powered by Infor</t>
  </si>
  <si>
    <t>BBI-S-DENT-PLT-IOS</t>
  </si>
  <si>
    <t>1-S200049</t>
  </si>
  <si>
    <t>Birst Cloud Enterprise Edition Platform License (Direct) with Infor IOS (Additional Users), powered by Infor</t>
  </si>
  <si>
    <t>BBI-S-DENT-PLT-IOS-A</t>
  </si>
  <si>
    <t>1-S200050</t>
  </si>
  <si>
    <t>Birst Cloud Deployment Site - US West (No charge when purchased with BBI-S-DENT-PLT-IOS or BBI-S-DENT-PLT-IOS-A ), powered by Infor</t>
  </si>
  <si>
    <t>BBI-S-DEPLOY-USW</t>
  </si>
  <si>
    <t>1-S200051</t>
  </si>
  <si>
    <t>Public Sector Suite - Asset Management Bundle - SaaS MT (Premium Support - Initial purchase of 25), powered by Infor</t>
  </si>
  <si>
    <t>HAN-S-H8AMB-MT</t>
  </si>
  <si>
    <t>1-S200052</t>
  </si>
  <si>
    <t>Public Sector Suite - Asset Management Bundle - SaaS MT (Premium Support - Additional Licenses), powered by Infor</t>
  </si>
  <si>
    <t>HAN-S-H8AMB-MT-A</t>
  </si>
  <si>
    <t>1-S200053</t>
  </si>
  <si>
    <t>Public Sector Suite - CDR Enhanced Bundle - SaaS MT (Premium Support - Initial purchase of 25), powered by Infor</t>
  </si>
  <si>
    <t>HAN-S-H8CDREB-MT</t>
  </si>
  <si>
    <t>1-S200054</t>
  </si>
  <si>
    <t>Public Sector Suite - CDR Enhanced Bundle - SaaS MT (Premium Support - Additional Licenses), powered by Infor</t>
  </si>
  <si>
    <t>HAN-S-H8CDREB-MT-A</t>
  </si>
  <si>
    <t>1-S200055</t>
  </si>
  <si>
    <t>Public Sector Suite - Utility Billing Bundle - SaaS MT (Premium Support - Initial purchase 25,000 accounts), powered by Infor</t>
  </si>
  <si>
    <t>HAN-S-H8UBB-MT</t>
  </si>
  <si>
    <t>Accounts</t>
  </si>
  <si>
    <t>1-S200056</t>
  </si>
  <si>
    <t>Public Sector Suite - Utility Billing Bundle - SaaS MT (Premium Support - Additional accounts must be purchased in bundles of 1,000), powered by Infor</t>
  </si>
  <si>
    <t>HAN-S-H8UBB-MT-A</t>
  </si>
  <si>
    <t>1-S200057</t>
  </si>
  <si>
    <t>Rhythm for Civics - SaaS (Premium Support - Initial purchase 30,000 annual transactions), powered by Infor</t>
  </si>
  <si>
    <t>RFG-S-CIVICS-S</t>
  </si>
  <si>
    <t>Annual Active Searchable Transactions</t>
  </si>
  <si>
    <t>1-S200058</t>
  </si>
  <si>
    <t>Rhythm for Civics - SaaS (Premium Support - Additional annual transactions), powered by Infor</t>
  </si>
  <si>
    <t>RFG-S-CIVICS-S-A</t>
  </si>
  <si>
    <t>1-S200059</t>
  </si>
  <si>
    <t>Public Sector Suite - Solid Waste Container Management - SaaS MT  (Premium Support - Initial purchase of 25), powered by Infor</t>
  </si>
  <si>
    <t>HAN-S-H8ASWMM-MT</t>
  </si>
  <si>
    <t>1-S200060</t>
  </si>
  <si>
    <t>Public Sector Suite - Solid Waste Container Management - SaaS MT  (Premium Support - additional users), powered by Infor</t>
  </si>
  <si>
    <t>1-S200061</t>
  </si>
  <si>
    <t>Public Sector Suite - Water Meter Management - SaaS MT (Premium Support - Initial purchase of 25), powered by Infor</t>
  </si>
  <si>
    <t>HAN-S-H8AWMM-MT</t>
  </si>
  <si>
    <t>1-S200062</t>
  </si>
  <si>
    <t>Public Sector Suite - Water Meter Management - SaaS MT (Premium Support - additional users), powered by Infor</t>
  </si>
  <si>
    <t>1-S200063</t>
  </si>
  <si>
    <t>Public Sector Suite - CDR Billing - SaaS MT (Premium Support - Initial purchase 25,000 annual transactions), powered by Infor</t>
  </si>
  <si>
    <t>HAN-S-H8CDRB-MT</t>
  </si>
  <si>
    <t>Annual Transactions</t>
  </si>
  <si>
    <t>1-S200064</t>
  </si>
  <si>
    <t>Public Sector Suite - CDR Billing - SaaS MT (Premium Support - Additional annual transactions must be purchased in bundles of 1,000), powered by Infor</t>
  </si>
  <si>
    <t>1-S200065</t>
  </si>
  <si>
    <t>Public Sector Suite Cashiering - SaaS MT   (Premium Support - Initial purchase of 10), powered by Infor</t>
  </si>
  <si>
    <t>HAN-S-H8CM-MT</t>
  </si>
  <si>
    <t>1-S200066</t>
  </si>
  <si>
    <t>Public Sector Suite Cashiering - SaaS MT (Premium Support - additional users), powered by Infor</t>
  </si>
  <si>
    <t>1-S200067</t>
  </si>
  <si>
    <t>Public Sector Suite - GIS Data Integration - SaaS MT, 5000001 quantity, powered by Infor</t>
  </si>
  <si>
    <t>HAN-S-H8GIS-MT*</t>
  </si>
  <si>
    <t>Population</t>
  </si>
  <si>
    <t>1-S200068</t>
  </si>
  <si>
    <t>Public Sector Suite Dynamic Portal for Customer Service - Responsive Design - SaaS MT  (Premium Support - must be purchased in increments of 1,000), powered by Infor</t>
  </si>
  <si>
    <t>HAN-S-HDYP-CS-RESPMT</t>
  </si>
  <si>
    <t>1-S200069</t>
  </si>
  <si>
    <t>Public Sector Suite Dynamic Portal for Util. Billing Responsive Design - SaaS MT (Premium Support - Initial purchase 25,000 accounts), powered by Infor</t>
  </si>
  <si>
    <t>HAN-S-HDYP-UB-RD-MT</t>
  </si>
  <si>
    <t>1-S200070</t>
  </si>
  <si>
    <t>Public Sector Suite Dynamic Portal for Util. Billing Responsive Design - SaaS MT (Premium Support - Additional accounts must be purchased in bundles of 1,000), powered by Infor</t>
  </si>
  <si>
    <t>1-S200071</t>
  </si>
  <si>
    <t>Field Inspector CDR - SaaS MT (Premium Support - Initial purchase of 10), powered by Infor</t>
  </si>
  <si>
    <t>HAN-S-MOBILE-CDR-MT</t>
  </si>
  <si>
    <t>1-S200072</t>
  </si>
  <si>
    <t>Field Inspector CDR - SaaS MT (Premium Support - Additional Licenses), powered by Infor</t>
  </si>
  <si>
    <t>1-S200073</t>
  </si>
  <si>
    <t>Field Inspector Work Management - SaaS MT (Premium Support - Initial purchase of 25), powered by Infor</t>
  </si>
  <si>
    <t>HAN-S-MOBILE-WM-MT</t>
  </si>
  <si>
    <t>1-S200074</t>
  </si>
  <si>
    <t>Field Inspector Work Management - SaaS MT (Premium Support - Additional Licenses), powered by Infor</t>
  </si>
  <si>
    <t>1-S200075</t>
  </si>
  <si>
    <t>Public Sector Suite - Advanced Assets Bundle - SaaS MT (Premium Support - Initial purchase of 25), powered by Infor</t>
  </si>
  <si>
    <t>HAN-S-H8AAMB-MT</t>
  </si>
  <si>
    <t>1-S200076</t>
  </si>
  <si>
    <t>Public Sector Suite - Advanced Assets Bundle - SaaS MT (Premium Support - Additional Licenses), powered by Infor</t>
  </si>
  <si>
    <t>1-S200077</t>
  </si>
  <si>
    <t>Public Sector Suite - Customer Service Bundle - SaaS MT (Premium Support - Initial purchase of 100), powered by Infor</t>
  </si>
  <si>
    <t>HAN-S-H8CSB-MT</t>
  </si>
  <si>
    <t>1-S200078</t>
  </si>
  <si>
    <t>Public Sector Suite - Customer Service Bundle - SaaS MT  (Premium Support - Additional Licenses), powered by Infor</t>
  </si>
  <si>
    <t>1-S200079</t>
  </si>
  <si>
    <t>Public Sector Suite - Life Cycle Analysis and Risk Bundle - SaaS MT (Premium Support - Initial purchase of 25), powered by Infor</t>
  </si>
  <si>
    <t>HAN-S-H8LCCARB-MT</t>
  </si>
  <si>
    <t>1-S200080</t>
  </si>
  <si>
    <t>Public Sector Suite - Life Cycle Analysis and Risk Bundle - SaaS MT (Premium Support - Additional Licenses), powered by Infor</t>
  </si>
  <si>
    <t>1-S200081</t>
  </si>
  <si>
    <t>Public Sector Suite Dynamic Portal for CDR - SaaS MT (Premium Support - must be purchased in increments of 1,000), powered by Infor</t>
  </si>
  <si>
    <t>HAN-S-HDYP-CDR-MT</t>
  </si>
  <si>
    <t>1-S200082</t>
  </si>
  <si>
    <t>DigEplan for Public Sector Suite for PDF SaaS, powered by Infor</t>
  </si>
  <si>
    <t>LFCT-S-BASE</t>
  </si>
  <si>
    <t>1-S200083</t>
  </si>
  <si>
    <t>DigEplan for Public Sector Suite for CAD SaaS, powered by Infor</t>
  </si>
  <si>
    <t>LFCT-S-CAD</t>
  </si>
  <si>
    <t>1-S200084</t>
  </si>
  <si>
    <t xml:space="preserve">Governance Risk and Compliance (GRC) Monitored Users - SaaS MT, powered by Infor; note - Must have a CloudSuite product with Infor OS or must purchase Infor OS </t>
  </si>
  <si>
    <t>ION-S-GRC-USER-MT</t>
  </si>
  <si>
    <t>Monitored Named Users</t>
  </si>
  <si>
    <t>1-S200085</t>
  </si>
  <si>
    <t>Governance Risk and Compliance (GRC) ION GRC Monitored Data - SaaS MT, powered by Infor</t>
  </si>
  <si>
    <t>ION-S-GRC-DATA-MT</t>
  </si>
  <si>
    <t>Monitored Data</t>
  </si>
  <si>
    <t>1-S200086</t>
  </si>
  <si>
    <t>Workforce Management LFSO - SaaS ST Bundle, powered by Infor</t>
  </si>
  <si>
    <t>WFM-S-LFSO</t>
  </si>
  <si>
    <t>1-S200087</t>
  </si>
  <si>
    <t>Workforce Management Multi-View Scheduler - SaaS ST Bundle, powered by Infor</t>
  </si>
  <si>
    <t>WFM-S-MVS</t>
  </si>
  <si>
    <t>1-S200088</t>
  </si>
  <si>
    <t>Workforce Management Time &amp; Attendance - SaaS ST Bundle, powered by Infor</t>
  </si>
  <si>
    <t>WFM-S-TA</t>
  </si>
  <si>
    <t>1-S200089</t>
  </si>
  <si>
    <t>Analytics Platform for Infor WFM, powered by Infor</t>
  </si>
  <si>
    <t>BBI-S-DENT-WFM</t>
  </si>
  <si>
    <t>1-S200090</t>
  </si>
  <si>
    <t>Additional Environment within a Deployment - SaaS ST, powered by Infor</t>
  </si>
  <si>
    <t>WFM-S-AENV</t>
  </si>
  <si>
    <t>Virtual Server</t>
  </si>
  <si>
    <t>1-S200092</t>
  </si>
  <si>
    <t>Workforce Mobility - Mobile Shift Scheduler - SaaS, powered by Infor</t>
  </si>
  <si>
    <t>WFM-S-WBMOB1300</t>
  </si>
  <si>
    <t>1-S200093</t>
  </si>
  <si>
    <t>Workforce Performance - Workforce Performance Premium - SaaS ST, powered by Infor</t>
  </si>
  <si>
    <t>WFM-S-WP-PRM</t>
  </si>
  <si>
    <t>1-S200094</t>
  </si>
  <si>
    <t>Workforce Performance - Workforce Performance Standard - SaaS ST, powered by Infor</t>
  </si>
  <si>
    <t>WFM-S-WP-STD</t>
  </si>
  <si>
    <t>1-S200095</t>
  </si>
  <si>
    <t>Workforce Scheduling - Schedule Bidding - SaaS ST, powered by Infor</t>
  </si>
  <si>
    <t>WFM-S-WS-SCHBID</t>
  </si>
  <si>
    <t>1-S200096</t>
  </si>
  <si>
    <t>Talent Science Advanced Reporting - SaaS, powered by Infor</t>
  </si>
  <si>
    <t>PTS-S-ADVREP</t>
  </si>
  <si>
    <t>1-S200097</t>
  </si>
  <si>
    <t>Talent Science Advanced Key Word Search - SaaS, powered by Infor</t>
  </si>
  <si>
    <t>PTS-S-ADVSEARCH</t>
  </si>
  <si>
    <t>1-S200098</t>
  </si>
  <si>
    <t>Talent Science Predictive Talent Analytics Assessment Bundle - SaaS, powered by Infor</t>
  </si>
  <si>
    <t>PTS-S-ASSESS-BUN</t>
  </si>
  <si>
    <t>Employee in Scope</t>
  </si>
  <si>
    <t>1-S200099</t>
  </si>
  <si>
    <t>Talent Science Applicant Tracking System (ATS) - SaaS, powered by Infor</t>
  </si>
  <si>
    <t>PTS-S-ATS</t>
  </si>
  <si>
    <t>1-S200100</t>
  </si>
  <si>
    <t>Talent Science Custom Workflow Management - SaaS, powered by Infor</t>
  </si>
  <si>
    <t>PTS-S-ATSWF-CUS</t>
  </si>
  <si>
    <t>Unique Workflow</t>
  </si>
  <si>
    <t>1-S200101</t>
  </si>
  <si>
    <t>Talent Science Best Practice Profiles - SaaS, powered by Infor</t>
  </si>
  <si>
    <t>PTS-S-BSTPR</t>
  </si>
  <si>
    <t>Unique Profile</t>
  </si>
  <si>
    <t>1-S200102</t>
  </si>
  <si>
    <t>Talent Science - Candidate Retention - SaaS, powered by Infor</t>
  </si>
  <si>
    <t>PTS-S-CANRET</t>
  </si>
  <si>
    <t>Retention Years</t>
  </si>
  <si>
    <t>1-S200103</t>
  </si>
  <si>
    <t>Talent Science Career Portal - SaaS, powered by Infor</t>
  </si>
  <si>
    <t>PTS-S-CARPORT</t>
  </si>
  <si>
    <t>Web Portal</t>
  </si>
  <si>
    <t>1-S200104</t>
  </si>
  <si>
    <t>Talent Science Candidate Data Export (CDX) - SaaS, powered by Infor</t>
  </si>
  <si>
    <t>PTS-S-CDX</t>
  </si>
  <si>
    <t>Scheduled Data Export/Import</t>
  </si>
  <si>
    <t>1-S200105</t>
  </si>
  <si>
    <t>Talent Science Custom Strategic Leadership Insights Job Template - SaaS, powered by Infor</t>
  </si>
  <si>
    <t>PTS-S-CSTJT</t>
  </si>
  <si>
    <t>Unique Template</t>
  </si>
  <si>
    <t>1-S200106</t>
  </si>
  <si>
    <t>Talent Science Custom Performance Profiles - SaaS, powered by Infor</t>
  </si>
  <si>
    <t>PTS-S-CSTPR</t>
  </si>
  <si>
    <t>1-S200107</t>
  </si>
  <si>
    <t>Talent Science Employment Application - SaaS, powered by Infor</t>
  </si>
  <si>
    <t>PTS-S-EMPAPP</t>
  </si>
  <si>
    <t>Web Form</t>
  </si>
  <si>
    <t>1-S200108</t>
  </si>
  <si>
    <t>Talent Science Integrations - ATS Existing Integration - SaaS, powered by Infor</t>
  </si>
  <si>
    <t>PTS-S-INT-ATS-EXSTNG</t>
  </si>
  <si>
    <t>1-S200109</t>
  </si>
  <si>
    <t>Talent Science Integrations - ATS PC Recruiter - SaaS, powered by Infor</t>
  </si>
  <si>
    <t>PTS-S-INT-ATSPCREC</t>
  </si>
  <si>
    <t>1-S200110</t>
  </si>
  <si>
    <t>Talent Science Integrations - ATS Silk Road - SaaS, powered by Infor</t>
  </si>
  <si>
    <t>PTS-S-INT-ATSSLKRD</t>
  </si>
  <si>
    <t>1-S200111</t>
  </si>
  <si>
    <t>Talent Science Integrations - Background Check ADP SASS - SaaS, powered by Infor</t>
  </si>
  <si>
    <t>PTS-S-INT-BCADP</t>
  </si>
  <si>
    <t>1-S200112</t>
  </si>
  <si>
    <t>Talent Science Integrations - New Background Check - SaaS, powered by Infor</t>
  </si>
  <si>
    <t>PTS-S-INT-BC-DEV</t>
  </si>
  <si>
    <t>1-S200113</t>
  </si>
  <si>
    <t>Talent Science Integrations - Background Check ESS (Deverus) - SaaS, powered by Infor</t>
  </si>
  <si>
    <t>PTS-S-INT-BCESS</t>
  </si>
  <si>
    <t>1-S200114</t>
  </si>
  <si>
    <t>Talent Science Integrations - Background Check GIS - SaaS, powered by Infor</t>
  </si>
  <si>
    <t>PTS-S-INT-BCGIS</t>
  </si>
  <si>
    <t>1-S200115</t>
  </si>
  <si>
    <t>Talent Science Integrations - Background Check Group One - SaaS, powered by Infor</t>
  </si>
  <si>
    <t>PTS-S-INT-BCGO</t>
  </si>
  <si>
    <t>1-S200116</t>
  </si>
  <si>
    <t>Talent Science Integrations - Background Check LexisNexis/Choice Point - SaaS, powered by Infor</t>
  </si>
  <si>
    <t>PTS-S-INT-BCLEXIS</t>
  </si>
  <si>
    <t>1-S200117</t>
  </si>
  <si>
    <t>Talent Science Integrations - Background Check Liberty - SaaS, powered by Infor</t>
  </si>
  <si>
    <t>PTS-S-INT-BCLIBERTY</t>
  </si>
  <si>
    <t>1-S200118</t>
  </si>
  <si>
    <t>Talent Science Integrations - Background Check Moore (Deverus) - SaaS, powered by Infor</t>
  </si>
  <si>
    <t>PTS-S-INT-BCMOORE</t>
  </si>
  <si>
    <t>1-S200119</t>
  </si>
  <si>
    <t>Talent Science Integrations - Background Check Hire Right - SaaS, powered by Infor</t>
  </si>
  <si>
    <t>PTS-S-INT-BCRIGHT</t>
  </si>
  <si>
    <t>1-S200120</t>
  </si>
  <si>
    <t>Talent Science Integrations - Background Check Safer Places - SaaS, powered by Infor</t>
  </si>
  <si>
    <t>PTS-S-INT-BCSP</t>
  </si>
  <si>
    <t>1-S200121</t>
  </si>
  <si>
    <t>Talent Science Integrations - Background Check Sterling - SaaS, powered by Infor</t>
  </si>
  <si>
    <t>PTS-S-INT-BCSTERLING</t>
  </si>
  <si>
    <t>1-S200122</t>
  </si>
  <si>
    <t>Talent Science Integrations - Background Check TransUnion - SaaS, powered by Infor</t>
  </si>
  <si>
    <t>PTS-S-INT-BCTRANS</t>
  </si>
  <si>
    <t>1-S200123</t>
  </si>
  <si>
    <t>Talent Science Integrations - Background Check TalentWise - SaaS, powered by Infor</t>
  </si>
  <si>
    <t>PTS-S-INT-BCTW</t>
  </si>
  <si>
    <t>1-S200124</t>
  </si>
  <si>
    <t>Talent Science Integrations - Background Check Vereda - SaaS, powered by Infor</t>
  </si>
  <si>
    <t>PTS-S-INT-BCVEREDA</t>
  </si>
  <si>
    <t>1-S200125</t>
  </si>
  <si>
    <t>Talent Science Integrations - New Requisition Creation - SaaS, powered by Infor</t>
  </si>
  <si>
    <t>PTS-S-INT-CI-DEV</t>
  </si>
  <si>
    <t>1-S200126</t>
  </si>
  <si>
    <t>Talent Science Integrations - New Document Storage - SaaS, powered by Infor</t>
  </si>
  <si>
    <t>PTS-S-INT-DC-DEV</t>
  </si>
  <si>
    <t>1-S200127</t>
  </si>
  <si>
    <t>Talent Science Integrations - Web Service HRIS ADP - SaaS, powered by Infor</t>
  </si>
  <si>
    <t>PTS-S-INT-HRISADP</t>
  </si>
  <si>
    <t>1-S200128</t>
  </si>
  <si>
    <t>Talent Science Integrations - New Web Service HRIS - SaaS, powered by Infor</t>
  </si>
  <si>
    <t>PTS-S-INT-HRIS-DEV</t>
  </si>
  <si>
    <t>1-S200129</t>
  </si>
  <si>
    <t>Talent Science Integrations - Web Service HRIS Workday - SaaS, powered by Infor</t>
  </si>
  <si>
    <t>PTS-S-INT-HRISWKDAY</t>
  </si>
  <si>
    <t>1-S200130</t>
  </si>
  <si>
    <t>Talent Science Integrations - Job Board CareerBuilder - SaaS, powered by Infor</t>
  </si>
  <si>
    <t>PTS-S-INT-JBBUILDER</t>
  </si>
  <si>
    <t>1-S200131</t>
  </si>
  <si>
    <t>Talent Science Integrations - New Job Board - SaaS, powered by Infor</t>
  </si>
  <si>
    <t>PTS-S-INT-JB-DEV</t>
  </si>
  <si>
    <t>1-S200132</t>
  </si>
  <si>
    <t>Talent Science Integrations - Job Board Hcareers - SaaS, powered by Infor</t>
  </si>
  <si>
    <t>PTS-S-INT-JBHCAREERS</t>
  </si>
  <si>
    <t>1-S200133</t>
  </si>
  <si>
    <t>Talent Science Integrations - Job Board Monster - SaaS, powered by Infor</t>
  </si>
  <si>
    <t>PTS-S-INT-JBMONSTER</t>
  </si>
  <si>
    <t>1-S200134</t>
  </si>
  <si>
    <t>Talent Science Integrations - New LMS - SaaS, powered by Infor</t>
  </si>
  <si>
    <t>PTS-S-INT-LMS-DEV</t>
  </si>
  <si>
    <t>1-S200135</t>
  </si>
  <si>
    <t>Talent Science Integrations - New Location Synchronization - SaaS, powered by Infor</t>
  </si>
  <si>
    <t>PTS-S-INT-LS-DEV</t>
  </si>
  <si>
    <t>1-S200136</t>
  </si>
  <si>
    <t>Talent Science Integrations - New Onboarding Paperwork - SaaS, powered by Infor</t>
  </si>
  <si>
    <t>PTS-S-INT-OB-DEV</t>
  </si>
  <si>
    <t>1-S200137</t>
  </si>
  <si>
    <t>Talent Science Integrations - Onboarding ExponentHR - SaaS, powered by Infor</t>
  </si>
  <si>
    <t>PTS-S-INT-OBEXP</t>
  </si>
  <si>
    <t>1-S200138</t>
  </si>
  <si>
    <t>Talent Science Integrations - Onboarding KMS - SaaS, powered by Infor</t>
  </si>
  <si>
    <t>PTS-S-INT-OBKMS</t>
  </si>
  <si>
    <t>1-S200139</t>
  </si>
  <si>
    <t>Talent Science Integrations - Onboarding TALX - SaaS, powered by Infor</t>
  </si>
  <si>
    <t>PTS-S-INT-OBTALX</t>
  </si>
  <si>
    <t>1-S200140</t>
  </si>
  <si>
    <t>Talent Science Integrations - Onboarding TalentWise - SaaS, powered by Infor</t>
  </si>
  <si>
    <t>PTS-S-INT-OBTW</t>
  </si>
  <si>
    <t>1-S200141</t>
  </si>
  <si>
    <t>Talent Science Integrations - Onboarding USVerify - SaaS, powered by Infor</t>
  </si>
  <si>
    <t>PTS-S-INT-OBUSV</t>
  </si>
  <si>
    <t>1-S200142</t>
  </si>
  <si>
    <t>Talent Science Integrations - New Performance Management - SaaS, powered by Infor</t>
  </si>
  <si>
    <t>PTS-S-INT-PM-DEV</t>
  </si>
  <si>
    <t>1-S200143</t>
  </si>
  <si>
    <t>Talent Science Integrations - New Rehire Eligibility - SaaS, powered by Infor</t>
  </si>
  <si>
    <t>PTS-S-INT-REHIRE-DEV</t>
  </si>
  <si>
    <t>1-S200144</t>
  </si>
  <si>
    <t>Talent Science Integrations - Rehire Eligibility ExponentHR - SaaS, powered by Infor</t>
  </si>
  <si>
    <t>PTS-S-INT-REHIREEXP</t>
  </si>
  <si>
    <t>1-S200145</t>
  </si>
  <si>
    <t>Talent Science Integrations - New SAML SSO - SaaS, powered by Infor</t>
  </si>
  <si>
    <t>PTS-S-INT-SAML-DEV</t>
  </si>
  <si>
    <t>1-S200146</t>
  </si>
  <si>
    <t>Talent Science Integrations - Skill Testing Performance Associates - SaaS, powered by Infor</t>
  </si>
  <si>
    <t>PTS-S-INT-SKILLPA</t>
  </si>
  <si>
    <t>1-S200147</t>
  </si>
  <si>
    <t>Talent Science Integrations - Skill Testing PreVisor - SaaS, powered by Infor</t>
  </si>
  <si>
    <t>PTS-S-INT-SKILLPRE</t>
  </si>
  <si>
    <t>1-S200148</t>
  </si>
  <si>
    <t>Talent Science Integrations - New PeopleAnswers Format SSO - SaaS, powered by Infor</t>
  </si>
  <si>
    <t>PTS-S-INT-SSO-DEV</t>
  </si>
  <si>
    <t>1-S200149</t>
  </si>
  <si>
    <t>Talent Science Integrations - New Skills Test - SaaS, powered by Infor</t>
  </si>
  <si>
    <t>PTS-S-INT-ST-DEV</t>
  </si>
  <si>
    <t>1-S200150</t>
  </si>
  <si>
    <t>Talent Science Integrations - New User Synchronization - SaaS, powered by Infor</t>
  </si>
  <si>
    <t>PTS-S-INT-US-DEV</t>
  </si>
  <si>
    <t>1-S200151</t>
  </si>
  <si>
    <t>Talent Science Integrations - New Wage Verification - SaaS, powered by Infor</t>
  </si>
  <si>
    <t>PTS-S-INT-WF-DEV</t>
  </si>
  <si>
    <t>1-S200152</t>
  </si>
  <si>
    <t>Talent Science Integrations - WOTC ADP - SaaS, powered by Infor</t>
  </si>
  <si>
    <t>PTS-S-INT-WOTCADP</t>
  </si>
  <si>
    <t>1-S200153</t>
  </si>
  <si>
    <t>Talent Science Integrations - New WOTC - SaaS, powered by Infor</t>
  </si>
  <si>
    <t>PTS-S-INT-WOTC-DEV</t>
  </si>
  <si>
    <t>1-S200154</t>
  </si>
  <si>
    <t>Talent Science Integrations - WOTC Ernst &amp; Young - SaaS, powered by Infor</t>
  </si>
  <si>
    <t>PTS-S-INT-WOTCEY</t>
  </si>
  <si>
    <t>1-S200155</t>
  </si>
  <si>
    <t>Talent Science Integrations - WOTC Maximus - SaaS, powered by Infor</t>
  </si>
  <si>
    <t>PTS-S-INT-WOTCMAX</t>
  </si>
  <si>
    <t>1-S200156</t>
  </si>
  <si>
    <t>Talent Science Integrations - WOTC TALX - SaaS</t>
  </si>
  <si>
    <t>PTS-S-INT-WOTCTALX</t>
  </si>
  <si>
    <t>1-S200157</t>
  </si>
  <si>
    <t>Talent Science Integrations - WOTC TaxBreak - SaaS, powered by Infor</t>
  </si>
  <si>
    <t>PTS-S-INT-WOTCTB</t>
  </si>
  <si>
    <t>1-S200158</t>
  </si>
  <si>
    <t xml:space="preserve"> Team Dynamics, powered by Infor</t>
  </si>
  <si>
    <t>PTS-S-TEAMS</t>
  </si>
  <si>
    <t>Teams</t>
  </si>
  <si>
    <t>1-S200159</t>
  </si>
  <si>
    <t>TalentWise e-Portal Custom Branding - SaaS, powered by Infor</t>
  </si>
  <si>
    <t>PTS-S-TW-EPCUST</t>
  </si>
  <si>
    <t>Site</t>
  </si>
  <si>
    <t>1-S200160</t>
  </si>
  <si>
    <t>TalentWise e-Portal Form Storage - SaaS, powered by Infor</t>
  </si>
  <si>
    <t>PTS-S-TW-EPFORM</t>
  </si>
  <si>
    <t>1-S200161</t>
  </si>
  <si>
    <t>TalentWise e-Wage - CA Theft Prevention Act - SaaS, powered by Infor</t>
  </si>
  <si>
    <t>PTS-S-TW-EWCA</t>
  </si>
  <si>
    <t>1-S200162</t>
  </si>
  <si>
    <t>TalentWise e-Wage - NY Theft Prevention Act - SaaS, powered by Infor</t>
  </si>
  <si>
    <t>PTS-S-TW-EWNY</t>
  </si>
  <si>
    <t>1-S200163</t>
  </si>
  <si>
    <t>TalentWise e-Wage - PA Residency Act - SaaS, powered by Infor</t>
  </si>
  <si>
    <t>PTS-S-TW-EWPA</t>
  </si>
  <si>
    <t>1-S200164</t>
  </si>
  <si>
    <t>TalentWise Payroll Data Export - SaaS, powered by Infor</t>
  </si>
  <si>
    <t>PTS-S-TW-EXPPR</t>
  </si>
  <si>
    <t>1-S200165</t>
  </si>
  <si>
    <t>TalentWise Standard Data Export - SaaS, powered by Infor</t>
  </si>
  <si>
    <t>PTS-S-TW-EXPSTD</t>
  </si>
  <si>
    <t>1-S200166</t>
  </si>
  <si>
    <t>TalentWise New Hire Forms - Electronic Direct Deposit - SaaS, powered by Infor</t>
  </si>
  <si>
    <t>PTS-S-TW-NHDD</t>
  </si>
  <si>
    <t>1-S200167</t>
  </si>
  <si>
    <t>TalentWise New Hire Forms - Emergency Contact - SaaS, powered by Infor</t>
  </si>
  <si>
    <t>PTS-S-TW-NHEC</t>
  </si>
  <si>
    <t>1-S200168</t>
  </si>
  <si>
    <t>TalentWise New Hire Forms - New Employee EEO - SaaS, powered by Infor</t>
  </si>
  <si>
    <t>PTS-S-TW-NHEEO</t>
  </si>
  <si>
    <t>1-S200169</t>
  </si>
  <si>
    <t>TalentWise New Hire Forms - Pay Card Acknowledgement - SaaS, powered by Infor</t>
  </si>
  <si>
    <t>PTS-S-TW-NHPC</t>
  </si>
  <si>
    <t>1-S200170</t>
  </si>
  <si>
    <t>TalentWise New Hire Forms - Policy Acknkowledgement - SaaS, powered by Infor</t>
  </si>
  <si>
    <t>PTS-S-TW-NHPOL</t>
  </si>
  <si>
    <t>1-S200171</t>
  </si>
  <si>
    <t>TalentWise New Hire Forms - New Employee Summary - SaaS, powered by Infor</t>
  </si>
  <si>
    <t>PTS-S-TW-NHSUMM</t>
  </si>
  <si>
    <t>1-S200172</t>
  </si>
  <si>
    <t>TalentWise New Hire Forms - Uniform Order and Policy Acknowledgement - SaaS, powered by Infor</t>
  </si>
  <si>
    <t>PTS-S-TW-NHUNI</t>
  </si>
  <si>
    <t>1-S200173</t>
  </si>
  <si>
    <t>TalentWise Wage Mangement (Federal I9 and W4) - SaaS, powered by Infor</t>
  </si>
  <si>
    <t>PTS-S-TW-WGMT</t>
  </si>
  <si>
    <t>1-S200174</t>
  </si>
  <si>
    <t xml:space="preserve"> Infor User Adoption Platform Bundle - SaaS, powered by Hexagon</t>
  </si>
  <si>
    <t>HXG-ANC-S- UAPBUN</t>
  </si>
  <si>
    <t>1-S200175</t>
  </si>
  <si>
    <t>Campus Plus Membership - All Campus Plus Content, powered by Hexagon</t>
  </si>
  <si>
    <t>EDU-S-NOP-CPM</t>
  </si>
  <si>
    <t>1-S200176</t>
  </si>
  <si>
    <t>OS for Restricted Use - Saas MT, powered by Infor</t>
  </si>
  <si>
    <t>ION-S-OS-RUCE</t>
  </si>
  <si>
    <t>1-S200177</t>
  </si>
  <si>
    <t>HxGN EAM Customer Success Plus - SaaS, powered by Hexagon</t>
  </si>
  <si>
    <t>HXG-EAM00310</t>
  </si>
  <si>
    <t>1-S200178</t>
  </si>
  <si>
    <t>EAM Essentials (per user), powered by Hexagon</t>
  </si>
  <si>
    <t>EEN-SESSENTLS</t>
  </si>
  <si>
    <t>1-S200179</t>
  </si>
  <si>
    <t>OS Professional - SaaS MT, powered by Infor</t>
  </si>
  <si>
    <t xml:space="preserve">ION-S-PROFSSNL-CE  </t>
  </si>
  <si>
    <t>1-S200180</t>
  </si>
  <si>
    <t>OS Platform Core - SaaS MT (part of OS Professional SaaS MT bundle), powered by Infor</t>
  </si>
  <si>
    <t>ION-S-CORE</t>
  </si>
  <si>
    <t>CSLU</t>
  </si>
  <si>
    <t>Bundle Price</t>
  </si>
  <si>
    <t>1-S200181</t>
  </si>
  <si>
    <t>Cloud Egress - SaaS MT (part of OS Professional SaaS MT bundle), powered by Infor</t>
  </si>
  <si>
    <t xml:space="preserve">ION-S-EGRESS  </t>
  </si>
  <si>
    <t>UTLM</t>
  </si>
  <si>
    <t>1-S200182</t>
  </si>
  <si>
    <t>Data transfer &amp; ETL tool from Data Lake to data warehouses (part of OS Professional SaaS MT bundle), powered by Infor</t>
  </si>
  <si>
    <t xml:space="preserve">ION-S-DATALAKE-ETL  </t>
  </si>
  <si>
    <t>1.0TB</t>
  </si>
  <si>
    <t>1-S200183</t>
  </si>
  <si>
    <t>Public Sector Suite - Asset Analysis - SaaS MT, powered by Infor</t>
  </si>
  <si>
    <t xml:space="preserve">HAN-S-H8AA-MT  </t>
  </si>
  <si>
    <t>1-S200184</t>
  </si>
  <si>
    <t>Public Sector Suite - Asset Management Tools - SaaS MT, powered by Infor</t>
  </si>
  <si>
    <t xml:space="preserve">HAN-S-H8AMT-MT  </t>
  </si>
  <si>
    <t>1-S200185</t>
  </si>
  <si>
    <t>Public Sector Suite - Life Cycle Analysis - SaaS MT, powered by Infor</t>
  </si>
  <si>
    <t xml:space="preserve">HAN-S-H8LCCA-MT  </t>
  </si>
  <si>
    <t>1-S200186</t>
  </si>
  <si>
    <t>Public Sector Suite - Risk - SaaS MT powered by Infor</t>
  </si>
  <si>
    <t>HAN-S-H8RISK-MT</t>
  </si>
  <si>
    <t>1-S200187</t>
  </si>
  <si>
    <t>Storage, powered by Hexagon</t>
  </si>
  <si>
    <t>ION-S-STORAGE</t>
  </si>
  <si>
    <t>1-S200188</t>
  </si>
  <si>
    <t>Public Sector Training Bundle, powered by Infor</t>
  </si>
  <si>
    <t>Infor Training</t>
  </si>
  <si>
    <t>ICB</t>
  </si>
  <si>
    <t>1-S200189</t>
  </si>
  <si>
    <t>UAP Jumpstart, powered by Infor</t>
  </si>
  <si>
    <t>1-S200190</t>
  </si>
  <si>
    <t>EUT Blueprint, powered by Infor</t>
  </si>
  <si>
    <t>1-S200191</t>
  </si>
  <si>
    <t xml:space="preserve">HxGN EAM Advanced Mobile - SaaS, powered by Hexagon
</t>
  </si>
  <si>
    <t>HXG-EAM00006</t>
  </si>
  <si>
    <t>1-S200192</t>
  </si>
  <si>
    <t xml:space="preserve">Backup &amp; Replication Enterprise Plus License (Per VM), powered by Veeam </t>
  </si>
  <si>
    <t>Veeam - Backup and Disaster Recovery Services</t>
  </si>
  <si>
    <t>Monthly fee per license</t>
  </si>
  <si>
    <t>1-VE100001</t>
  </si>
  <si>
    <t xml:space="preserve">Backup &amp; Replication Enterprise Plus License (Per Server), powered by Veeam </t>
  </si>
  <si>
    <t>1-VE100002</t>
  </si>
  <si>
    <t xml:space="preserve">Backup &amp; Replication Enterprise Plus License (Per Workstation), powered by Veeam </t>
  </si>
  <si>
    <t>1-VE100003</t>
  </si>
  <si>
    <t xml:space="preserve">Backup &amp; Replication Enterprise Plus License (Per 250GB NAS), powered by Veeam </t>
  </si>
  <si>
    <t>1-VE100004</t>
  </si>
  <si>
    <t xml:space="preserve">Backup &amp; Replication Enterprise Plus License (Per ENT Apps), powered by Veeam </t>
  </si>
  <si>
    <t>1-VE100005</t>
  </si>
  <si>
    <t xml:space="preserve">Backup &amp; Replication Enterprise License (Per VM), powered by Veeam </t>
  </si>
  <si>
    <t>1-VE100006</t>
  </si>
  <si>
    <t xml:space="preserve">Backup &amp; Replication Enterprise License (Per Server), powered by Veeam </t>
  </si>
  <si>
    <t>1-VE100007</t>
  </si>
  <si>
    <t xml:space="preserve">Backup &amp; Replication Enterprise License (Per Workstation), powered by Veeam </t>
  </si>
  <si>
    <t>1-VE100008</t>
  </si>
  <si>
    <t xml:space="preserve">Backup &amp; Replication Standard License (Per VM), powered by Veeam </t>
  </si>
  <si>
    <t>1-VE100009</t>
  </si>
  <si>
    <t xml:space="preserve">Backup &amp; Replication Standard License (Per Server), powered by Veeam </t>
  </si>
  <si>
    <t>1-VE100010</t>
  </si>
  <si>
    <t xml:space="preserve">Backup &amp; Replication Standard License (Per Workstation), powered by Veeam </t>
  </si>
  <si>
    <t>1-VE100011</t>
  </si>
  <si>
    <t xml:space="preserve">ONE License (Per VM-Server -WS), powered by Veeam </t>
  </si>
  <si>
    <t>1-VE100012</t>
  </si>
  <si>
    <t xml:space="preserve"> Cloud Connect Backup License (Per VM) (3), powered by Veeam </t>
  </si>
  <si>
    <t>1-VE100013</t>
  </si>
  <si>
    <r>
      <t xml:space="preserve">Cloud Connect Backup License (Per Server) </t>
    </r>
    <r>
      <rPr>
        <vertAlign val="superscript"/>
        <sz val="11"/>
        <color indexed="8"/>
        <rFont val="Calibri"/>
        <family val="2"/>
      </rPr>
      <t>(3)</t>
    </r>
    <r>
      <rPr>
        <sz val="11"/>
        <color theme="1"/>
        <rFont val="Calibri"/>
        <family val="2"/>
        <scheme val="minor"/>
      </rPr>
      <t xml:space="preserve">, powered by Veeam </t>
    </r>
  </si>
  <si>
    <t>1-VE100014</t>
  </si>
  <si>
    <r>
      <t xml:space="preserve">Cloud Connect Backup License (Per Workstation) </t>
    </r>
    <r>
      <rPr>
        <vertAlign val="superscript"/>
        <sz val="11"/>
        <color indexed="8"/>
        <rFont val="Calibri"/>
        <family val="2"/>
      </rPr>
      <t xml:space="preserve">(3), powered by Veeam </t>
    </r>
  </si>
  <si>
    <t>1-VE100015</t>
  </si>
  <si>
    <r>
      <t xml:space="preserve">Cloud Connect Replication License (Per VM) </t>
    </r>
    <r>
      <rPr>
        <vertAlign val="superscript"/>
        <sz val="11"/>
        <color indexed="8"/>
        <rFont val="Calibri"/>
        <family val="2"/>
      </rPr>
      <t>(3)</t>
    </r>
    <r>
      <rPr>
        <sz val="11"/>
        <color theme="1"/>
        <rFont val="Calibri"/>
        <family val="2"/>
        <scheme val="minor"/>
      </rPr>
      <t xml:space="preserve"> , powered by Veeam </t>
    </r>
  </si>
  <si>
    <t>1-VE100016</t>
  </si>
  <si>
    <t xml:space="preserve">Availability Orchestrator License (Per VM), powered by Veeam </t>
  </si>
  <si>
    <t>1-VE100017</t>
  </si>
  <si>
    <t xml:space="preserve">Microsoft Office365 License (Per User), powered by Veeam </t>
  </si>
  <si>
    <t>1-VE100018</t>
  </si>
  <si>
    <t xml:space="preserve">Management Pack (for MS SystemCenter) License (Per Socket), powered by Veeam </t>
  </si>
  <si>
    <t>1-VE100019</t>
  </si>
  <si>
    <r>
      <t xml:space="preserve"> Agent - IBM AIX and Oracle Solaris License (Per Server)</t>
    </r>
    <r>
      <rPr>
        <vertAlign val="superscript"/>
        <sz val="11"/>
        <rFont val="Calibri"/>
        <family val="2"/>
      </rPr>
      <t xml:space="preserve"> (3)</t>
    </r>
    <r>
      <rPr>
        <sz val="11"/>
        <color theme="1"/>
        <rFont val="Calibri"/>
        <family val="2"/>
        <scheme val="minor"/>
      </rPr>
      <t xml:space="preserve">, powered by Veeam </t>
    </r>
  </si>
  <si>
    <t>1-VE100020</t>
  </si>
  <si>
    <t xml:space="preserve">Backup Storage (Per GB, 100GB Minimum), powered by Veeam </t>
  </si>
  <si>
    <t>1-VE100021</t>
  </si>
  <si>
    <t xml:space="preserve">Managed Backup Storage (Per GB, 100GB Minimum), powered by Veeam </t>
  </si>
  <si>
    <t>1-VE100022</t>
  </si>
  <si>
    <t>Voyager Atlas School Edition (1000 or less teachers), powered by SalientCRGT</t>
  </si>
  <si>
    <t xml:space="preserve">School Edition </t>
  </si>
  <si>
    <t>1-SAL100001</t>
  </si>
  <si>
    <t>Voyager Atlas School Edition (1001-2500 teachers), powered by SalientCRGT</t>
  </si>
  <si>
    <t>School Edition</t>
  </si>
  <si>
    <t>1-SAL100002</t>
  </si>
  <si>
    <t>Voyager Atlas School Edition (2501-5000 teachers), powered by SalientCRGT</t>
  </si>
  <si>
    <t>1-SAL100003</t>
  </si>
  <si>
    <t>Voyager Atlas School Enterprise Edition (5000 or more Teachers), powered by SalientCRGT</t>
  </si>
  <si>
    <t>Enterprise Edition</t>
  </si>
  <si>
    <t>1-SAL100004</t>
  </si>
  <si>
    <t>3D Asset Creation from Driver's Education Training Manual, powered by Designing Digitally</t>
  </si>
  <si>
    <t>Custom E-Learning</t>
  </si>
  <si>
    <t>1-DD100001</t>
  </si>
  <si>
    <t>Video and Still Images from Driver's Education Training Manual, powered by Designing Digitally</t>
  </si>
  <si>
    <t>1-DD100002</t>
  </si>
  <si>
    <t>Voice Script &amp; Voiceover Recording Package, powered by Designing Digitally</t>
  </si>
  <si>
    <t>1-DD100003</t>
  </si>
  <si>
    <t>XAPI Tracking (Course evaluation, data analysis and tracking), powered by Designing Digitally</t>
  </si>
  <si>
    <t>1-DD100004</t>
  </si>
  <si>
    <t>Course Shell Package, powered by Designing Digitally</t>
  </si>
  <si>
    <t>1-DD100005</t>
  </si>
  <si>
    <t>E-Learning Annual Support Bundle (up to 120 hours), powered by Designing Digitally</t>
  </si>
  <si>
    <t>1-DD100006</t>
  </si>
  <si>
    <t>E-Learning Managed Cloud Instance</t>
  </si>
  <si>
    <t>1-DD100007</t>
  </si>
  <si>
    <t xml:space="preserve">All SOPHOS Central Cloud Services </t>
  </si>
  <si>
    <t>SOPHOS</t>
  </si>
  <si>
    <t>1-SO100001</t>
  </si>
  <si>
    <t>Tricentis Tosca subscription, powered by Tricentis</t>
  </si>
  <si>
    <t>Tricentis</t>
  </si>
  <si>
    <t>1-TR100001</t>
  </si>
  <si>
    <t>Tosca Starter Package, enablement services: coaching up to 10 user in one location at 1 app, 25 PDs in 9 weeks; powered by Tricentis</t>
  </si>
  <si>
    <t>One Time Fee</t>
  </si>
  <si>
    <t>1-TR100002</t>
  </si>
  <si>
    <t>Base Platform, standard feature set that comes with every instance; powered by Submittable. Only avaliable for renewals.</t>
  </si>
  <si>
    <t>Submittable</t>
  </si>
  <si>
    <t>1-SU100003</t>
  </si>
  <si>
    <t>Customized CSS, customized branding for your Submittable page; powered by Submittable. Only avaliable for renewals.</t>
  </si>
  <si>
    <t>1-SU100005</t>
  </si>
  <si>
    <t xml:space="preserve">Funds Distribution Tier 1, distribute up to $1MM in funding to recipients of grants, scholarships, awards or any other process requiring a payout; powered by Submittable. Domestic, ACH only in Tier 2.  Full access in Tier 1. </t>
  </si>
  <si>
    <t>1-SU100006</t>
  </si>
  <si>
    <t xml:space="preserve">Funds Distribution Tier 2, distribute up to $10MM in funding to recipients of grants, scholarships, awards or any other process requiring a payout; powered by Submittable. Domestic, ACH only in Tier 2.  Full access in Tier 3.  </t>
  </si>
  <si>
    <t>1-SU100007</t>
  </si>
  <si>
    <t xml:space="preserve">Funds Distribution Tier 3, distribute funding of $10MM+ to recipients of grants, scholarships, awards or any other process requiring a payout; powered by Submittable.  Domestic, ACH only in Tier 2.  Full access in Tier 1.  </t>
  </si>
  <si>
    <t>1-SU100008</t>
  </si>
  <si>
    <t xml:space="preserve">HIPAA Compliance, additional security protocols to comply with HIPAA; powered by Submittable </t>
  </si>
  <si>
    <t>1-SU100010</t>
  </si>
  <si>
    <t>Single Sign-On. Authenticate team members through your existing organization-wide login system. Can only be added to the Tier 1 Government Subscription. The fee is waived for this item if the client subscribes to the Tier 1 Government Subscription.</t>
  </si>
  <si>
    <t>1-SU100014</t>
  </si>
  <si>
    <t>Silver Level Support / Onboarding, extensive training, personalized advice &amp; collaborative assistance during implementation; powered by Submittable. Only available for renewals.</t>
  </si>
  <si>
    <t>1-SU100021</t>
  </si>
  <si>
    <t>Gold Level Support / Onboarding, extensive training, personalized advice &amp; collaborative assistance during implementation; powered by Submittable. Only available for renewals.</t>
  </si>
  <si>
    <t>1-SU100022</t>
  </si>
  <si>
    <t>Platinum Level Support / Onboarding, extensive training, personalized advice &amp; collaborative assistance during implementation; powered by Submittable. Only available for renewals.</t>
  </si>
  <si>
    <t>1-SU100023</t>
  </si>
  <si>
    <t>Standard Implementation, one-on-one training and personalized guidance from an Implementation Specialist ( Up to 10 hours, used within 90 days); powered by Submittable. Only available for renewals.</t>
  </si>
  <si>
    <t>1-SU100024</t>
  </si>
  <si>
    <t>Premium Implementation, comprehensive training and personalized guidance from an Implementation Specialist (Up to 20 hours, use within 180 days); powered by Submittable. Only available for renewals.</t>
  </si>
  <si>
    <t>1-SU100025</t>
  </si>
  <si>
    <t xml:space="preserve">Deluxe Implementation, comprehensive training and personalized guidance from an Implementation Specialist (Up to 40 hours, use within 180 days); powered by Submittable </t>
  </si>
  <si>
    <t>1-SU100026</t>
  </si>
  <si>
    <t>White Labeling, removal of Submittable branding from your Submittable pages; powered by Submittable. Only available for renewals.</t>
  </si>
  <si>
    <t>1-SU100027</t>
  </si>
  <si>
    <t>Zapier Integration, powered by Submittable. Only available for renewals.</t>
  </si>
  <si>
    <t>1-SU100029</t>
  </si>
  <si>
    <t xml:space="preserve">Data Import, powered by Submittable  </t>
  </si>
  <si>
    <t>1-SU100030</t>
  </si>
  <si>
    <t>CUSTOM URL: Boost brand visibility and create a cohesive brand experience in Submittable with a custom URL; powered by Submittable . Only available for renewals.</t>
  </si>
  <si>
    <t>1-SU100032</t>
  </si>
  <si>
    <t xml:space="preserve">ADDITIONAL SUBMISSIONS: Additional Submissions. 500 Submissions (only sold in blocks of 500); powered by Submittable </t>
  </si>
  <si>
    <t>1-SU100037</t>
  </si>
  <si>
    <t xml:space="preserve">ADDITIONAL TEAM SEATS: Additional Team Seats. 10 Team Seats (only sold in blocks of 10); powered by Submittable </t>
  </si>
  <si>
    <t>1-SU100038</t>
  </si>
  <si>
    <t xml:space="preserve">CUSTOM CONFIGURATION: Submittable's core platform include tools to build forms, accept applications, manage reviews, and report on results. This is a base implementation, Team Seats and Submissions are added separately; powered by Submittable. Only available for renewals. </t>
  </si>
  <si>
    <t>1-SU100039</t>
  </si>
  <si>
    <t xml:space="preserve">COMPREHENSIVE FORM BUILDING: Leverage Submittable to its fullest potential by letting the industry experts on our team build your form; powered by Submittable </t>
  </si>
  <si>
    <t>1-SU100040</t>
  </si>
  <si>
    <t xml:space="preserve">REPORT BUILDING: Measure results and understand your impact with custom-built reports; powered by Submittable </t>
  </si>
  <si>
    <t>1-SU100041</t>
  </si>
  <si>
    <t>Custom URL+ Custom CSS. Boost
brand visibility and create a cohesive
brand experience in Submittable; powered by Submittable.  Only available for renewals.</t>
  </si>
  <si>
    <t>1-SU100042</t>
  </si>
  <si>
    <t xml:space="preserve">Localization. Translate eligible text
into many of the most commonly
spoken global languages; powered by Submittable. Only available for renewals. </t>
  </si>
  <si>
    <t>1-SU100044</t>
  </si>
  <si>
    <t xml:space="preserve">Fraud Prevention. Embed a
Knowledge Based Authentication quiz
or Identity Verification screening into
your application. Packs of 1000 @ $3
each; powered by Submittable. Only available for renewals.  Full Access in Tier 1. </t>
  </si>
  <si>
    <t>1-SU100045</t>
  </si>
  <si>
    <t xml:space="preserve">Submittable Data Sharing with Snowflake. Pull your Submittable data
into your Snowflake data warehouse
in close-to-real time; powered by Submittable. Only available for renewals.  Full Access in Tier 1. </t>
  </si>
  <si>
    <t>1-SU100046</t>
  </si>
  <si>
    <t xml:space="preserve">Transaction Fees; powered by Submittable </t>
  </si>
  <si>
    <t>% of Fund</t>
  </si>
  <si>
    <t>1-SU100047</t>
  </si>
  <si>
    <t xml:space="preserve">Dedicated Applicant Support Custom; powered by Submittable. Only available for renewals.  Full Access in Tier 1. </t>
  </si>
  <si>
    <t>Custom Scope</t>
  </si>
  <si>
    <t>1-SU100048</t>
  </si>
  <si>
    <t xml:space="preserve">Automated Review; powered by Submittable. Only available for renewals.  Full Access in Tier 1. </t>
  </si>
  <si>
    <t>1-SU100049</t>
  </si>
  <si>
    <t>Professional Subscription (powered by Submittable)- Includes: 
•        Team Seats (10 included)
•        Included Submissions (1000 included)
•        Multiround Reviewing
•        Additional Forms
•        Advanced Reporting
•        Funds Tracking
•        Charity Check
•        DocuSign Integration
•        Collaborative Drafts
•        Gallery View
•        Impact Reporting
•        API Access
•        Gold Support.  Only available for renewals.</t>
  </si>
  <si>
    <t>1-SU100050</t>
  </si>
  <si>
    <t>Enterprise Subscription (powered by Submittable)- Includes:
•        Team Seats (40 included)
•        Included Submissions (5000 included)
•        Multiround Reviewing
•        Additional Forms
•        Advanced Reporting
•        Funds Tracking
•        Charity Check
•        DocuSign Integration
•        Collaborative Drafts
•        Gallery View
•        Impact Reporting
•        API Access
•        Platinum Support.    Only available for renewals.</t>
  </si>
  <si>
    <t>1-SU100051</t>
  </si>
  <si>
    <t>ERP Integration</t>
  </si>
  <si>
    <t>1-SU100052</t>
  </si>
  <si>
    <t>Tier 1 Government Package
Instances - 3
Team Seats - 200
Submissions - 5,000
Custom Branding - 3
Premium Implementation - 3
Multi-Round Review, Docusign Integration, API Access, Localization (Multi-Language Support 30+), Organization Profile
Platinum Support
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Data Portal (Dashboards &amp; Audit Prep)
Add Ons:
Enterprise Support
Single Sign On
Additional Team Seats
Additional Submissions
HIPPA
Dedicated Applicant Support
Historical Program Data Import
Document Validation
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t>
  </si>
  <si>
    <t>1-SU100053</t>
  </si>
  <si>
    <t>Tier 2 Government Package
Instances - 1
Team Seats - 25
Submissions - 1,000
Custom Branding - 1
Premium Implementation - 1
Eligibility Module - Eligibility Form &amp; Scoring, Address Validation, EIN/UEI Verification Sam.gov, Charity Check
Multi-Round Review, Docusign Integration, API Access, Localization (Multi-Language Support 30+), Organization Profile   
Gold SupportEligibility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NO Data Portal
Add Ons:
Enterprise Support
Platinum Support
Single Sign On
Additional Team Seats
Additional Submissions
HIPPA
Dedicated Applicant Support
Historical Program Data Import
Document Validation
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t>
  </si>
  <si>
    <t>1-SU100054</t>
  </si>
  <si>
    <t>State Government Enterprise Package
Instances - 75
Team Seats - 5,000
Submissions - 150,000
Custom Branding - 75
Deluxe Implementation - 75
Eligibility Module - Eligibility Form &amp; Scoring, Address Validation, EIN/UEI Verification Sam.gov, Charity Check
Multi-Round Review, Docusign Integration, API Access, Localization (Multi-Language Support 30+), Organization Profile
Enterprise SupportEligibility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Data Portal (Dashboards &amp; Audit Prep)
Add Ons:
Single Sign On
Additional Team Seats
Additional Submissions
HIPPA
Dedicated Applicant Support
Historical Program Data Import
Document Validation
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t>
  </si>
  <si>
    <t>1-SU100055</t>
  </si>
  <si>
    <t>Government Agency Enterprise Package 
Instances - 15
Team Seats - 1,000
Submissions - 25,000
Custom Branding - 15
Deluxe Implementation - 15
Eligibility Module - Eligibility Form &amp; Scoring, Address Validation, EIN/UEI Verification Sam.gov, Charity Check
Multi-Round Review, Docusign Integration, API Access, Localization (Multi-Language Support 30+), Organization Profile
Platinum SupportEligibility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Data Portal (Dashboards &amp; Audit Prep)
Add Ons:
Enterprise Support
Single Sign On
Additional Team Seats
Additional Submissions
HIPPA
Dedicated Applicant Support
Historical Program Data Import
Document ValidationERP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t>
  </si>
  <si>
    <t>1-SU100056</t>
  </si>
  <si>
    <t>Government Platform Package
Instances - 1
Team Seats - 10
Submissions - 200
Standard Implementation - 1
Eligibility Module - Eligibility Form &amp; Scoring, Address Validation, EIN/UEI Verification Sam.gov, Charity Check
Multi-Round Review, Docusign Integration, Organization Profile
Silver Support
Eligibility Module - Only Eligibility Form &amp; Scoring
Funds Management Module - Only Funds Tracking
Monitoring Module - Only Additional Forms
Reporting Module - Dashboards, Standard Reporting, NO Impact Reporting, Advanced Reporting, NO Data Portal
Add Ons:
Enterprise Support
Platinum Support
Gold Support
Additional Team Seats
Additional Submissions
Starter Implementation
Professional Implementation</t>
  </si>
  <si>
    <t>1-SU100057</t>
  </si>
  <si>
    <t>Tier 1 Government Plus Package
Instances - 3
Team Seats - 200
Submissions - 5,000
Custom Branding - 3
Premium Implementation - 3
Professional Services Hours - 250
Eligibility Module - Eligibility Form &amp; Scoring, Address Validation, EIN/UEI Verification Sam.gov, Charity Check
Multi-Round Review, Docusign Integration, API Access, Localization (Multi-Language Support 30+), Organization Profile
Platinum Support
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Data Portal (Dashboards &amp; Audit Prep)
Add Ons:
Enterprise Support
Single Sign On
Additional Team Seats
Additional Submissions
HIPPA
Dedicated Applicant Support
Historical Program Data Import
Document Validation
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
*Please note, all ancillary services will require a mutually developed Statement of Work (SOW). Availability of our Professional Services team may also be a factor when formulating timelines for deliverables</t>
  </si>
  <si>
    <t>1-SU100058</t>
  </si>
  <si>
    <t>Tier 2 Government Plus Package
Instances - 1
Team Seats - 25
Submissions - 1,000
Custom Branding - 1
Premium Implementation - 1
Professional Services Hours - 100
Eligibility Module - Eligibility Form &amp; Scoring, Address Validation, EIN/UEI Verification Sam.gov, Charity Check
Multi-Round Review, Docusign Integration, API Access, Localization (Multi-Language Support 30+), Organization Profile   
Gold SupportEligibility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NO Data Portal
Add Ons:
Enterprise Support
Platinum Support
Single Sign On
Additional Team Seats
Additional Submissions
HIPPA
Dedicated Applicant Support
Historical Program Data Import
Document Validation
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
*Please note, all ancillary services will require a mutually developed Statement of Work (SOW). Availability of our Professional Services team may also be a factor when formulating timelines for deliverables</t>
  </si>
  <si>
    <t>1-SU100059</t>
  </si>
  <si>
    <t>State Government Enterprise Plus Package
Instances - 75
Team Seats - 5,000
Submissions - 150,000
Custom Branding - 75
Deluxe Implementation - 75
Professional Services Hours - 2500
Eligibility Module - Eligibility Form &amp; Scoring, Address Validation, EIN/UEI Verification Sam.gov, Charity Check
Multi-Round Review, Docusign Integration, API Access, Localization (Multi-Language Support 30+), Organization Profile
Enterprise SupportEligibility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Data Portal (Dashboards &amp; Audit Prep)
Add Ons:
Single Sign On
Additional Team Seats
Additional Submissions
HIPPA
Dedicated Applicant Support
Historical Program Data Import
Document Validation
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
*Please note, all ancillary services will require a mutually developed Statement of Work (SOW). Availability of our Professional Services team may also be a factor when formulating timelines for deliverables</t>
  </si>
  <si>
    <t>1-SU100060</t>
  </si>
  <si>
    <t>Government Agency Enterprise Plus Package 
Instances - 15
Team Seats - 1,000
Submissions - 25,000
Custom Branding - 15
Deluxe Implementation - 15
Professional Services Hours - 500
Eligibility Module - Eligibility Form &amp; Scoring, Address Validation, EIN/UEI Verification Sam.gov, Charity Check
Multi-Round Review, Docusign Integration, API Access, Localization (Multi-Language Support 30+), Organization Profile
Platinum SupportEligibility Module - Eligibility Form &amp; Scoring, Address Validation, EIN/UEI Verification Sam.gov, Charity Check
Funds Management Module - Funds Tracking, Reimbursement Management
Monitoring Module - Sub-Recipient Monitoring Automation (Request Forms), Additional Forms (Required for Impact Reporting)
Reporting Module - Dashboards, Standard Reporting, Impact Reporting, Advanced Reporting, Data Portal (Dashboards &amp; Audit Prep)
Add Ons:
Enterprise Support
Single Sign On
Additional Team Seats
Additional Submissions
HIPPA
Dedicated Applicant Support
Historical Program Data Import
Document ValidationERP Integration
Funds Distribution Tier 1
Funds Distribution Tier 2
Funds Distribution Tier 3
Transaction Fee's
Automated Eligibility 
Automated Review
Automated Scoring
Automated Sub-Recipient Monitoring 
Identity Verification (IDV)
Knowledge Based Authentication
Single Audit Reporting
Snowflake Data Integration
Comprehensive Form Building
Report Building
*Please note, all ancillary services will require a mutually developed Statement of Work (SOW). Availability of our Professional Services team may also be a factor when formulating timelines for deliverables</t>
  </si>
  <si>
    <t>1-SU100061</t>
  </si>
  <si>
    <t>Enterprise Support - White glove level Enterprise and State level support. Highest priority email, phone, and chat support for your team and access to our Help Center packed with detailed how-to articles and video tutorials.</t>
  </si>
  <si>
    <t>1-SU100062</t>
  </si>
  <si>
    <t>Snowflake Reader Account. Reader account to access your Submittable data in Snowflake. Must be purchased with Data Sharing.</t>
  </si>
  <si>
    <t>1-SU100063</t>
  </si>
  <si>
    <t>Software License &amp; Installation, powered by IGX</t>
  </si>
  <si>
    <t>ATG-IG-CPJAD-1</t>
  </si>
  <si>
    <t>1-AG100001</t>
  </si>
  <si>
    <t>Kick-off Project Meeting, powered by IGX</t>
  </si>
  <si>
    <t>ATG-IG-CPJAD-2</t>
  </si>
  <si>
    <t>1-AG100002</t>
  </si>
  <si>
    <t>Product Branding, powered by IGX</t>
  </si>
  <si>
    <t>ATG-IG-CPJAD-3</t>
  </si>
  <si>
    <t>1-AG100003</t>
  </si>
  <si>
    <t>Project Management, powered by IGX</t>
  </si>
  <si>
    <t>ATG-IG-CPJAD-4</t>
  </si>
  <si>
    <t>1-AG100004</t>
  </si>
  <si>
    <t>Product Security Role Setup, powered by IGX</t>
  </si>
  <si>
    <t>ATG-IG-CPJAD-5</t>
  </si>
  <si>
    <t>1-AG100005</t>
  </si>
  <si>
    <t>Application Process, powered by IGX</t>
  </si>
  <si>
    <t>ATG-IG-CPJAD-6</t>
  </si>
  <si>
    <t>1-AG100006</t>
  </si>
  <si>
    <t>Application Review Process, powered by IGX</t>
  </si>
  <si>
    <t>ATG-IG-CPJAD-7</t>
  </si>
  <si>
    <t>1-AG100007</t>
  </si>
  <si>
    <t>Contract/Agreement Process, powered by IGX</t>
  </si>
  <si>
    <t>ATG-IG-CPJAD-8</t>
  </si>
  <si>
    <t>1-AG100008</t>
  </si>
  <si>
    <t>Revision/Amendment Process, powered by IGX</t>
  </si>
  <si>
    <t>ATG-IG-CPJAD-9</t>
  </si>
  <si>
    <t>1-AG100009</t>
  </si>
  <si>
    <t>Request for Funds/Expenditure Reporting Process, powered by IGX</t>
  </si>
  <si>
    <t>ATG-IG-CPJAD-10</t>
  </si>
  <si>
    <t>1-AG100010</t>
  </si>
  <si>
    <t>Performance Report Process, powered by IGX</t>
  </si>
  <si>
    <t>ATG-IG-CPJAD-11</t>
  </si>
  <si>
    <t>1-AG100011</t>
  </si>
  <si>
    <t>Closeout Process, powered by IGX</t>
  </si>
  <si>
    <t>ATG-IG-CPJAD-12</t>
  </si>
  <si>
    <t>1-AG100012</t>
  </si>
  <si>
    <t>Reporting Package, powered by IGX</t>
  </si>
  <si>
    <t>ATG-IG-CPJAD-13</t>
  </si>
  <si>
    <t>1-AG100013</t>
  </si>
  <si>
    <t>Service Enhancements (per hour), powered by IGX</t>
  </si>
  <si>
    <t>ATG-IG-CPJAD-14</t>
  </si>
  <si>
    <t>1-AG100014</t>
  </si>
  <si>
    <t>Grantee Training Manual, powered by IGX</t>
  </si>
  <si>
    <t>ATG-IG-CPJAD-15</t>
  </si>
  <si>
    <t>1-AG100015</t>
  </si>
  <si>
    <t>Administrative Training Manual, powered by IGX</t>
  </si>
  <si>
    <t>ATG-IG-CPJAD-16</t>
  </si>
  <si>
    <t>1-AG100016</t>
  </si>
  <si>
    <t>Webcast Grantee User Training, powered by IGX</t>
  </si>
  <si>
    <t>ATG-IG-CPJAD-17</t>
  </si>
  <si>
    <t>1-AG100017</t>
  </si>
  <si>
    <t>Webcast Administrative User Training, powered by IGX</t>
  </si>
  <si>
    <t>ATG-IG-CPJAD-18</t>
  </si>
  <si>
    <t>1-AG100018</t>
  </si>
  <si>
    <t>Annual Support, powered by IGX</t>
  </si>
  <si>
    <t>ATG-IG-CPJAD-19</t>
  </si>
  <si>
    <t>1-AG100019</t>
  </si>
  <si>
    <t>Annual Hosting, powered by IGX</t>
  </si>
  <si>
    <t>ATG-IG-CPJAD-20</t>
  </si>
  <si>
    <t>1-AG100020</t>
  </si>
  <si>
    <t>Annual Support Premier, powered by IGX</t>
  </si>
  <si>
    <t>AGT-IGX-HICPJAD-1</t>
  </si>
  <si>
    <t>1-AG100021</t>
  </si>
  <si>
    <t>Annual Hosting Premier, powered by IGX</t>
  </si>
  <si>
    <t>AGT-IGX-HICPJAD-2</t>
  </si>
  <si>
    <t>1-AG100022</t>
  </si>
  <si>
    <t>Annual Service Enhancements, powered by IGX</t>
  </si>
  <si>
    <t>AGT-IGX-HICPJAD-3</t>
  </si>
  <si>
    <t>1-AG100023</t>
  </si>
  <si>
    <t>Product Software License and Standard Upgrade Package</t>
  </si>
  <si>
    <t>AGT-IGX-03</t>
  </si>
  <si>
    <t>1-AG100024</t>
  </si>
  <si>
    <t>Configuration Level Two: Live Templates and Forms</t>
  </si>
  <si>
    <t>AGT-IGX-38</t>
  </si>
  <si>
    <t>1-AG100025</t>
  </si>
  <si>
    <t>Configuration Level Two: Custom Tools and Modules</t>
  </si>
  <si>
    <t>1-AG100026</t>
  </si>
  <si>
    <t>Configuration Level Two: System Enhancements</t>
  </si>
  <si>
    <t>1-AG100027</t>
  </si>
  <si>
    <t xml:space="preserve">External User Training Manual Grantee Training Manual Up to 50 Pages </t>
  </si>
  <si>
    <t>AGT-IGX-24</t>
  </si>
  <si>
    <t>1-AG100028</t>
  </si>
  <si>
    <t>Administrative Manual Grantor Admin Manual Up to 75 Pages</t>
  </si>
  <si>
    <t>AGT-IGX-25</t>
  </si>
  <si>
    <t>1-AG100029</t>
  </si>
  <si>
    <t>Web Cast Admin Training: up to 4 hours for 20 paticipants</t>
  </si>
  <si>
    <t>AGT-IGX-30</t>
  </si>
  <si>
    <t>1-AG100030</t>
  </si>
  <si>
    <t xml:space="preserve">Web Cast Admin Training: Report Builder </t>
  </si>
  <si>
    <t>1-AG100031</t>
  </si>
  <si>
    <t>1 Year Annual Support 2/17/2024 to 2/16/2025</t>
  </si>
  <si>
    <t>AGT-IGX-HICPJAD-241</t>
  </si>
  <si>
    <t>1-AG100032</t>
  </si>
  <si>
    <t>2 Years Annual Support 2/17/2024 to 2/16/2026</t>
  </si>
  <si>
    <t>AGT-IGX-HICPJAD-2421</t>
  </si>
  <si>
    <t>1-AG100033</t>
  </si>
  <si>
    <t>1 Year Annual Hosting 2/17/2024 to 2/16/2025</t>
  </si>
  <si>
    <t>AGT-IGX-HICPJAD-242</t>
  </si>
  <si>
    <t>1-AG100034</t>
  </si>
  <si>
    <t>2 Years Annual Hosting 2/17/2024 to 2/16/2026</t>
  </si>
  <si>
    <t>AGT-IGX-HICPJAD-2422</t>
  </si>
  <si>
    <t>1-AG100035</t>
  </si>
  <si>
    <t>Annual Service Enhancements</t>
  </si>
  <si>
    <t>AGT-IGX-HICPJAD-243</t>
  </si>
  <si>
    <t>1-AG100036</t>
  </si>
  <si>
    <t>VOCA Competitive Process (annual rollover)</t>
  </si>
  <si>
    <t>AGT-IGX-HICPJAD-2408</t>
  </si>
  <si>
    <t>1-AG100037</t>
  </si>
  <si>
    <t>VOCA Competitive Process (new deliverable)</t>
  </si>
  <si>
    <t>AGT-IGX-HICPJAD-2411</t>
  </si>
  <si>
    <t>1-AG100038</t>
  </si>
  <si>
    <t>VOCA Non-Competitive Process (annual rollover)</t>
  </si>
  <si>
    <t>AGT-IGX-HICPJAD-2409</t>
  </si>
  <si>
    <t>1-AG100039</t>
  </si>
  <si>
    <t>VOCA Non-Competitive Process (new deliverables)</t>
  </si>
  <si>
    <t>AGT-IGX-HICPJAD-2412</t>
  </si>
  <si>
    <t>1-AG100040</t>
  </si>
  <si>
    <t>VAWA Competitive Process (bi-annual rollover)</t>
  </si>
  <si>
    <t>AGT-IGX-HICPJAD-2410</t>
  </si>
  <si>
    <t>1-AG100041</t>
  </si>
  <si>
    <t>VAWA Competitive Process (new deliverables)</t>
  </si>
  <si>
    <t>AGT-IGX-HICPJAD-2413</t>
  </si>
  <si>
    <t>1-AG100042</t>
  </si>
  <si>
    <t>VAWA Non-Competitive Process</t>
  </si>
  <si>
    <t>AGT-IGX-HICPJAD-2414</t>
  </si>
  <si>
    <t>1-AG100043</t>
  </si>
  <si>
    <t>JAG Competitive Process</t>
  </si>
  <si>
    <t>AGT-IGX-HICPJAD-2415</t>
  </si>
  <si>
    <t>1-AG100044</t>
  </si>
  <si>
    <t>Coverdell Competitive Process</t>
  </si>
  <si>
    <t>AGT-IGX-HICPJAD-2416</t>
  </si>
  <si>
    <t>1-AG100045</t>
  </si>
  <si>
    <t>RSAT Non-Competitive Process</t>
  </si>
  <si>
    <t>AGT-IGX-HICPJAD-2417</t>
  </si>
  <si>
    <t>1-AG100046</t>
  </si>
  <si>
    <t>SASP Non-Competitive Process</t>
  </si>
  <si>
    <t>AGT-IGX-HICPJAD-2418</t>
  </si>
  <si>
    <t>1-AG100047</t>
  </si>
  <si>
    <t>SORNA Non-Competitive Process</t>
  </si>
  <si>
    <t>AGT-IGX-HICPJAD-2419</t>
  </si>
  <si>
    <t>1-AG100048</t>
  </si>
  <si>
    <t>SCIP Competitive Process</t>
  </si>
  <si>
    <t>AGT-IGX-HICPJAD-2420</t>
  </si>
  <si>
    <t>1-AG100049</t>
  </si>
  <si>
    <t>Prismatica Cloud Service for Government</t>
  </si>
  <si>
    <t xml:space="preserve">Prismatica </t>
  </si>
  <si>
    <t>1-PR100001</t>
  </si>
  <si>
    <t>Digital Adoption Service for Government</t>
  </si>
  <si>
    <t>Training and Learning</t>
  </si>
  <si>
    <t>Per Named User</t>
  </si>
  <si>
    <t>1-DAS00001</t>
  </si>
  <si>
    <t>Software - Managed by Customer (Term or Perpetual), powered by AmpliFund</t>
  </si>
  <si>
    <t>AmpliFund Enterprise Public Sector</t>
  </si>
  <si>
    <t>1-AFS00002</t>
  </si>
  <si>
    <t>1-AFS00003</t>
  </si>
  <si>
    <t>1-AFS00004</t>
  </si>
  <si>
    <t>1-AFS00005</t>
  </si>
  <si>
    <t>1-AFS00006</t>
  </si>
  <si>
    <t>1-AFS00007</t>
  </si>
  <si>
    <t>Executive Protection, powered by SaferWatch (note: additional fee to be charged on ICB for onsite installation, setup, testing, and in-person training)</t>
  </si>
  <si>
    <t>1-SWS00001</t>
  </si>
  <si>
    <t>State Capitol Building Protection, powered by SaferWatch  (note: additional fee to be charged on ICB for onsite installation, setup, testing, and in-person training)</t>
  </si>
  <si>
    <t>1-SWS00002</t>
  </si>
  <si>
    <t>Governor’s Residence Protection, powered by SaferWatch  (note: additional fee to be charged on ICB for onsite installation, setup, testing, and in-person training)</t>
  </si>
  <si>
    <t>1-SWS00003</t>
  </si>
  <si>
    <t>SaferWatch Hubs/Receivers, powered by SaferWatch</t>
  </si>
  <si>
    <t>1-SWS00004</t>
  </si>
  <si>
    <t>SaferWatch Fixed Position Wireless Panic Buttons, powered by SaferWatch</t>
  </si>
  <si>
    <t>1-SWS00005</t>
  </si>
  <si>
    <t>Setup Public School - one-time setup fee for a single location, powered by SaferWatch</t>
  </si>
  <si>
    <t>1-SWS00006</t>
  </si>
  <si>
    <t>SaferWatch Public K12, SaferWatch SaaS Platform for Single Location, powered by SaferWatch</t>
  </si>
  <si>
    <t>1-SWS00007</t>
  </si>
  <si>
    <r>
      <rPr>
        <sz val="11"/>
        <rFont val="Calibri"/>
        <family val="2"/>
      </rPr>
      <t>On-site Installation of fixed position wireless buttons and receivers with testing to confirm operation</t>
    </r>
    <r>
      <rPr>
        <sz val="11"/>
        <rFont val="Calibri"/>
        <family val="2"/>
      </rPr>
      <t>, powered by SaferWatch</t>
    </r>
  </si>
  <si>
    <t>1-SWS00008</t>
  </si>
  <si>
    <r>
      <t>Installation Expense -</t>
    </r>
    <r>
      <rPr>
        <sz val="11"/>
        <rFont val="Calibri"/>
        <family val="2"/>
      </rPr>
      <t xml:space="preserve"> travel expenses, cables, and supplies</t>
    </r>
    <r>
      <rPr>
        <sz val="11"/>
        <rFont val="Calibri"/>
        <family val="2"/>
      </rPr>
      <t>, powered by SaferWatch</t>
    </r>
  </si>
  <si>
    <t>1-SWS00009</t>
  </si>
  <si>
    <t>SaferWatch LTE Panic Button Annual LTE and GPS subscription for LTE Panic Button, powered by SaferWatch</t>
  </si>
  <si>
    <t>1-SWS00010</t>
  </si>
  <si>
    <t>SaferWatch Tip Line - SaferWatch Option - Integrated Voice &amp; SMS Tip Line with Call Forwarding, Data Logs &amp; Incident Reports.  Single seat Annual License, powered by SaferWatch</t>
  </si>
  <si>
    <t>1-SWS00011</t>
  </si>
  <si>
    <t>BallotTrax, powered by i3logix, Inc. - $1,100 minimum
per election</t>
  </si>
  <si>
    <t>BallotTrax</t>
  </si>
  <si>
    <t xml:space="preserve">$0.12 per ballot
</t>
  </si>
  <si>
    <t>1-BTS00001</t>
  </si>
  <si>
    <t>Expense Management Maintenance Annual software, powered by Calero</t>
  </si>
  <si>
    <t>Calero</t>
  </si>
  <si>
    <t>1-CAS00001</t>
  </si>
  <si>
    <t>**Shark Products: For use with Shark IAAS products</t>
  </si>
  <si>
    <t>*Minimums may apply</t>
  </si>
  <si>
    <t xml:space="preserve">*For LMS Products: This SKU is included with LMS-S-LMCORE </t>
  </si>
  <si>
    <t>**For LMS Products: The quantity for this SKU will match the number of licenses for LMS-S-LMCORE</t>
  </si>
  <si>
    <t>±± For LMS Products: Pre-requisite LMS-S-LMCONT</t>
  </si>
  <si>
    <t>*EAM Products: Includes EAN-HOST-S-EUSE</t>
  </si>
  <si>
    <t>HAN-S-H8GIS-MT* - this is tiered by population and this is the highest tier</t>
  </si>
  <si>
    <t>ICB = Individual Case Basis</t>
  </si>
  <si>
    <t>Please note pricing does not include tax and shipping where applicable</t>
  </si>
  <si>
    <t>Please note for Submittable products: SKU 1-SU100043 has been deleted and is part of 1-SU100042; SKU 1-SU100011 has been deleted and is part of 1-SU100044</t>
  </si>
  <si>
    <t>Vendor Name: CherryRoad Technologies</t>
  </si>
  <si>
    <t>Contract # AR2476</t>
  </si>
  <si>
    <t>Price Catalog Date: 4/24/24</t>
  </si>
  <si>
    <t>Services Hourly Rates</t>
  </si>
  <si>
    <t>Position</t>
  </si>
  <si>
    <t>Hourly Rate ($)</t>
  </si>
  <si>
    <t>Program Manager - Onsite</t>
  </si>
  <si>
    <t>Project Manager - Onsite</t>
  </si>
  <si>
    <t>Functional Lead - Onsite</t>
  </si>
  <si>
    <t>Specialty Products Lead - Onsite</t>
  </si>
  <si>
    <t>Technical Lead - Onsite</t>
  </si>
  <si>
    <t>Technical Developer - Onsite</t>
  </si>
  <si>
    <t>Database Administrator - Onsite</t>
  </si>
  <si>
    <t>System Administrator - Onsite</t>
  </si>
  <si>
    <t>Upgrade Specialist - Onsite</t>
  </si>
  <si>
    <t>Change Management Lead - Onsite</t>
  </si>
  <si>
    <t>Training Manager - Onsite</t>
  </si>
  <si>
    <t>Trainer - Onsite</t>
  </si>
  <si>
    <t>Security/Portal Lead - Onsite</t>
  </si>
  <si>
    <t>Oracle Cloud Specialist - Onsite</t>
  </si>
  <si>
    <t>Assessments Specialist - Onsite</t>
  </si>
  <si>
    <t>Program Manager - Offsite</t>
  </si>
  <si>
    <t>Project Manager - Offsite</t>
  </si>
  <si>
    <t>Functional Lead - Offsite</t>
  </si>
  <si>
    <t>Specialty Products Lead - Offsite</t>
  </si>
  <si>
    <t>Technical Lead - Offsite</t>
  </si>
  <si>
    <t>Technical Developer - Offsite</t>
  </si>
  <si>
    <t>Database Administrator - Offsite</t>
  </si>
  <si>
    <t>System Administrator - Offsite</t>
  </si>
  <si>
    <t>Upgrade Specialist - Offsite</t>
  </si>
  <si>
    <t>Change Management Lead - Offsite</t>
  </si>
  <si>
    <t>Training Manager - Offsite</t>
  </si>
  <si>
    <t>Security/Portal Lead - Offsite</t>
  </si>
  <si>
    <t>Oracle Cloud Specialist - Offsite</t>
  </si>
  <si>
    <t>Assessments Specialist - Offsite</t>
  </si>
  <si>
    <t>Cloud Solutions - Functional Specialist I**</t>
  </si>
  <si>
    <t>Cloud Solutions - Functional Specialist II**</t>
  </si>
  <si>
    <t>Cloud Solutions - Functional Specialist III**</t>
  </si>
  <si>
    <t>Cloud Solutions - Technical Specialist I**</t>
  </si>
  <si>
    <t>Cloud Solutions - Technical Specialist II**</t>
  </si>
  <si>
    <t>Cloud Solutions - Technical Specialist III**</t>
  </si>
  <si>
    <t>Cloud Solutions Architect**</t>
  </si>
  <si>
    <t>Cloud Solutions Project Manager**</t>
  </si>
  <si>
    <t>Cloud Solutions Project Director**</t>
  </si>
  <si>
    <t>Cloud Solutions Account Manager**</t>
  </si>
  <si>
    <t>Cloud Solutions Security Specialist**</t>
  </si>
  <si>
    <t>Cloud Solutions Engineer**</t>
  </si>
  <si>
    <t>Scrum Master</t>
  </si>
  <si>
    <t>Senior Q/A Analyst</t>
  </si>
  <si>
    <t>QA Analyst</t>
  </si>
  <si>
    <t>Salesforce Sr. Administrator</t>
  </si>
  <si>
    <t>Salesforce Release Manager</t>
  </si>
  <si>
    <t>Onsite Rate Includes Travel Expenses</t>
  </si>
  <si>
    <t>**Travel not included</t>
  </si>
  <si>
    <t>Contract #AR2476</t>
  </si>
  <si>
    <t>Price Catalog Date: 7/18/24</t>
  </si>
  <si>
    <t>Infrasatructure  As A Service - DR Fortress</t>
  </si>
  <si>
    <t>PRODUCT NAME</t>
  </si>
  <si>
    <t>Government List Price ($) Monthly Recurring Charge (MRC)</t>
  </si>
  <si>
    <t>Government List Price ($) Non-Recurring Charge (NRC)</t>
  </si>
  <si>
    <t>PERCENT DISCOUNT</t>
  </si>
  <si>
    <t>Cost ($) MRC</t>
  </si>
  <si>
    <t>Cost ($) NRC</t>
  </si>
  <si>
    <t xml:space="preserve">CUSTOM CAGE </t>
  </si>
  <si>
    <t>DR1-I000001</t>
  </si>
  <si>
    <t xml:space="preserve">19" WIDE RELAY RACK </t>
  </si>
  <si>
    <t>DR1-I000002</t>
  </si>
  <si>
    <t xml:space="preserve">CUSTOMER PROVIDED 19" CABINET </t>
  </si>
  <si>
    <t>DR1-I000003</t>
  </si>
  <si>
    <t xml:space="preserve">FULL (48RU) 24"Wx40"Dx 84"H CABINET INCLUDES 24-PORT PATCH PANEL, COMBO LOCK, ADJUSTABLE MOUNTING BRACKETS, REMOVABLE SIDE PANELS </t>
  </si>
  <si>
    <t>DR1-I000004</t>
  </si>
  <si>
    <t xml:space="preserve">FIXED/SLIDING SHELF </t>
  </si>
  <si>
    <t>DR1-I000005</t>
  </si>
  <si>
    <t xml:space="preserve">20 AMP 120 VOLT AC PRIMARY POWER CIRCUIT INCLUDES ONE VERTICALLY-MOUNTED METERED POWER STRIP </t>
  </si>
  <si>
    <t>DR1-I000006</t>
  </si>
  <si>
    <t xml:space="preserve">20 AMP 120 VOLT AC REDUNDANT POWER CIRCUIT INCLUDES ONE VERTICALLY-MOUNTED METERED POWER STRIP </t>
  </si>
  <si>
    <t>DR1-I000007</t>
  </si>
  <si>
    <t xml:space="preserve">30 AMP 120 VOLT AC PRIMARY POWER CIRCUIT </t>
  </si>
  <si>
    <t>DR1-I000008</t>
  </si>
  <si>
    <t xml:space="preserve">30 AMP 120 VOLT AC REDUNDANT POWER CIRCUIT </t>
  </si>
  <si>
    <t>DR1-I000009</t>
  </si>
  <si>
    <t xml:space="preserve">20 AMP 208 VOLT AC PRIMARY POWER CIRCUIT </t>
  </si>
  <si>
    <t>DR1-I000010</t>
  </si>
  <si>
    <t xml:space="preserve">20 AMP 208 VOLT AC REDUNDANT POWER CIRCUIT </t>
  </si>
  <si>
    <t>DR1-I000011</t>
  </si>
  <si>
    <t xml:space="preserve">30 AMP 208 VOLT AC PRIMARY POWER CIRCUIT </t>
  </si>
  <si>
    <t>DR1-I000012</t>
  </si>
  <si>
    <t xml:space="preserve">30 AMP 208 VOLT AC REDUNDANT POWER CIRCUIT </t>
  </si>
  <si>
    <t>DR1-I000013</t>
  </si>
  <si>
    <t xml:space="preserve">40 AMP -48 VOLT DC PRIMARY POWER CIRCUIT </t>
  </si>
  <si>
    <t>DR1-I000014</t>
  </si>
  <si>
    <t xml:space="preserve">40 AMP -48 VOLT DC REDUNDANT POWER CIRCUIT </t>
  </si>
  <si>
    <t>DR1-I000015</t>
  </si>
  <si>
    <t xml:space="preserve">60 AMP -48 VOLT DC PRIMARY POWER CIRCUIT </t>
  </si>
  <si>
    <t>DR1-I000016</t>
  </si>
  <si>
    <t xml:space="preserve">60 AMP -48 VOLT DC REDUNDANT POWER CIRCUIT </t>
  </si>
  <si>
    <t>DR1-I000017</t>
  </si>
  <si>
    <t xml:space="preserve">80AMP -48 VOLT DC PRIMARY POWER CIRCUIT </t>
  </si>
  <si>
    <t>DR1-I000018</t>
  </si>
  <si>
    <t xml:space="preserve">80AMP -48 VOLT DC REDUNDANT POWER CIRCUIT </t>
  </si>
  <si>
    <t>DR1-I000019</t>
  </si>
  <si>
    <t xml:space="preserve">100AMP -48 VOLT DC PRIMARY POWER CIRCUIT </t>
  </si>
  <si>
    <t>DR1-I000020</t>
  </si>
  <si>
    <t xml:space="preserve">100AMP -48 VOLT DC REDUNDANT POWER CIRCUIT </t>
  </si>
  <si>
    <t>DR1-I000021</t>
  </si>
  <si>
    <t xml:space="preserve">200 AMP -48 VOLT DC PRIMARY POWER CIRCUIT </t>
  </si>
  <si>
    <t>DR1-I000022</t>
  </si>
  <si>
    <t xml:space="preserve">200 AMP -48 VOLT DC REDUNDANT POWER CIRCUIT </t>
  </si>
  <si>
    <t>DR1-I000023</t>
  </si>
  <si>
    <t xml:space="preserve">250 AMP -48 VOLT DC PRIMARY POWER CIRCUIT </t>
  </si>
  <si>
    <t>DR1-I000024</t>
  </si>
  <si>
    <t xml:space="preserve">250 AMP -48 VOLT DC REDUNDANT POWER CIRCUIT </t>
  </si>
  <si>
    <t>DR1-I000025</t>
  </si>
  <si>
    <t xml:space="preserve">600 AMP -48 VOLT DC PRIMARY POWER CIRCUIT </t>
  </si>
  <si>
    <t>DR1-I000026</t>
  </si>
  <si>
    <t xml:space="preserve">600 AMP -48 VOLT DC REDUNDANT POWER CIRCUIT </t>
  </si>
  <si>
    <t>DR1-I000027</t>
  </si>
  <si>
    <t xml:space="preserve">50 AMP 208 VOLT 3-PHASE AC PRIMARY POWER CIRCUIT </t>
  </si>
  <si>
    <t>DR1-I000028</t>
  </si>
  <si>
    <t xml:space="preserve">50 AMP 208 VOLT 3-PHASE AC REDUNDANT POWER CIRCUIT </t>
  </si>
  <si>
    <t>DR1-I000029</t>
  </si>
  <si>
    <t xml:space="preserve">NEGOTIATED POWER - PRIMARY (CUSTOM DESIGN) </t>
  </si>
  <si>
    <t>DR1-I000030</t>
  </si>
  <si>
    <t xml:space="preserve">NEGOTIATED POWER - REDUNDANT (CUSTOM DESIGN) </t>
  </si>
  <si>
    <t>DR1-I000031</t>
  </si>
  <si>
    <t xml:space="preserve">20 AMP 208 VOLT 3-PHASE AC PRIMARY POWER CIRCUIT </t>
  </si>
  <si>
    <t>DR1-I000032</t>
  </si>
  <si>
    <t xml:space="preserve">20 AMP 208 VOLT 3-PHASE AC REDUNDANT POWER CIRCUIT </t>
  </si>
  <si>
    <t>DR1-I000033</t>
  </si>
  <si>
    <t xml:space="preserve">30 AMP 208 VOLT 3-PHASE AC PRIMARY POWER CIRCUIT </t>
  </si>
  <si>
    <t>DR1-I000034</t>
  </si>
  <si>
    <t xml:space="preserve">30 AMP 208 VOLT 3-PHASE AC REDUNDANT POWER CIRCUIT </t>
  </si>
  <si>
    <t>DR1-I000035</t>
  </si>
  <si>
    <t xml:space="preserve">2 RU SHARED CABINET 24"Wx36"Dx 84"H INCLUDES .5 KW PRIMARY &amp; REDUNDANT POWER CIRCUIT </t>
  </si>
  <si>
    <t>DR1-I000036</t>
  </si>
  <si>
    <t xml:space="preserve">CUSTOMER PROVIDED CABINET </t>
  </si>
  <si>
    <t>DR1-I000037</t>
  </si>
  <si>
    <t xml:space="preserve">DRFORTRESS PROVIDED IP SERVICES - CUSTOM </t>
  </si>
  <si>
    <t>DR1-I000038</t>
  </si>
  <si>
    <t xml:space="preserve">CROSS CONNECTION PROVISIONED BETWEEN CUSTOMER PATCH PANEL TO SPECIFIED DEMARCATION POINT </t>
  </si>
  <si>
    <t>DR1-I000039</t>
  </si>
  <si>
    <t>DR1-I000040</t>
  </si>
  <si>
    <t>DR1-I000041</t>
  </si>
  <si>
    <t>DR1-I000042</t>
  </si>
  <si>
    <t>DR1-I000043</t>
  </si>
  <si>
    <t>DR1-I000044</t>
  </si>
  <si>
    <t>DR1-I000045</t>
  </si>
  <si>
    <t xml:space="preserve">ACCESS TO BI-LATERAL &amp; MULTI-LATERAL PEERING ARRANGEMENTS </t>
  </si>
  <si>
    <t>DR1-I000046</t>
  </si>
  <si>
    <t>DR1-I000047</t>
  </si>
  <si>
    <t>DR1-I000048</t>
  </si>
  <si>
    <t xml:space="preserve">CROSS CONNECTION PROVISIONED BETWEEN TWO EXISTING CUSTOMER CABINETS </t>
  </si>
  <si>
    <t>DR1-I000049</t>
  </si>
  <si>
    <t>DR1-I000050</t>
  </si>
  <si>
    <t>DR1-I000051</t>
  </si>
  <si>
    <t>DR1-I000052</t>
  </si>
  <si>
    <t>DR1-I000053</t>
  </si>
  <si>
    <t xml:space="preserve">CROSS CONNECTION PROVISIONED TO ROOFTOP/EXTERNAL ANTENNA/GPS </t>
  </si>
  <si>
    <t>DR1-I000054</t>
  </si>
  <si>
    <t xml:space="preserve">IP SERVICES - CUSTOM SERVICES </t>
  </si>
  <si>
    <t>DR1-I000055</t>
  </si>
  <si>
    <t xml:space="preserve">24x7 ON-SITE TECHNICAL CUSTOMER SUPPORT - HOURLY </t>
  </si>
  <si>
    <t>DR1-I000056</t>
  </si>
  <si>
    <t xml:space="preserve">DEINSTALL/CANCELLATION FEES </t>
  </si>
  <si>
    <t>N/A</t>
  </si>
  <si>
    <t>DR1-I000057</t>
  </si>
  <si>
    <t xml:space="preserve">CUSTOM PARTS PURCHASED BY CUSTOMER </t>
  </si>
  <si>
    <t>DR1-I000058</t>
  </si>
  <si>
    <t xml:space="preserve">CUSTOM LABOR </t>
  </si>
  <si>
    <t>DR1-I000059</t>
  </si>
  <si>
    <t>DR1-I000060</t>
  </si>
  <si>
    <t xml:space="preserve">EXPEDITE SERVICES FEE </t>
  </si>
  <si>
    <t>DR1-I000061</t>
  </si>
  <si>
    <t>DR1-I000063</t>
  </si>
  <si>
    <t xml:space="preserve">EQUIPMENT STORAGE CABINET </t>
  </si>
  <si>
    <t>DR1-I000065</t>
  </si>
  <si>
    <t xml:space="preserve">ROOF SPACE/MONTHLY </t>
  </si>
  <si>
    <t>DR1-I000066</t>
  </si>
  <si>
    <t xml:space="preserve">SERVER TECHNOLOGY CUSTOM CDUS </t>
  </si>
  <si>
    <t>DR1-I000067</t>
  </si>
  <si>
    <t xml:space="preserve">60 AMP 208 VOLT 3-PHASE AC PRIMARY POWER CIRCUIT </t>
  </si>
  <si>
    <t>DR1-I000068</t>
  </si>
  <si>
    <t xml:space="preserve">60 AMP 208 VOLT 3-PHASE AC REDUNDANT POWER CIRCUIT </t>
  </si>
  <si>
    <t>DR1-I000069</t>
  </si>
  <si>
    <t xml:space="preserve">DIRECT ACCESS (On-PREMISE) CONNECTION FOR CLOUD SIGMA </t>
  </si>
  <si>
    <t>DR1-I000070</t>
  </si>
  <si>
    <t xml:space="preserve">ASIGRA ACCOUNT ACTIVATION FEE </t>
  </si>
  <si>
    <t>DR1-I000071</t>
  </si>
  <si>
    <t xml:space="preserve">1TB ASIGRA PROTECTED STORAGE SERVICES </t>
  </si>
  <si>
    <t>DR1-I000072</t>
  </si>
  <si>
    <t xml:space="preserve">CLOUDSIGMA ACCOUNT ACTIVATION FEE </t>
  </si>
  <si>
    <t>DR1-I000073</t>
  </si>
  <si>
    <t xml:space="preserve">PER GHZ/MONTH </t>
  </si>
  <si>
    <t>DR1-I000074</t>
  </si>
  <si>
    <t xml:space="preserve">PER GB/MONTH </t>
  </si>
  <si>
    <t>DR1-I000075</t>
  </si>
  <si>
    <t>DR1-I000076</t>
  </si>
  <si>
    <t xml:space="preserve">PER IP/MONTH </t>
  </si>
  <si>
    <t>DR1-I000077</t>
  </si>
  <si>
    <t xml:space="preserve">PER VLAN/MONTH </t>
  </si>
  <si>
    <t>DR1-I000078</t>
  </si>
  <si>
    <t xml:space="preserve">PER OUTBOUND GB DATA TRANSFER </t>
  </si>
  <si>
    <t>DR1-I000079</t>
  </si>
  <si>
    <t>DR1-I000080</t>
  </si>
  <si>
    <t>DR1-I000081</t>
  </si>
  <si>
    <t>ECX IP CONNECT - CUSTOM</t>
  </si>
  <si>
    <t>DR1-I000082</t>
  </si>
  <si>
    <t>Orion Backup Service - Per Server</t>
  </si>
  <si>
    <t>DR1-I000083</t>
  </si>
  <si>
    <t xml:space="preserve">Orion Backup Storage - Per TB; Includes Daily Replication to DR Site; </t>
  </si>
  <si>
    <t>DR1-I000084</t>
  </si>
  <si>
    <t>Orion Backup Storage - Per GB</t>
  </si>
  <si>
    <t>DR1-I000085</t>
  </si>
  <si>
    <t>Orion DR Service - Per Server</t>
  </si>
  <si>
    <t>DR1-I000086</t>
  </si>
  <si>
    <t>Orion DR Storage - Per TB</t>
  </si>
  <si>
    <t>DR1-I000087</t>
  </si>
  <si>
    <t>Orion Cloud - Virtual CPU</t>
  </si>
  <si>
    <t>DR1-I000088</t>
  </si>
  <si>
    <t>Orion Cloud - Virtual RAM (GB)</t>
  </si>
  <si>
    <t>DR1-I000089</t>
  </si>
  <si>
    <t>Orion Storage - Flash (TB)</t>
  </si>
  <si>
    <t>DR1-I000090</t>
  </si>
  <si>
    <t>Orion Storage - Flash (GB)</t>
  </si>
  <si>
    <t>DR1-I000091</t>
  </si>
  <si>
    <t>Orion Licensing - Windows Server 2019; per core</t>
  </si>
  <si>
    <t>DR1-I000092</t>
  </si>
  <si>
    <t>Orion Backup for Office 365 - Per Mailbox; includes 100GB of Storage per Mailbox (pooled)</t>
  </si>
  <si>
    <t>DR1-I000093</t>
  </si>
  <si>
    <t>Orion DaaS - Enterprise Edition Base</t>
  </si>
  <si>
    <t>DR1-I000094</t>
  </si>
  <si>
    <t>Orion DaaS - Windows Server License</t>
  </si>
  <si>
    <t>DR1-I000095</t>
  </si>
  <si>
    <t>Orion DaaS - Lite Edition - Includes 1TB File Server Storage, Includes 24X7 Break Fix Support, Daily Backups with Off-Site Replication, Stellar Managed DaaS Lite NGFW - IPS/IDS. Malware and URL Filtering included</t>
  </si>
  <si>
    <t>DR1-I000096</t>
  </si>
  <si>
    <t>Orion DaaS - Performance Tier - 8 vCPU, 16GB vRAM, AV - Sentinal One Control, OS - Windows Server 2019</t>
  </si>
  <si>
    <t>DR1-I000097</t>
  </si>
  <si>
    <t>Orion DaaS - Premium Tier - 4 vCPU, 8GB vRAM, AV - Sentinal One Control, OS - Windows Server 2019</t>
  </si>
  <si>
    <t>DR1-I000098</t>
  </si>
  <si>
    <t>Orion DaaS - Professional Tier - 2 vCPU, 4GB vRAM, AV - Sentinal One Control, OS - Windows Server 2019</t>
  </si>
  <si>
    <t>DR1-I000099</t>
  </si>
  <si>
    <t>Orion DaaS - Remote App</t>
  </si>
  <si>
    <t>DR1-I000100</t>
  </si>
  <si>
    <t>Orion DaaS - Value Tier - 1 vCPU, 2GB vRAM, AV - Sentinal One Control, OS - Windows Server 2019</t>
  </si>
  <si>
    <t>DR1-I000101</t>
  </si>
  <si>
    <t>Orion Licensing - Windows Remote Desktop Service SAL</t>
  </si>
  <si>
    <t>DR1-I000102</t>
  </si>
  <si>
    <t>Orion Licensing - Microsoft SQL Enterprise</t>
  </si>
  <si>
    <t>DR1-I000103</t>
  </si>
  <si>
    <t>Orion Licensing - Microsoft SQL Standard License - Per Core</t>
  </si>
  <si>
    <t>DR1-I000104</t>
  </si>
  <si>
    <t>Orion Managed - Linux Virtual Machine</t>
  </si>
  <si>
    <t>DR1-I000105</t>
  </si>
  <si>
    <t>Orion Managed - Windows Virtual Machine - Monthly Patching and Maintenance, Sentinal One Anti-Virus, Monthly Asset &amp; Patch Reporting</t>
  </si>
  <si>
    <t>DR1-I000106</t>
  </si>
  <si>
    <t>Orion IP Transit - IPv4 Address Block /29</t>
  </si>
  <si>
    <t>DR1-I000107</t>
  </si>
  <si>
    <t>Orion IP Transit - 100M</t>
  </si>
  <si>
    <t>DR1-I000108</t>
  </si>
  <si>
    <t>Orion IP Transit - 1G</t>
  </si>
  <si>
    <t>DR1-I000109</t>
  </si>
  <si>
    <t>Orion IP Transit - 200M</t>
  </si>
  <si>
    <t>DR1-I000110</t>
  </si>
  <si>
    <t>Orion NGFW - 100M - Includes IPS, Malware, URL Filtering, and 100M Bandwidth</t>
  </si>
  <si>
    <t>TBD</t>
  </si>
  <si>
    <t>DR1-I000111</t>
  </si>
  <si>
    <t>Orion Storage - Archive (TB)</t>
  </si>
  <si>
    <t>DR1-I000112</t>
  </si>
  <si>
    <t>Orion Backup Storage - Archive Per TB</t>
  </si>
  <si>
    <t>DR1-I000113</t>
  </si>
  <si>
    <t>Stellar Managed Service - Server</t>
  </si>
  <si>
    <t>DR1-I000114</t>
  </si>
  <si>
    <t>Orion Edge Service Gateway- 50M -  Includes basic firewall &amp; 50M Bandwidth</t>
  </si>
  <si>
    <t>DR1-I000115</t>
  </si>
  <si>
    <t>Orion IaaS - Onboarding</t>
  </si>
  <si>
    <t>DR1-I000116</t>
  </si>
  <si>
    <t>Orion DaaS - Proof of Concept</t>
  </si>
  <si>
    <t>DR1-I000117</t>
  </si>
  <si>
    <t>Orion DaaS - Onboarding</t>
  </si>
  <si>
    <t>DR1-I000118</t>
  </si>
  <si>
    <t>Orion NGFW - 1G -  Includes IPS, Malware, URL Filtering, and 1G Bandwidth</t>
  </si>
  <si>
    <t>DR1-I000119</t>
  </si>
  <si>
    <t>Orion NGFW - Onboarding</t>
  </si>
  <si>
    <t>DR1-I000120</t>
  </si>
  <si>
    <t>Orion NGFW - Palo Alto Networks PA220</t>
  </si>
  <si>
    <t>DR1-I000121</t>
  </si>
  <si>
    <t>Orion NGFW - Palo Alto Networks PA220 w/HA</t>
  </si>
  <si>
    <t>DR1-I000122</t>
  </si>
  <si>
    <t>Orion NGFW - Palo Alto Networks PA820</t>
  </si>
  <si>
    <t>DR1-I000123</t>
  </si>
  <si>
    <t>Orion NGFW - Palo Alto Networks PA850</t>
  </si>
  <si>
    <t>DR1-I000124</t>
  </si>
  <si>
    <t>Orion Cloud - Access Port</t>
  </si>
  <si>
    <t>DR1-I000125</t>
  </si>
  <si>
    <t>Orion Cloud - Private Carrier Extension</t>
  </si>
  <si>
    <t>DR1-I000126</t>
  </si>
  <si>
    <t>Orion Cloud - Virtual Router 1G</t>
  </si>
  <si>
    <t>DR1-I000127</t>
  </si>
  <si>
    <t>Stellar MSSP - Proof Point Advanced</t>
  </si>
  <si>
    <t>DR1-I000128</t>
  </si>
  <si>
    <t>Stellar Staff Aug - Infrastructure IT Manager</t>
  </si>
  <si>
    <t>DR1-I000129</t>
  </si>
  <si>
    <t>Stellar Consulting Services</t>
  </si>
  <si>
    <t>DR1-I000130</t>
  </si>
  <si>
    <t>Stellar Consulting - Block Time (Per Hour)</t>
  </si>
  <si>
    <t>DR1-I000131</t>
  </si>
  <si>
    <t>Stellar Managed Service - Sophos Advanced Anti-Virus Annual W/Intercept X (Server)</t>
  </si>
  <si>
    <t>DR1-I000132</t>
  </si>
  <si>
    <t>Stellar Managed Service - Base Service Fee</t>
  </si>
  <si>
    <t>DR1-I000133</t>
  </si>
  <si>
    <t>Stellar Managed Service - Endpoint (Workstation/Laptop)</t>
  </si>
  <si>
    <t>DR1-I000134</t>
  </si>
  <si>
    <t>Stellar Managed Service - Remote Helpdesk</t>
  </si>
  <si>
    <t>DR1-I000135</t>
  </si>
  <si>
    <t>Stellar Managed Service - Network</t>
  </si>
  <si>
    <t>DR1-I000136</t>
  </si>
  <si>
    <t>Stellar Managed Service - Onboarding</t>
  </si>
  <si>
    <t>DR1-I000137</t>
  </si>
  <si>
    <t>Stellar Managed Service - Onsite</t>
  </si>
  <si>
    <t>DR1-I000138</t>
  </si>
  <si>
    <t>Stellar Managed Service - Virtual Machine Host</t>
  </si>
  <si>
    <t>DR1-I000139</t>
  </si>
  <si>
    <t>Stellar Managed Service - Wireless</t>
  </si>
  <si>
    <t>DR1-I000140</t>
  </si>
  <si>
    <t>Stellar MSSP - Sophos Advanced Anti-Virus Annual W/Intercept X (Endpoint)</t>
  </si>
  <si>
    <t>DR1-I000141</t>
  </si>
  <si>
    <t>Stellar MSSP - SIEM</t>
  </si>
  <si>
    <t>DR1-I000142</t>
  </si>
  <si>
    <t>Stellar Managed Service - Storage Area Network (SAN)</t>
  </si>
  <si>
    <t>DR1-I000143</t>
  </si>
  <si>
    <t>Orion-MSSP-Meraki Firewall as a Service- MX68W</t>
  </si>
  <si>
    <t>DR1-I000144</t>
  </si>
  <si>
    <t>Stellar Managed Service - RMM Agent</t>
  </si>
  <si>
    <t>DR1-I000145</t>
  </si>
  <si>
    <t>Sentinel One- Control Edition *Workstation*</t>
  </si>
  <si>
    <t>DR1-I000146</t>
  </si>
  <si>
    <t>Sentinel One- Control Edition *Server*</t>
  </si>
  <si>
    <t>DR1-I000147</t>
  </si>
  <si>
    <t>CLOUD CUSTOM SERVICES - Cloud Connect - LA6 (Los Angeles) - 1G</t>
  </si>
  <si>
    <t>DR1-I000148</t>
  </si>
  <si>
    <t>CLOUD CUSTOM SERVICES -  Cloud Connect - SV1 Silicon Valley) - 1G</t>
  </si>
  <si>
    <t>DR1-I000149</t>
  </si>
  <si>
    <t>CLOUD CUSTOM SERVICES - VC (Virtual Connection) Port - LA1 - Google</t>
  </si>
  <si>
    <t>DR1-I000150</t>
  </si>
  <si>
    <t>Kaseware Insights Tier - per user per year (50 - 99 Users)</t>
  </si>
  <si>
    <t>DR1-I000151</t>
  </si>
  <si>
    <t>Kaseware Business Analysis</t>
  </si>
  <si>
    <t>DR1-I000152</t>
  </si>
  <si>
    <t>Kaseware Public Portal (Annual Support and Maintenance)</t>
  </si>
  <si>
    <t>DR1-I000153</t>
  </si>
  <si>
    <t>Kaseware Training</t>
  </si>
  <si>
    <t>DR1-I000154</t>
  </si>
  <si>
    <t xml:space="preserve">Kaseware SocialNet (cost unit = each) </t>
  </si>
  <si>
    <t>DR1-I000155</t>
  </si>
  <si>
    <t>Vexcel Products and Services</t>
  </si>
  <si>
    <t>DR1-I000156</t>
  </si>
  <si>
    <t>*ICB = Individual Case Basis</t>
  </si>
  <si>
    <t>AGT-IGX-HICPJAD-252</t>
  </si>
  <si>
    <t>1-AG100050</t>
  </si>
  <si>
    <t>AGT-IGX-HICPJAD-251</t>
  </si>
  <si>
    <t>1-AG100051</t>
  </si>
  <si>
    <t>AGT-IGX-HICPJAD-253</t>
  </si>
  <si>
    <t>1-AG100052</t>
  </si>
  <si>
    <t>2026 VOCA Competitive Process (annual rollover)</t>
  </si>
  <si>
    <t>AGT-IGX-HICPJAD-2517</t>
  </si>
  <si>
    <t>1-AG100053</t>
  </si>
  <si>
    <t>2026 VOCA Non-Competitive Process (annual rollover)</t>
  </si>
  <si>
    <t>AGT-IGX-HICPJAD-2518</t>
  </si>
  <si>
    <t>1-AG100054</t>
  </si>
  <si>
    <t>2026 SASP Non-Competitive Process (annual rollover)</t>
  </si>
  <si>
    <t>AGT-IGX-HICPJAD-2519</t>
  </si>
  <si>
    <t>1-AG100055</t>
  </si>
  <si>
    <t xml:space="preserve">1 Year Annual Hosting </t>
  </si>
  <si>
    <t xml:space="preserve">1 Year Annual Support </t>
  </si>
  <si>
    <t xml:space="preserve">1-RW 100050 </t>
  </si>
  <si>
    <t>1-RW 100051</t>
  </si>
  <si>
    <t>1-RW 100052</t>
  </si>
  <si>
    <t>1-RW 100053</t>
  </si>
  <si>
    <t>1-RW 100054</t>
  </si>
  <si>
    <t>1-RW 100055</t>
  </si>
  <si>
    <t>1-RW 100056</t>
  </si>
  <si>
    <t>1-SAC 100057</t>
  </si>
  <si>
    <t>1-SAC 100058</t>
  </si>
  <si>
    <t>1-SAC 100059</t>
  </si>
  <si>
    <t>1-SAC 100060</t>
  </si>
  <si>
    <t>1-SAC 100061</t>
  </si>
  <si>
    <t>1-SAC 100062</t>
  </si>
  <si>
    <t>1-SAC 100063</t>
  </si>
  <si>
    <t>1-RW 100064</t>
  </si>
  <si>
    <t>1-RW 100065</t>
  </si>
  <si>
    <t>1-RW 100066</t>
  </si>
  <si>
    <t>1-RW 100067</t>
  </si>
  <si>
    <t>1-RW 100068</t>
  </si>
  <si>
    <t>1-RW 100069</t>
  </si>
  <si>
    <t>1-SAC 100070</t>
  </si>
  <si>
    <t>1-SAC 100071</t>
  </si>
  <si>
    <t>1-SAC 100072</t>
  </si>
  <si>
    <t>1-SAC 100073</t>
  </si>
  <si>
    <t>1-SAC 100074</t>
  </si>
  <si>
    <t>1-SAC 100075</t>
  </si>
  <si>
    <t>1-SAC 100076</t>
  </si>
  <si>
    <t>1-SAC 100077</t>
  </si>
  <si>
    <t>1-SAC 100078</t>
  </si>
  <si>
    <t>1-SAC 100079</t>
  </si>
  <si>
    <t>1-SAC 100080</t>
  </si>
  <si>
    <t>1-SAC 100081</t>
  </si>
  <si>
    <t>1-SAC 100082</t>
  </si>
  <si>
    <t>1-SAC 100083</t>
  </si>
  <si>
    <t>1-SAC 100084</t>
  </si>
  <si>
    <t>1-SAC 100085</t>
  </si>
  <si>
    <t>1-SAC 100086</t>
  </si>
  <si>
    <t>1-SAC 100087</t>
  </si>
  <si>
    <t>Integration Cloud Service - 1 Million Messages</t>
  </si>
  <si>
    <t>Policy Automation for Workers Cloud Service</t>
  </si>
  <si>
    <t>Taleo Scheduling Cloud Service</t>
  </si>
  <si>
    <t>Additional Test Environment - Scheduling Cloud Service</t>
  </si>
  <si>
    <t>Analytics Cloud Professional Government</t>
  </si>
  <si>
    <t>Identity Foundation Cloud Service</t>
  </si>
  <si>
    <t>1-S100085</t>
  </si>
  <si>
    <t>1-S100086</t>
  </si>
  <si>
    <t>1-S100087</t>
  </si>
  <si>
    <t>1-S100088</t>
  </si>
  <si>
    <t>1-S100089</t>
  </si>
  <si>
    <t>1-S100090</t>
  </si>
  <si>
    <t>1 million messages</t>
  </si>
  <si>
    <t>PCPU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</si>
</sst>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_-&quot;$&quot;* #,##0.00_-;\-&quot;$&quot;* #,##0.00_-;_-&quot;$&quot;* &quot;-&quot;??_-;_-@_-"/>
  </numFmts>
  <fonts count="35">
    <font>
      <sz val="11"/>
      <color theme="1"/>
      <name val="Calibri"/>
      <family val="2"/>
      <scheme val="minor"/>
    </font>
    <font>
      <sz val="11"/>
      <color indexed="8"/>
      <name val="Calibri"/>
      <family val="2"/>
    </font>
    <font>
      <vertAlign val="superscript"/>
      <sz val="11"/>
      <name val="Calibri"/>
      <family val="2"/>
    </font>
    <font>
      <sz val="10"/>
      <name val="Times New Roman"/>
      <family val="1"/>
    </font>
    <font>
      <sz val="8"/>
      <name val="Calibri"/>
      <family val="2"/>
    </font>
    <font>
      <sz val="8"/>
      <name val="Calibri"/>
      <family val="2"/>
    </font>
    <font>
      <vertAlign val="superscript"/>
      <sz val="11"/>
      <color indexed="8"/>
      <name val="Calibri"/>
      <family val="2"/>
    </font>
    <font>
      <sz val="10"/>
      <name val="Arial"/>
      <family val="2"/>
    </font>
    <font>
      <sz val="8"/>
      <name val="Calibri"/>
      <family val="2"/>
    </font>
    <font>
      <sz val="11"/>
      <name val="Calibri"/>
      <family val="2"/>
    </font>
    <font>
      <b/>
      <sz val="11"/>
      <color indexed="63"/>
      <name val="Calibri"/>
      <family val="2"/>
    </font>
    <font>
      <sz val="11"/>
      <color theme="1"/>
      <name val="Calibri"/>
      <family val="2"/>
      <scheme val="minor"/>
    </font>
    <font>
      <b/>
      <sz val="11"/>
      <color theme="0"/>
      <name val="Calibri"/>
      <family val="2"/>
      <scheme val="minor"/>
    </font>
    <font>
      <sz val="12"/>
      <color theme="1"/>
      <name val="Calibri"/>
      <family val="2"/>
      <scheme val="minor"/>
    </font>
    <font>
      <sz val="10"/>
      <color rgb="FF000000"/>
      <name val="Times New Roman"/>
      <family val="1"/>
    </font>
    <font>
      <sz val="10"/>
      <color theme="1"/>
      <name val="Arial"/>
      <family val="2"/>
    </font>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1"/>
      <color theme="0"/>
      <name val="Calibri"/>
      <family val="2"/>
    </font>
    <font>
      <b/>
      <sz val="14"/>
      <color theme="1"/>
      <name val="Calibri"/>
      <family val="2"/>
      <scheme val="minor"/>
    </font>
    <font>
      <sz val="11"/>
      <color rgb="FF000000"/>
      <name val="Calibri"/>
      <family val="2"/>
      <scheme val="minor"/>
    </font>
    <font>
      <sz val="11"/>
      <color theme="1"/>
      <name val="Calibri"/>
      <family val="2"/>
    </font>
    <font>
      <b/>
      <sz val="11"/>
      <color rgb="FF000000"/>
      <name val="Calibri"/>
      <family val="2"/>
    </font>
    <font>
      <sz val="10"/>
      <color rgb="FF000000"/>
      <name val="Calibri"/>
      <family val="2"/>
    </font>
    <font>
      <sz val="11"/>
      <color rgb="FF182239"/>
      <name val="Calibri"/>
      <family val="2"/>
    </font>
    <font>
      <sz val="10"/>
      <color rgb="FF000000"/>
      <name val="Arial"/>
      <family val="2"/>
    </font>
    <font>
      <sz val="10"/>
      <color theme="1"/>
      <name val="Liberation Sans"/>
      <family val="2"/>
    </font>
    <font>
      <sz val="11"/>
      <color rgb="FF333333"/>
      <name val="Calibri"/>
      <family val="2"/>
      <scheme val="minor"/>
    </font>
    <font>
      <sz val="11"/>
      <color rgb="FF333333"/>
      <name val="Arial"/>
      <family val="2"/>
    </font>
    <font>
      <sz val="11"/>
      <color theme="1"/>
      <name val="Arial"/>
      <family val="2"/>
    </font>
    <font>
      <sz val="11"/>
      <color theme="1"/>
      <name val="Calibri"/>
      <family val="2"/>
    </font>
    <font>
      <sz val="9"/>
      <color theme="1"/>
      <name val="Calibri"/>
      <family val="2"/>
      <scheme val="minor"/>
    </font>
    <font>
      <sz val="11"/>
      <color rgb="FF000000"/>
      <name val="Calibri"/>
      <family val="2"/>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theme="1"/>
      </left>
      <right style="thin">
        <color theme="1"/>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s>
  <cellStyleXfs count="11">
    <xf numFmtId="0" fontId="0" fillId="0" borderId="0"/>
    <xf numFmtId="44" fontId="11" fillId="0" borderId="0" applyFont="0" applyFill="0" applyBorder="0" applyAlignment="0" applyProtection="0"/>
    <xf numFmtId="166" fontId="13" fillId="0" borderId="0" applyFont="0" applyFill="0" applyBorder="0" applyAlignment="0" applyProtection="0"/>
    <xf numFmtId="44" fontId="14" fillId="0" borderId="0" applyFont="0" applyFill="0" applyBorder="0" applyAlignment="0" applyProtection="0"/>
    <xf numFmtId="0" fontId="7" fillId="0" borderId="0"/>
    <xf numFmtId="0" fontId="15" fillId="0" borderId="0"/>
    <xf numFmtId="0" fontId="14" fillId="0" borderId="0"/>
    <xf numFmtId="0" fontId="16" fillId="0" borderId="0"/>
    <xf numFmtId="0" fontId="13" fillId="0" borderId="0"/>
    <xf numFmtId="0" fontId="3" fillId="0" borderId="0"/>
    <xf numFmtId="9" fontId="13" fillId="0" borderId="0" applyFont="0" applyFill="0" applyBorder="0" applyAlignment="0" applyProtection="0"/>
  </cellStyleXfs>
  <cellXfs count="212">
    <xf numFmtId="0" fontId="0" fillId="0" borderId="0" xfId="0"/>
    <xf numFmtId="0" fontId="18" fillId="0" borderId="0" xfId="0" applyFont="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right" vertical="center"/>
    </xf>
    <xf numFmtId="0" fontId="0" fillId="0" borderId="2" xfId="0" applyBorder="1" applyAlignment="1">
      <alignment vertical="center"/>
    </xf>
    <xf numFmtId="9" fontId="0" fillId="0" borderId="0" xfId="0" applyNumberFormat="1" applyAlignment="1">
      <alignment horizontal="center" vertical="center"/>
    </xf>
    <xf numFmtId="0" fontId="0" fillId="0" borderId="3" xfId="0" applyBorder="1" applyAlignment="1">
      <alignment vertical="center"/>
    </xf>
    <xf numFmtId="49" fontId="0" fillId="0" borderId="2" xfId="0" applyNumberFormat="1" applyBorder="1" applyAlignment="1">
      <alignment vertical="center"/>
    </xf>
    <xf numFmtId="9" fontId="19" fillId="0" borderId="1" xfId="1" applyNumberFormat="1" applyFont="1" applyBorder="1" applyAlignment="1">
      <alignment horizontal="center" vertical="center"/>
    </xf>
    <xf numFmtId="165" fontId="0" fillId="0" borderId="1" xfId="0" applyNumberFormat="1" applyBorder="1" applyAlignment="1">
      <alignment horizontal="center" vertical="center"/>
    </xf>
    <xf numFmtId="164" fontId="0" fillId="0" borderId="0" xfId="0" applyNumberFormat="1"/>
    <xf numFmtId="0" fontId="0" fillId="0" borderId="0" xfId="0" applyAlignment="1">
      <alignment vertical="center"/>
    </xf>
    <xf numFmtId="49" fontId="0" fillId="0" borderId="0" xfId="0" applyNumberFormat="1" applyAlignment="1">
      <alignment vertical="center"/>
    </xf>
    <xf numFmtId="0" fontId="0" fillId="0" borderId="1" xfId="0" applyBorder="1" applyAlignment="1">
      <alignment horizont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0" fillId="0" borderId="0" xfId="0" applyAlignment="1">
      <alignment horizontal="left" vertical="center"/>
    </xf>
    <xf numFmtId="9" fontId="0" fillId="0" borderId="0" xfId="0" applyNumberFormat="1"/>
    <xf numFmtId="164" fontId="11" fillId="0" borderId="0" xfId="1" applyNumberFormat="1"/>
    <xf numFmtId="0" fontId="12"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165" fontId="19" fillId="0" borderId="1" xfId="1" applyNumberFormat="1"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xf>
    <xf numFmtId="165" fontId="0" fillId="0" borderId="0" xfId="0" applyNumberFormat="1"/>
    <xf numFmtId="165" fontId="0" fillId="0" borderId="0" xfId="0" applyNumberFormat="1" applyAlignment="1">
      <alignment vertical="center"/>
    </xf>
    <xf numFmtId="0" fontId="21" fillId="0" borderId="2" xfId="0" applyFont="1" applyBorder="1" applyAlignment="1">
      <alignment horizontal="left" vertical="top"/>
    </xf>
    <xf numFmtId="0" fontId="21" fillId="0" borderId="0" xfId="0" applyFont="1" applyAlignment="1" applyProtection="1">
      <alignment horizontal="left" vertical="top"/>
      <protection locked="0"/>
    </xf>
    <xf numFmtId="0" fontId="17" fillId="0" borderId="6" xfId="0" applyFont="1" applyBorder="1" applyAlignment="1">
      <alignment horizontal="left" vertical="center"/>
    </xf>
    <xf numFmtId="0" fontId="17" fillId="0" borderId="0" xfId="0" applyFont="1" applyAlignment="1" applyProtection="1">
      <alignment horizontal="left" vertical="center"/>
      <protection locked="0"/>
    </xf>
    <xf numFmtId="0" fontId="0" fillId="0" borderId="2" xfId="0" applyBorder="1" applyAlignment="1">
      <alignment horizontal="lef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2" fillId="2" borderId="7" xfId="0" applyFont="1" applyFill="1" applyBorder="1" applyAlignment="1">
      <alignment horizontal="center" vertical="center" wrapText="1"/>
    </xf>
    <xf numFmtId="0" fontId="12" fillId="2" borderId="1" xfId="0" applyFont="1" applyFill="1" applyBorder="1"/>
    <xf numFmtId="0" fontId="12"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 xfId="0" applyBorder="1"/>
    <xf numFmtId="0" fontId="0" fillId="0" borderId="7" xfId="0" applyBorder="1" applyAlignment="1">
      <alignment horizontal="center" vertical="center"/>
    </xf>
    <xf numFmtId="0" fontId="0" fillId="3" borderId="0" xfId="0" applyFill="1"/>
    <xf numFmtId="0" fontId="17" fillId="0" borderId="0" xfId="0" applyFont="1"/>
    <xf numFmtId="0" fontId="0" fillId="4" borderId="0" xfId="0" applyFill="1"/>
    <xf numFmtId="0" fontId="0" fillId="4" borderId="1" xfId="0" applyFill="1" applyBorder="1"/>
    <xf numFmtId="165" fontId="12" fillId="2" borderId="1" xfId="0" applyNumberFormat="1" applyFont="1" applyFill="1" applyBorder="1" applyAlignment="1">
      <alignment horizontal="center" vertical="center"/>
    </xf>
    <xf numFmtId="165" fontId="12" fillId="2" borderId="1" xfId="0" applyNumberFormat="1" applyFont="1" applyFill="1" applyBorder="1" applyAlignment="1">
      <alignment horizontal="center" vertical="center" wrapText="1"/>
    </xf>
    <xf numFmtId="165" fontId="0" fillId="0" borderId="1" xfId="0" applyNumberFormat="1" applyBorder="1" applyAlignment="1">
      <alignment horizontal="center"/>
    </xf>
    <xf numFmtId="0" fontId="19" fillId="0" borderId="1" xfId="0" applyFont="1" applyBorder="1" applyAlignment="1">
      <alignment wrapText="1"/>
    </xf>
    <xf numFmtId="165" fontId="22" fillId="0" borderId="1" xfId="0" applyNumberFormat="1" applyFont="1" applyBorder="1" applyAlignment="1">
      <alignment horizontal="center" vertical="center"/>
    </xf>
    <xf numFmtId="165" fontId="19" fillId="0" borderId="1" xfId="1" applyNumberFormat="1" applyFont="1" applyFill="1" applyBorder="1" applyAlignment="1">
      <alignment horizontal="center"/>
    </xf>
    <xf numFmtId="44" fontId="19" fillId="0" borderId="1" xfId="1" applyFont="1" applyFill="1" applyBorder="1"/>
    <xf numFmtId="165" fontId="19" fillId="0" borderId="1" xfId="1" applyNumberFormat="1" applyFont="1" applyFill="1" applyBorder="1" applyAlignment="1">
      <alignment horizontal="center" vertical="center"/>
    </xf>
    <xf numFmtId="0" fontId="18" fillId="0" borderId="1" xfId="0" applyFont="1" applyBorder="1"/>
    <xf numFmtId="0" fontId="17" fillId="0" borderId="1" xfId="0" applyFont="1" applyBorder="1"/>
    <xf numFmtId="0" fontId="17" fillId="0" borderId="1" xfId="0" applyFont="1" applyBorder="1" applyAlignment="1">
      <alignment horizontal="center" vertical="center"/>
    </xf>
    <xf numFmtId="165" fontId="17" fillId="0" borderId="1" xfId="0" applyNumberFormat="1" applyFont="1" applyBorder="1" applyAlignment="1">
      <alignment horizontal="center" vertical="center"/>
    </xf>
    <xf numFmtId="165" fontId="0" fillId="0" borderId="7" xfId="0" applyNumberFormat="1" applyBorder="1" applyAlignment="1">
      <alignment horizontal="center" vertical="center"/>
    </xf>
    <xf numFmtId="9" fontId="0" fillId="0" borderId="7" xfId="0" applyNumberFormat="1" applyBorder="1" applyAlignment="1">
      <alignment horizontal="center" vertical="center"/>
    </xf>
    <xf numFmtId="9" fontId="19" fillId="0" borderId="1" xfId="1" applyNumberFormat="1" applyFont="1" applyFill="1" applyBorder="1" applyAlignment="1">
      <alignment horizontal="center" vertical="center"/>
    </xf>
    <xf numFmtId="8" fontId="0" fillId="0" borderId="1" xfId="0" applyNumberFormat="1" applyBorder="1" applyAlignment="1">
      <alignment horizontal="center" vertical="center"/>
    </xf>
    <xf numFmtId="0" fontId="0" fillId="0" borderId="1" xfId="0" applyBorder="1" applyAlignment="1">
      <alignment horizontal="left" indent="7"/>
    </xf>
    <xf numFmtId="0" fontId="0" fillId="0" borderId="1" xfId="0" applyBorder="1" applyAlignment="1">
      <alignment horizontal="left" wrapText="1" indent="7"/>
    </xf>
    <xf numFmtId="6" fontId="0" fillId="0" borderId="1" xfId="0" applyNumberFormat="1" applyBorder="1" applyAlignment="1">
      <alignment horizontal="center" vertical="center"/>
    </xf>
    <xf numFmtId="165" fontId="0" fillId="0" borderId="0" xfId="0" applyNumberFormat="1" applyAlignment="1">
      <alignment horizontal="center" vertical="center"/>
    </xf>
    <xf numFmtId="14" fontId="0" fillId="0" borderId="2" xfId="0" applyNumberFormat="1" applyBorder="1" applyAlignment="1">
      <alignment horizontal="left" vertical="top"/>
    </xf>
    <xf numFmtId="1" fontId="0" fillId="0" borderId="0" xfId="0" applyNumberFormat="1" applyAlignment="1">
      <alignment horizontal="center"/>
    </xf>
    <xf numFmtId="0" fontId="19" fillId="0" borderId="0" xfId="0" applyFont="1" applyAlignment="1">
      <alignment wrapText="1"/>
    </xf>
    <xf numFmtId="164" fontId="0" fillId="0" borderId="0" xfId="0" applyNumberFormat="1" applyAlignment="1">
      <alignment horizontal="center" vertical="center"/>
    </xf>
    <xf numFmtId="0" fontId="23" fillId="0" borderId="0" xfId="0" applyFont="1"/>
    <xf numFmtId="164" fontId="0" fillId="0" borderId="7" xfId="0" applyNumberFormat="1" applyBorder="1" applyAlignment="1">
      <alignment horizontal="center" vertical="center"/>
    </xf>
    <xf numFmtId="0" fontId="0" fillId="0" borderId="0" xfId="0" applyAlignment="1">
      <alignment horizontal="left" vertical="top"/>
    </xf>
    <xf numFmtId="44" fontId="11" fillId="0" borderId="1" xfId="2" applyNumberFormat="1" applyFont="1" applyFill="1" applyBorder="1" applyAlignment="1">
      <alignment horizontal="left" shrinkToFit="1"/>
    </xf>
    <xf numFmtId="0" fontId="0" fillId="0" borderId="0" xfId="0" applyAlignment="1">
      <alignment vertical="top"/>
    </xf>
    <xf numFmtId="0" fontId="0" fillId="0" borderId="1" xfId="0" applyBorder="1" applyAlignment="1">
      <alignment horizontal="left"/>
    </xf>
    <xf numFmtId="0" fontId="0" fillId="0" borderId="1" xfId="0" applyBorder="1" applyAlignment="1">
      <alignment horizontal="left" vertical="top" wrapText="1"/>
    </xf>
    <xf numFmtId="0" fontId="0" fillId="0" borderId="1" xfId="0" applyBorder="1" applyAlignment="1">
      <alignment horizontal="left" wrapText="1"/>
    </xf>
    <xf numFmtId="6" fontId="0" fillId="0" borderId="0" xfId="0" applyNumberFormat="1"/>
    <xf numFmtId="0" fontId="24" fillId="0" borderId="0" xfId="0" applyFont="1" applyAlignment="1">
      <alignment vertical="center" wrapText="1"/>
    </xf>
    <xf numFmtId="164" fontId="0" fillId="0" borderId="0" xfId="0" applyNumberFormat="1" applyAlignment="1">
      <alignment horizontal="right"/>
    </xf>
    <xf numFmtId="0" fontId="0" fillId="0" borderId="1" xfId="0" applyBorder="1" applyAlignment="1">
      <alignment vertical="top" wrapText="1"/>
    </xf>
    <xf numFmtId="165" fontId="0" fillId="0" borderId="1" xfId="0" applyNumberFormat="1" applyBorder="1" applyAlignment="1">
      <alignment horizontal="center" vertical="center" wrapText="1"/>
    </xf>
    <xf numFmtId="44" fontId="11" fillId="0" borderId="1" xfId="1" applyFont="1" applyFill="1" applyBorder="1" applyAlignment="1">
      <alignment horizontal="center" vertical="center"/>
    </xf>
    <xf numFmtId="0" fontId="0" fillId="0" borderId="1" xfId="0" applyBorder="1" applyAlignment="1">
      <alignment vertical="top"/>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0" fillId="0" borderId="6" xfId="0" applyBorder="1"/>
    <xf numFmtId="8" fontId="25" fillId="0" borderId="1" xfId="0" applyNumberFormat="1" applyFont="1" applyBorder="1" applyAlignment="1">
      <alignment horizontal="center" vertical="center" wrapText="1"/>
    </xf>
    <xf numFmtId="6" fontId="25" fillId="0" borderId="1" xfId="0" applyNumberFormat="1" applyFont="1" applyBorder="1" applyAlignment="1">
      <alignment horizontal="center" vertical="center" wrapText="1"/>
    </xf>
    <xf numFmtId="0" fontId="23" fillId="0" borderId="11" xfId="0" applyFont="1" applyBorder="1" applyAlignment="1">
      <alignment horizontal="left" vertical="top" wrapText="1"/>
    </xf>
    <xf numFmtId="0" fontId="23" fillId="0" borderId="11" xfId="0" applyFont="1" applyBorder="1"/>
    <xf numFmtId="0" fontId="23" fillId="0" borderId="11" xfId="0" applyFont="1" applyBorder="1" applyAlignment="1">
      <alignment horizontal="center" vertical="center"/>
    </xf>
    <xf numFmtId="0" fontId="23" fillId="0" borderId="11" xfId="0" applyFont="1" applyBorder="1" applyAlignment="1">
      <alignment horizontal="center"/>
    </xf>
    <xf numFmtId="0" fontId="23" fillId="0" borderId="11" xfId="0" applyFont="1" applyBorder="1" applyAlignment="1">
      <alignment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44" fontId="0" fillId="0" borderId="1" xfId="0" applyNumberForma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horizontal="center" vertical="center"/>
    </xf>
    <xf numFmtId="8" fontId="22" fillId="0" borderId="1" xfId="0" applyNumberFormat="1" applyFont="1" applyBorder="1" applyAlignment="1">
      <alignment horizontal="center" vertical="center"/>
    </xf>
    <xf numFmtId="0" fontId="0" fillId="0" borderId="1" xfId="0" applyBorder="1" applyAlignment="1">
      <alignment horizontal="center" vertical="top" wrapText="1"/>
    </xf>
    <xf numFmtId="0" fontId="26" fillId="0" borderId="1" xfId="8" applyFont="1" applyBorder="1" applyAlignment="1">
      <alignment vertical="center" wrapText="1"/>
    </xf>
    <xf numFmtId="0" fontId="0" fillId="0" borderId="6" xfId="0" applyBorder="1" applyAlignment="1">
      <alignment horizontal="left" vertical="top" wrapText="1"/>
    </xf>
    <xf numFmtId="0" fontId="23" fillId="0" borderId="14" xfId="0" applyFont="1" applyBorder="1" applyAlignment="1">
      <alignment horizontal="center" vertical="center"/>
    </xf>
    <xf numFmtId="8"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7" fillId="0" borderId="1" xfId="0" applyFont="1" applyBorder="1" applyAlignment="1">
      <alignment horizontal="left" vertical="center" wrapText="1"/>
    </xf>
    <xf numFmtId="0" fontId="26" fillId="0" borderId="1" xfId="8" applyFont="1" applyBorder="1" applyAlignment="1">
      <alignment horizontal="left" vertical="center" wrapText="1"/>
    </xf>
    <xf numFmtId="0" fontId="19" fillId="0" borderId="8" xfId="0" applyFont="1" applyBorder="1" applyAlignment="1">
      <alignment horizontal="left" wrapText="1"/>
    </xf>
    <xf numFmtId="0" fontId="19" fillId="0" borderId="0" xfId="0" applyFont="1" applyAlignment="1">
      <alignment horizontal="center" vertical="center"/>
    </xf>
    <xf numFmtId="0" fontId="19" fillId="0" borderId="8" xfId="0" applyFont="1" applyBorder="1" applyAlignment="1">
      <alignment horizontal="center" vertical="center"/>
    </xf>
    <xf numFmtId="8" fontId="19" fillId="0" borderId="8" xfId="0" applyNumberFormat="1" applyFont="1" applyBorder="1" applyAlignment="1">
      <alignment horizontal="center" vertical="center" wrapText="1"/>
    </xf>
    <xf numFmtId="9" fontId="19" fillId="0" borderId="8" xfId="0" applyNumberFormat="1" applyFont="1" applyBorder="1" applyAlignment="1">
      <alignment horizontal="center" vertical="center" wrapText="1"/>
    </xf>
    <xf numFmtId="0" fontId="0" fillId="0" borderId="0" xfId="0" applyAlignment="1">
      <alignment horizontal="left" vertical="center" wrapText="1"/>
    </xf>
    <xf numFmtId="0" fontId="26" fillId="0" borderId="0" xfId="8" applyFont="1" applyAlignment="1">
      <alignment horizontal="left" vertical="center" wrapText="1"/>
    </xf>
    <xf numFmtId="8" fontId="0" fillId="0" borderId="0" xfId="0" applyNumberFormat="1" applyAlignment="1">
      <alignment horizontal="center" vertical="center"/>
    </xf>
    <xf numFmtId="0" fontId="9" fillId="0" borderId="11" xfId="0" applyFont="1" applyBorder="1" applyAlignment="1">
      <alignment horizontal="left" vertical="top" wrapText="1"/>
    </xf>
    <xf numFmtId="0" fontId="0" fillId="0" borderId="15" xfId="0" applyBorder="1" applyAlignment="1">
      <alignment vertical="top" wrapText="1"/>
    </xf>
    <xf numFmtId="165" fontId="0" fillId="0" borderId="6" xfId="0" applyNumberFormat="1" applyBorder="1" applyAlignment="1">
      <alignment horizontal="center" vertical="top" wrapText="1"/>
    </xf>
    <xf numFmtId="0" fontId="0" fillId="0" borderId="6" xfId="0" applyBorder="1" applyAlignment="1">
      <alignment horizontal="center" vertical="center"/>
    </xf>
    <xf numFmtId="0" fontId="19" fillId="0" borderId="1" xfId="0" applyFont="1" applyBorder="1" applyAlignment="1">
      <alignment horizontal="center" vertical="center" wrapText="1"/>
    </xf>
    <xf numFmtId="0" fontId="0" fillId="0" borderId="6" xfId="0" applyBorder="1" applyAlignment="1">
      <alignment horizontal="center"/>
    </xf>
    <xf numFmtId="0" fontId="19" fillId="0" borderId="1" xfId="1"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wrapText="1"/>
    </xf>
    <xf numFmtId="0" fontId="19" fillId="0" borderId="6" xfId="0" applyFont="1" applyBorder="1" applyAlignment="1">
      <alignment horizontal="center"/>
    </xf>
    <xf numFmtId="0" fontId="19" fillId="0" borderId="1" xfId="0" applyFont="1" applyBorder="1" applyAlignment="1">
      <alignment horizontal="left"/>
    </xf>
    <xf numFmtId="0" fontId="0" fillId="0" borderId="9" xfId="0" applyBorder="1"/>
    <xf numFmtId="0" fontId="28" fillId="0" borderId="6" xfId="0" applyFont="1" applyBorder="1" applyAlignment="1">
      <alignment horizontal="center" vertical="center" wrapText="1"/>
    </xf>
    <xf numFmtId="0" fontId="12" fillId="2" borderId="1" xfId="0" applyFont="1" applyFill="1" applyBorder="1" applyAlignment="1">
      <alignment horizontal="left" vertical="top"/>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19" fillId="0" borderId="1" xfId="9" applyFont="1" applyBorder="1" applyAlignment="1">
      <alignment horizontal="left" vertical="top"/>
    </xf>
    <xf numFmtId="0" fontId="18" fillId="0" borderId="1" xfId="0" applyFont="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49" fontId="0" fillId="0" borderId="2" xfId="0" applyNumberFormat="1" applyBorder="1" applyAlignment="1">
      <alignment horizontal="left" vertical="top"/>
    </xf>
    <xf numFmtId="0" fontId="0" fillId="0" borderId="1" xfId="0" applyBorder="1" applyAlignment="1">
      <alignment horizontal="left" vertical="top"/>
    </xf>
    <xf numFmtId="49" fontId="0" fillId="0" borderId="1" xfId="0" applyNumberFormat="1" applyBorder="1" applyAlignment="1">
      <alignment horizontal="center" vertical="center"/>
    </xf>
    <xf numFmtId="0" fontId="0" fillId="0" borderId="7" xfId="0" applyBorder="1" applyAlignment="1">
      <alignment horizontal="left" vertical="top" wrapText="1"/>
    </xf>
    <xf numFmtId="0" fontId="0" fillId="0" borderId="7" xfId="0" applyBorder="1" applyAlignment="1">
      <alignment horizontal="center" vertical="center" wrapText="1"/>
    </xf>
    <xf numFmtId="0" fontId="0" fillId="0" borderId="7" xfId="0" applyBorder="1"/>
    <xf numFmtId="165" fontId="11" fillId="0" borderId="1" xfId="1" applyNumberFormat="1" applyFont="1" applyBorder="1" applyAlignment="1">
      <alignment horizontal="center" vertical="center"/>
    </xf>
    <xf numFmtId="0" fontId="0" fillId="0" borderId="7" xfId="0" applyBorder="1" applyAlignment="1">
      <alignment horizontal="left" vertical="top"/>
    </xf>
    <xf numFmtId="165" fontId="11" fillId="0" borderId="7" xfId="1" applyNumberFormat="1" applyFont="1" applyBorder="1" applyAlignment="1">
      <alignment horizontal="center" vertical="center"/>
    </xf>
    <xf numFmtId="165" fontId="11" fillId="0" borderId="1" xfId="1" applyNumberFormat="1" applyFont="1" applyFill="1" applyBorder="1" applyAlignment="1">
      <alignment horizontal="center" vertical="center"/>
    </xf>
    <xf numFmtId="9" fontId="0" fillId="0" borderId="1" xfId="0" applyNumberFormat="1" applyBorder="1" applyAlignment="1">
      <alignment horizontal="center"/>
    </xf>
    <xf numFmtId="49" fontId="0" fillId="0" borderId="7" xfId="0" applyNumberFormat="1" applyBorder="1" applyAlignment="1">
      <alignment horizontal="center" vertical="center"/>
    </xf>
    <xf numFmtId="0" fontId="0" fillId="0" borderId="1" xfId="0" applyBorder="1" applyAlignment="1">
      <alignment horizontal="center" wrapText="1"/>
    </xf>
    <xf numFmtId="9" fontId="0" fillId="0" borderId="1" xfId="0" applyNumberFormat="1" applyBorder="1" applyAlignment="1">
      <alignment horizontal="center" vertical="center" wrapText="1"/>
    </xf>
    <xf numFmtId="0" fontId="29" fillId="0" borderId="1" xfId="0" applyFont="1" applyBorder="1" applyAlignment="1">
      <alignment horizontal="left" vertical="top" wrapText="1" readingOrder="1"/>
    </xf>
    <xf numFmtId="0" fontId="29" fillId="0" borderId="1" xfId="0" applyFont="1" applyBorder="1" applyAlignment="1">
      <alignment horizontal="center" vertical="center" wrapText="1" readingOrder="1"/>
    </xf>
    <xf numFmtId="0" fontId="0" fillId="0" borderId="0" xfId="0" applyAlignment="1">
      <alignment horizontal="center"/>
    </xf>
    <xf numFmtId="0" fontId="17" fillId="0" borderId="1" xfId="0" applyFont="1" applyBorder="1" applyAlignment="1">
      <alignment horizontal="center"/>
    </xf>
    <xf numFmtId="0" fontId="29" fillId="0" borderId="1" xfId="0" applyFont="1" applyBorder="1" applyAlignment="1">
      <alignment horizontal="center" vertical="top" wrapText="1" readingOrder="1"/>
    </xf>
    <xf numFmtId="165" fontId="0" fillId="0" borderId="0" xfId="0" applyNumberFormat="1" applyAlignment="1">
      <alignment horizontal="center"/>
    </xf>
    <xf numFmtId="9" fontId="23" fillId="0" borderId="12" xfId="0" applyNumberFormat="1" applyFont="1" applyBorder="1" applyAlignment="1">
      <alignment horizontal="center" vertical="center"/>
    </xf>
    <xf numFmtId="8" fontId="0" fillId="0" borderId="1" xfId="0" applyNumberFormat="1" applyBorder="1" applyAlignment="1">
      <alignment vertical="center"/>
    </xf>
    <xf numFmtId="0" fontId="30" fillId="0" borderId="16" xfId="0" applyFont="1" applyBorder="1" applyAlignment="1">
      <alignment wrapText="1"/>
    </xf>
    <xf numFmtId="8" fontId="23" fillId="0" borderId="13" xfId="0" applyNumberFormat="1" applyFont="1" applyBorder="1" applyAlignment="1">
      <alignment horizontal="center" vertical="center"/>
    </xf>
    <xf numFmtId="0" fontId="23" fillId="0" borderId="10" xfId="0" applyFont="1" applyBorder="1" applyAlignment="1">
      <alignment horizontal="center" vertical="center"/>
    </xf>
    <xf numFmtId="0" fontId="31" fillId="0" borderId="17" xfId="0" applyFont="1" applyBorder="1" applyAlignment="1">
      <alignment vertical="top" wrapText="1"/>
    </xf>
    <xf numFmtId="0" fontId="31" fillId="0" borderId="18" xfId="0" applyFont="1" applyBorder="1" applyAlignment="1">
      <alignment wrapText="1"/>
    </xf>
    <xf numFmtId="0" fontId="31" fillId="0" borderId="16" xfId="0" applyFont="1" applyBorder="1" applyAlignment="1">
      <alignment vertical="top" wrapText="1"/>
    </xf>
    <xf numFmtId="0" fontId="23" fillId="0" borderId="19" xfId="0" applyFont="1" applyBorder="1" applyAlignment="1">
      <alignment wrapText="1"/>
    </xf>
    <xf numFmtId="0" fontId="31" fillId="0" borderId="19" xfId="0" applyFont="1" applyBorder="1" applyAlignment="1">
      <alignment wrapText="1"/>
    </xf>
    <xf numFmtId="0" fontId="31" fillId="0" borderId="19" xfId="0" applyFont="1" applyBorder="1" applyAlignment="1">
      <alignment vertical="top" wrapText="1"/>
    </xf>
    <xf numFmtId="0" fontId="0" fillId="0" borderId="10" xfId="0"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65" fontId="23" fillId="0" borderId="13" xfId="0" applyNumberFormat="1" applyFont="1" applyBorder="1" applyAlignment="1">
      <alignment horizontal="center" vertical="center"/>
    </xf>
    <xf numFmtId="165" fontId="23" fillId="0" borderId="14" xfId="0" applyNumberFormat="1" applyFont="1" applyBorder="1" applyAlignment="1">
      <alignment horizontal="center" vertical="center"/>
    </xf>
    <xf numFmtId="8" fontId="23" fillId="0" borderId="13" xfId="0" applyNumberFormat="1" applyFont="1" applyBorder="1" applyAlignment="1">
      <alignment horizontal="center"/>
    </xf>
    <xf numFmtId="8" fontId="23" fillId="0" borderId="0" xfId="0" applyNumberFormat="1" applyFont="1" applyAlignment="1">
      <alignment horizontal="center" vertical="center"/>
    </xf>
    <xf numFmtId="0" fontId="23" fillId="0" borderId="12" xfId="0" applyFont="1" applyBorder="1" applyAlignment="1">
      <alignment horizontal="left" vertical="top" wrapText="1"/>
    </xf>
    <xf numFmtId="0" fontId="23" fillId="0" borderId="1" xfId="0" applyFont="1" applyBorder="1" applyAlignment="1">
      <alignment wrapText="1"/>
    </xf>
    <xf numFmtId="44" fontId="17" fillId="5" borderId="1" xfId="0" applyNumberFormat="1" applyFont="1" applyFill="1" applyBorder="1"/>
    <xf numFmtId="164" fontId="11" fillId="0" borderId="0" xfId="1" applyNumberFormat="1" applyFont="1" applyFill="1"/>
    <xf numFmtId="0" fontId="24" fillId="5" borderId="1" xfId="0" applyFont="1" applyFill="1" applyBorder="1" applyAlignment="1">
      <alignment vertical="center" wrapText="1"/>
    </xf>
    <xf numFmtId="0" fontId="24" fillId="5" borderId="1" xfId="0" applyFont="1" applyFill="1" applyBorder="1" applyAlignment="1">
      <alignment horizontal="justify" vertical="center" wrapText="1"/>
    </xf>
    <xf numFmtId="165" fontId="0" fillId="0" borderId="1" xfId="0" applyNumberFormat="1" applyBorder="1"/>
    <xf numFmtId="0" fontId="32" fillId="0" borderId="11" xfId="7" applyFont="1" applyBorder="1" applyAlignment="1">
      <alignment wrapText="1"/>
    </xf>
    <xf numFmtId="0" fontId="32" fillId="0" borderId="11" xfId="7" applyFont="1" applyBorder="1" applyAlignment="1">
      <alignment horizontal="center" vertical="center"/>
    </xf>
    <xf numFmtId="0" fontId="32" fillId="0" borderId="12" xfId="7" applyFont="1" applyBorder="1" applyAlignment="1">
      <alignment horizontal="center" vertical="center"/>
    </xf>
    <xf numFmtId="8" fontId="32" fillId="0" borderId="13" xfId="7" applyNumberFormat="1" applyFont="1" applyBorder="1" applyAlignment="1">
      <alignment horizontal="center" vertical="center"/>
    </xf>
    <xf numFmtId="9" fontId="23" fillId="0" borderId="20" xfId="0" applyNumberFormat="1" applyFont="1" applyBorder="1" applyAlignment="1">
      <alignment horizontal="center" vertical="center"/>
    </xf>
    <xf numFmtId="165" fontId="32" fillId="0" borderId="11" xfId="7" applyNumberFormat="1" applyFont="1" applyBorder="1" applyAlignment="1">
      <alignment horizontal="center" vertical="center"/>
    </xf>
    <xf numFmtId="165" fontId="33" fillId="0" borderId="1" xfId="1" applyNumberFormat="1" applyFont="1" applyFill="1" applyBorder="1" applyAlignment="1">
      <alignment horizontal="center" vertical="center"/>
    </xf>
    <xf numFmtId="0" fontId="17" fillId="0" borderId="0" xfId="0" applyFont="1" applyAlignment="1">
      <alignment horizontal="center" vertical="center"/>
    </xf>
    <xf numFmtId="8" fontId="0" fillId="0" borderId="7" xfId="0" applyNumberFormat="1" applyBorder="1" applyAlignment="1">
      <alignment horizontal="center" vertical="center"/>
    </xf>
    <xf numFmtId="8" fontId="34" fillId="0" borderId="1" xfId="0" applyNumberFormat="1" applyFont="1" applyBorder="1" applyAlignment="1">
      <alignment horizontal="center" vertical="center"/>
    </xf>
    <xf numFmtId="0" fontId="21"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horizontal="center" vertical="top"/>
    </xf>
    <xf numFmtId="0" fontId="17" fillId="0" borderId="0" xfId="0" applyFont="1" applyAlignment="1">
      <alignment horizontal="center" vertical="top"/>
    </xf>
    <xf numFmtId="0" fontId="0" fillId="0" borderId="1" xfId="0" applyFill="1" applyBorder="1" applyAlignment="1">
      <alignment wrapText="1"/>
    </xf>
    <xf numFmtId="0" fontId="0" fillId="0" borderId="1" xfId="0" applyFill="1" applyBorder="1" applyAlignment="1">
      <alignment horizontal="left"/>
    </xf>
    <xf numFmtId="0" fontId="0" fillId="0" borderId="1" xfId="0" applyFill="1" applyBorder="1" applyAlignment="1">
      <alignment horizontal="center" vertical="center"/>
    </xf>
    <xf numFmtId="0" fontId="0" fillId="0" borderId="6" xfId="0" applyFill="1" applyBorder="1" applyAlignment="1">
      <alignment horizontal="center"/>
    </xf>
    <xf numFmtId="0" fontId="19" fillId="0" borderId="1" xfId="0" applyFont="1" applyFill="1" applyBorder="1" applyAlignment="1">
      <alignment horizontal="center" vertical="center"/>
    </xf>
    <xf numFmtId="9" fontId="0" fillId="0" borderId="1" xfId="0" applyNumberFormat="1" applyFill="1" applyBorder="1" applyAlignment="1">
      <alignment horizontal="center" vertical="center"/>
    </xf>
    <xf numFmtId="165"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0" xfId="0" applyFill="1"/>
    <xf numFmtId="44" fontId="0" fillId="0" borderId="1" xfId="0" applyNumberFormat="1" applyFill="1" applyBorder="1" applyAlignment="1">
      <alignment wrapText="1"/>
    </xf>
    <xf numFmtId="44" fontId="0" fillId="0" borderId="1" xfId="0" applyNumberFormat="1" applyFill="1" applyBorder="1"/>
    <xf numFmtId="0" fontId="0" fillId="0" borderId="1" xfId="0" applyFill="1" applyBorder="1"/>
  </cellXfs>
  <cellStyles count="11">
    <cellStyle name="Currency" xfId="1" builtinId="4"/>
    <cellStyle name="Currency 2" xfId="2" xr:uid="{26A25E71-AC33-4B2B-A177-59180944399C}"/>
    <cellStyle name="Currency 3" xfId="3" xr:uid="{810ACA4A-CE46-4586-9F0B-68FE13EE760A}"/>
    <cellStyle name="Normal" xfId="0" builtinId="0"/>
    <cellStyle name="Normal 2" xfId="4" xr:uid="{7E46BCF5-69A8-4D21-B669-8E1CD4EAC28C}"/>
    <cellStyle name="Normal 3" xfId="5" xr:uid="{8B4FB1EB-38DF-4C10-AAA2-4E56E4366CA3}"/>
    <cellStyle name="Normal 4" xfId="6" xr:uid="{E0AC2EEA-9295-4FB8-8BDD-30DC4E82C7A8}"/>
    <cellStyle name="Normal 5" xfId="7" xr:uid="{F4D51FB1-C2CB-4484-A5D0-1BAD82C52DB5}"/>
    <cellStyle name="Normal 6" xfId="8" xr:uid="{5CBFBB62-6A05-491E-9458-738FE2A66628}"/>
    <cellStyle name="Normal_ITT13_Attachment_C_cost" xfId="9" xr:uid="{0995A707-DDBD-493C-AAEA-36FC6DA077A7}"/>
    <cellStyle name="Percent 2" xfId="10" xr:uid="{2EA356C3-9BEE-42C4-A737-D892AEAAE6D3}"/>
  </cellStyles>
  <dxfs count="4">
    <dxf>
      <font>
        <color theme="0" tint="-0.499984740745262"/>
      </font>
      <fill>
        <patternFill>
          <bgColor theme="0" tint="-0.14996795556505021"/>
        </patternFill>
      </fill>
    </dxf>
    <dxf>
      <fill>
        <patternFill patternType="none"/>
      </fill>
    </dxf>
    <dxf>
      <font>
        <color theme="0" tint="-0.499984740745262"/>
      </font>
      <fill>
        <patternFill>
          <bgColor theme="0" tint="-0.14996795556505021"/>
        </patternFill>
      </fill>
    </dxf>
    <dxf>
      <font>
        <color theme="0"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115</xdr:row>
      <xdr:rowOff>0</xdr:rowOff>
    </xdr:from>
    <xdr:to>
      <xdr:col>3</xdr:col>
      <xdr:colOff>57150</xdr:colOff>
      <xdr:row>115</xdr:row>
      <xdr:rowOff>47625</xdr:rowOff>
    </xdr:to>
    <xdr:sp macro="" textlink="">
      <xdr:nvSpPr>
        <xdr:cNvPr id="52701" name="pt1:r1:0:tQuoteDetails:14:s1_rc" descr="http://global-deal.oraclecorp.com/app/adf/images/t.gif">
          <a:extLst>
            <a:ext uri="{FF2B5EF4-FFF2-40B4-BE49-F238E27FC236}">
              <a16:creationId xmlns:a16="http://schemas.microsoft.com/office/drawing/2014/main" id="{2174DF17-A813-A9D6-5CB1-E972D8D97365}"/>
            </a:ext>
          </a:extLst>
        </xdr:cNvPr>
        <xdr:cNvSpPr>
          <a:spLocks noChangeAspect="1" noChangeArrowheads="1"/>
        </xdr:cNvSpPr>
      </xdr:nvSpPr>
      <xdr:spPr bwMode="auto">
        <a:xfrm>
          <a:off x="10296525" y="4486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0</xdr:rowOff>
    </xdr:from>
    <xdr:to>
      <xdr:col>3</xdr:col>
      <xdr:colOff>57150</xdr:colOff>
      <xdr:row>119</xdr:row>
      <xdr:rowOff>47625</xdr:rowOff>
    </xdr:to>
    <xdr:sp macro="" textlink="">
      <xdr:nvSpPr>
        <xdr:cNvPr id="52702" name="pt1:r1:0:tQuoteDetails:15:s1_rc" descr="http://global-deal.oraclecorp.com/app/adf/images/t.gif">
          <a:extLst>
            <a:ext uri="{FF2B5EF4-FFF2-40B4-BE49-F238E27FC236}">
              <a16:creationId xmlns:a16="http://schemas.microsoft.com/office/drawing/2014/main" id="{8B37E786-1D25-DFB2-C3EF-C172052EA0AD}"/>
            </a:ext>
          </a:extLst>
        </xdr:cNvPr>
        <xdr:cNvSpPr>
          <a:spLocks noChangeAspect="1" noChangeArrowheads="1"/>
        </xdr:cNvSpPr>
      </xdr:nvSpPr>
      <xdr:spPr bwMode="auto">
        <a:xfrm>
          <a:off x="10296525" y="4638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120</xdr:row>
      <xdr:rowOff>0</xdr:rowOff>
    </xdr:from>
    <xdr:to>
      <xdr:col>3</xdr:col>
      <xdr:colOff>57150</xdr:colOff>
      <xdr:row>120</xdr:row>
      <xdr:rowOff>47625</xdr:rowOff>
    </xdr:to>
    <xdr:sp macro="" textlink="">
      <xdr:nvSpPr>
        <xdr:cNvPr id="52703" name="pt1:r1:0:tQuoteDetails:16:s1_rc" descr="http://global-deal.oraclecorp.com/app/adf/images/t.gif">
          <a:extLst>
            <a:ext uri="{FF2B5EF4-FFF2-40B4-BE49-F238E27FC236}">
              <a16:creationId xmlns:a16="http://schemas.microsoft.com/office/drawing/2014/main" id="{A10AE287-D3BD-E11F-2FD7-D3DA48F76926}"/>
            </a:ext>
          </a:extLst>
        </xdr:cNvPr>
        <xdr:cNvSpPr>
          <a:spLocks noChangeAspect="1" noChangeArrowheads="1"/>
        </xdr:cNvSpPr>
      </xdr:nvSpPr>
      <xdr:spPr bwMode="auto">
        <a:xfrm>
          <a:off x="10296525" y="4676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121</xdr:row>
      <xdr:rowOff>0</xdr:rowOff>
    </xdr:from>
    <xdr:to>
      <xdr:col>3</xdr:col>
      <xdr:colOff>57150</xdr:colOff>
      <xdr:row>121</xdr:row>
      <xdr:rowOff>47625</xdr:rowOff>
    </xdr:to>
    <xdr:sp macro="" textlink="">
      <xdr:nvSpPr>
        <xdr:cNvPr id="52704" name="pt1:r1:0:tQuoteDetails:29:s1_rc" descr="http://global-deal.oraclecorp.com/app/adf/images/t.gif">
          <a:extLst>
            <a:ext uri="{FF2B5EF4-FFF2-40B4-BE49-F238E27FC236}">
              <a16:creationId xmlns:a16="http://schemas.microsoft.com/office/drawing/2014/main" id="{1EE685AE-E8CD-C563-FB4E-119D67D4435F}"/>
            </a:ext>
          </a:extLst>
        </xdr:cNvPr>
        <xdr:cNvSpPr>
          <a:spLocks noChangeAspect="1" noChangeArrowheads="1"/>
        </xdr:cNvSpPr>
      </xdr:nvSpPr>
      <xdr:spPr bwMode="auto">
        <a:xfrm>
          <a:off x="10296525" y="4714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118</xdr:row>
      <xdr:rowOff>0</xdr:rowOff>
    </xdr:from>
    <xdr:to>
      <xdr:col>3</xdr:col>
      <xdr:colOff>57150</xdr:colOff>
      <xdr:row>118</xdr:row>
      <xdr:rowOff>47625</xdr:rowOff>
    </xdr:to>
    <xdr:sp macro="" textlink="">
      <xdr:nvSpPr>
        <xdr:cNvPr id="52705" name="pt1:r1:0:tQuoteDetails:22:s1_rc" descr="http://global-deal.oraclecorp.com/app/adf/images/t.gif">
          <a:extLst>
            <a:ext uri="{FF2B5EF4-FFF2-40B4-BE49-F238E27FC236}">
              <a16:creationId xmlns:a16="http://schemas.microsoft.com/office/drawing/2014/main" id="{1540406B-BB54-7CA7-DF62-0A6E1F5F115B}"/>
            </a:ext>
          </a:extLst>
        </xdr:cNvPr>
        <xdr:cNvSpPr>
          <a:spLocks noChangeAspect="1" noChangeArrowheads="1"/>
        </xdr:cNvSpPr>
      </xdr:nvSpPr>
      <xdr:spPr bwMode="auto">
        <a:xfrm>
          <a:off x="10296525" y="4600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122</xdr:row>
      <xdr:rowOff>0</xdr:rowOff>
    </xdr:from>
    <xdr:to>
      <xdr:col>3</xdr:col>
      <xdr:colOff>57150</xdr:colOff>
      <xdr:row>122</xdr:row>
      <xdr:rowOff>47625</xdr:rowOff>
    </xdr:to>
    <xdr:sp macro="" textlink="">
      <xdr:nvSpPr>
        <xdr:cNvPr id="52706" name="pt1:r1:0:tQuoteDetails:29:s1_rc" descr="http://global-deal.oraclecorp.com/app/adf/images/t.gif">
          <a:extLst>
            <a:ext uri="{FF2B5EF4-FFF2-40B4-BE49-F238E27FC236}">
              <a16:creationId xmlns:a16="http://schemas.microsoft.com/office/drawing/2014/main" id="{A5721557-7DD4-EA08-41D6-B2C1952F789A}"/>
            </a:ext>
          </a:extLst>
        </xdr:cNvPr>
        <xdr:cNvSpPr>
          <a:spLocks noChangeAspect="1" noChangeArrowheads="1"/>
        </xdr:cNvSpPr>
      </xdr:nvSpPr>
      <xdr:spPr bwMode="auto">
        <a:xfrm>
          <a:off x="10296525" y="4752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1695450</xdr:colOff>
      <xdr:row>129</xdr:row>
      <xdr:rowOff>219075</xdr:rowOff>
    </xdr:from>
    <xdr:to>
      <xdr:col>2</xdr:col>
      <xdr:colOff>1762125</xdr:colOff>
      <xdr:row>129</xdr:row>
      <xdr:rowOff>266700</xdr:rowOff>
    </xdr:to>
    <xdr:sp macro="" textlink="">
      <xdr:nvSpPr>
        <xdr:cNvPr id="52707" name="pt1:r1:0:tQuoteDetails:29:s1_rc" descr="http://global-deal.oraclecorp.com/app/adf/images/t.gif">
          <a:extLst>
            <a:ext uri="{FF2B5EF4-FFF2-40B4-BE49-F238E27FC236}">
              <a16:creationId xmlns:a16="http://schemas.microsoft.com/office/drawing/2014/main" id="{B8AA0CE7-8853-C2D5-4844-AA09921E76D1}"/>
            </a:ext>
          </a:extLst>
        </xdr:cNvPr>
        <xdr:cNvSpPr>
          <a:spLocks noChangeAspect="1" noChangeArrowheads="1"/>
        </xdr:cNvSpPr>
      </xdr:nvSpPr>
      <xdr:spPr bwMode="auto">
        <a:xfrm>
          <a:off x="10201275" y="50415825"/>
          <a:ext cx="666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127</xdr:row>
      <xdr:rowOff>0</xdr:rowOff>
    </xdr:from>
    <xdr:to>
      <xdr:col>3</xdr:col>
      <xdr:colOff>57150</xdr:colOff>
      <xdr:row>127</xdr:row>
      <xdr:rowOff>47625</xdr:rowOff>
    </xdr:to>
    <xdr:sp macro="" textlink="">
      <xdr:nvSpPr>
        <xdr:cNvPr id="52708" name="pt1:r1:0:tQuoteDetails:29:s1_rc" descr="http://global-deal.oraclecorp.com/app/adf/images/t.gif">
          <a:extLst>
            <a:ext uri="{FF2B5EF4-FFF2-40B4-BE49-F238E27FC236}">
              <a16:creationId xmlns:a16="http://schemas.microsoft.com/office/drawing/2014/main" id="{76D33B60-483E-9098-A60C-E2CA0AB21608}"/>
            </a:ext>
          </a:extLst>
        </xdr:cNvPr>
        <xdr:cNvSpPr>
          <a:spLocks noChangeAspect="1" noChangeArrowheads="1"/>
        </xdr:cNvSpPr>
      </xdr:nvSpPr>
      <xdr:spPr bwMode="auto">
        <a:xfrm>
          <a:off x="10296525" y="4943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128</xdr:row>
      <xdr:rowOff>0</xdr:rowOff>
    </xdr:from>
    <xdr:to>
      <xdr:col>3</xdr:col>
      <xdr:colOff>57150</xdr:colOff>
      <xdr:row>128</xdr:row>
      <xdr:rowOff>47625</xdr:rowOff>
    </xdr:to>
    <xdr:sp macro="" textlink="">
      <xdr:nvSpPr>
        <xdr:cNvPr id="52709" name="pt1:r1:0:tQuoteDetails:29:s1_rc" descr="http://global-deal.oraclecorp.com/app/adf/images/t.gif">
          <a:extLst>
            <a:ext uri="{FF2B5EF4-FFF2-40B4-BE49-F238E27FC236}">
              <a16:creationId xmlns:a16="http://schemas.microsoft.com/office/drawing/2014/main" id="{60215CC3-762C-574C-90B0-5A4E42AB747A}"/>
            </a:ext>
          </a:extLst>
        </xdr:cNvPr>
        <xdr:cNvSpPr>
          <a:spLocks noChangeAspect="1" noChangeArrowheads="1"/>
        </xdr:cNvSpPr>
      </xdr:nvSpPr>
      <xdr:spPr bwMode="auto">
        <a:xfrm>
          <a:off x="10296525" y="4981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129</xdr:row>
      <xdr:rowOff>0</xdr:rowOff>
    </xdr:from>
    <xdr:to>
      <xdr:col>3</xdr:col>
      <xdr:colOff>57150</xdr:colOff>
      <xdr:row>129</xdr:row>
      <xdr:rowOff>47625</xdr:rowOff>
    </xdr:to>
    <xdr:sp macro="" textlink="">
      <xdr:nvSpPr>
        <xdr:cNvPr id="52710" name="pt1:r1:0:tQuoteDetails:29:s1_rc" descr="http://global-deal.oraclecorp.com/app/adf/images/t.gif">
          <a:extLst>
            <a:ext uri="{FF2B5EF4-FFF2-40B4-BE49-F238E27FC236}">
              <a16:creationId xmlns:a16="http://schemas.microsoft.com/office/drawing/2014/main" id="{FE2EEB56-FE40-DC40-1206-5E286FA15951}"/>
            </a:ext>
          </a:extLst>
        </xdr:cNvPr>
        <xdr:cNvSpPr>
          <a:spLocks noChangeAspect="1" noChangeArrowheads="1"/>
        </xdr:cNvSpPr>
      </xdr:nvSpPr>
      <xdr:spPr bwMode="auto">
        <a:xfrm>
          <a:off x="10296525" y="5019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1695450</xdr:colOff>
      <xdr:row>130</xdr:row>
      <xdr:rowOff>219075</xdr:rowOff>
    </xdr:from>
    <xdr:to>
      <xdr:col>2</xdr:col>
      <xdr:colOff>1762125</xdr:colOff>
      <xdr:row>130</xdr:row>
      <xdr:rowOff>266700</xdr:rowOff>
    </xdr:to>
    <xdr:sp macro="" textlink="">
      <xdr:nvSpPr>
        <xdr:cNvPr id="52711" name="pt1:r1:0:tQuoteDetails:29:s1_rc" descr="http://global-deal.oraclecorp.com/app/adf/images/t.gif">
          <a:extLst>
            <a:ext uri="{FF2B5EF4-FFF2-40B4-BE49-F238E27FC236}">
              <a16:creationId xmlns:a16="http://schemas.microsoft.com/office/drawing/2014/main" id="{D1A26041-1B05-0C89-0892-C2DEC2DAE112}"/>
            </a:ext>
          </a:extLst>
        </xdr:cNvPr>
        <xdr:cNvSpPr>
          <a:spLocks noChangeAspect="1" noChangeArrowheads="1"/>
        </xdr:cNvSpPr>
      </xdr:nvSpPr>
      <xdr:spPr bwMode="auto">
        <a:xfrm>
          <a:off x="10201275" y="50796825"/>
          <a:ext cx="666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1695450</xdr:colOff>
      <xdr:row>131</xdr:row>
      <xdr:rowOff>219075</xdr:rowOff>
    </xdr:from>
    <xdr:to>
      <xdr:col>2</xdr:col>
      <xdr:colOff>1762125</xdr:colOff>
      <xdr:row>131</xdr:row>
      <xdr:rowOff>266700</xdr:rowOff>
    </xdr:to>
    <xdr:sp macro="" textlink="">
      <xdr:nvSpPr>
        <xdr:cNvPr id="52712" name="pt1:r1:0:tQuoteDetails:29:s1_rc" descr="http://global-deal.oraclecorp.com/app/adf/images/t.gif">
          <a:extLst>
            <a:ext uri="{FF2B5EF4-FFF2-40B4-BE49-F238E27FC236}">
              <a16:creationId xmlns:a16="http://schemas.microsoft.com/office/drawing/2014/main" id="{520A48D6-26E4-5002-5986-6CA1090ECC95}"/>
            </a:ext>
          </a:extLst>
        </xdr:cNvPr>
        <xdr:cNvSpPr>
          <a:spLocks noChangeAspect="1" noChangeArrowheads="1"/>
        </xdr:cNvSpPr>
      </xdr:nvSpPr>
      <xdr:spPr bwMode="auto">
        <a:xfrm>
          <a:off x="10201275" y="51177825"/>
          <a:ext cx="666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130</xdr:row>
      <xdr:rowOff>0</xdr:rowOff>
    </xdr:from>
    <xdr:to>
      <xdr:col>3</xdr:col>
      <xdr:colOff>57150</xdr:colOff>
      <xdr:row>130</xdr:row>
      <xdr:rowOff>47625</xdr:rowOff>
    </xdr:to>
    <xdr:sp macro="" textlink="">
      <xdr:nvSpPr>
        <xdr:cNvPr id="52713" name="pt1:r1:0:tQuoteDetails:29:s1_rc" descr="http://global-deal.oraclecorp.com/app/adf/images/t.gif">
          <a:extLst>
            <a:ext uri="{FF2B5EF4-FFF2-40B4-BE49-F238E27FC236}">
              <a16:creationId xmlns:a16="http://schemas.microsoft.com/office/drawing/2014/main" id="{DCE211D0-3197-A046-3E51-19CFE6F5F6AC}"/>
            </a:ext>
          </a:extLst>
        </xdr:cNvPr>
        <xdr:cNvSpPr>
          <a:spLocks noChangeAspect="1" noChangeArrowheads="1"/>
        </xdr:cNvSpPr>
      </xdr:nvSpPr>
      <xdr:spPr bwMode="auto">
        <a:xfrm>
          <a:off x="10296525" y="5057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57150</xdr:colOff>
      <xdr:row>131</xdr:row>
      <xdr:rowOff>47625</xdr:rowOff>
    </xdr:to>
    <xdr:sp macro="" textlink="">
      <xdr:nvSpPr>
        <xdr:cNvPr id="52714" name="pt1:r1:0:tQuoteDetails:29:s1_rc" descr="http://global-deal.oraclecorp.com/app/adf/images/t.gif">
          <a:extLst>
            <a:ext uri="{FF2B5EF4-FFF2-40B4-BE49-F238E27FC236}">
              <a16:creationId xmlns:a16="http://schemas.microsoft.com/office/drawing/2014/main" id="{7277C3E6-726D-45F0-1412-84AAC8E085FE}"/>
            </a:ext>
          </a:extLst>
        </xdr:cNvPr>
        <xdr:cNvSpPr>
          <a:spLocks noChangeAspect="1" noChangeArrowheads="1"/>
        </xdr:cNvSpPr>
      </xdr:nvSpPr>
      <xdr:spPr bwMode="auto">
        <a:xfrm>
          <a:off x="10296525" y="5095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57150</xdr:colOff>
      <xdr:row>123</xdr:row>
      <xdr:rowOff>47625</xdr:rowOff>
    </xdr:to>
    <xdr:sp macro="" textlink="">
      <xdr:nvSpPr>
        <xdr:cNvPr id="52715" name="pt1:r1:0:tQuoteDetails:29:s1_rc" descr="http://global-deal.oraclecorp.com/app/adf/images/t.gif">
          <a:extLst>
            <a:ext uri="{FF2B5EF4-FFF2-40B4-BE49-F238E27FC236}">
              <a16:creationId xmlns:a16="http://schemas.microsoft.com/office/drawing/2014/main" id="{60693F95-C9E6-0C2B-A7AE-7FB4C9BA22B3}"/>
            </a:ext>
          </a:extLst>
        </xdr:cNvPr>
        <xdr:cNvSpPr>
          <a:spLocks noChangeAspect="1" noChangeArrowheads="1"/>
        </xdr:cNvSpPr>
      </xdr:nvSpPr>
      <xdr:spPr bwMode="auto">
        <a:xfrm>
          <a:off x="10296525" y="4791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124</xdr:row>
      <xdr:rowOff>0</xdr:rowOff>
    </xdr:from>
    <xdr:to>
      <xdr:col>3</xdr:col>
      <xdr:colOff>57150</xdr:colOff>
      <xdr:row>124</xdr:row>
      <xdr:rowOff>47625</xdr:rowOff>
    </xdr:to>
    <xdr:sp macro="" textlink="">
      <xdr:nvSpPr>
        <xdr:cNvPr id="52716" name="pt1:r1:0:tQuoteDetails:29:s1_rc" descr="http://global-deal.oraclecorp.com/app/adf/images/t.gif">
          <a:extLst>
            <a:ext uri="{FF2B5EF4-FFF2-40B4-BE49-F238E27FC236}">
              <a16:creationId xmlns:a16="http://schemas.microsoft.com/office/drawing/2014/main" id="{58CCBF79-89BC-DE29-F65A-FC0B7DEF0023}"/>
            </a:ext>
          </a:extLst>
        </xdr:cNvPr>
        <xdr:cNvSpPr>
          <a:spLocks noChangeAspect="1" noChangeArrowheads="1"/>
        </xdr:cNvSpPr>
      </xdr:nvSpPr>
      <xdr:spPr bwMode="auto">
        <a:xfrm>
          <a:off x="10296525" y="4829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125</xdr:row>
      <xdr:rowOff>0</xdr:rowOff>
    </xdr:from>
    <xdr:to>
      <xdr:col>3</xdr:col>
      <xdr:colOff>57150</xdr:colOff>
      <xdr:row>125</xdr:row>
      <xdr:rowOff>47625</xdr:rowOff>
    </xdr:to>
    <xdr:sp macro="" textlink="">
      <xdr:nvSpPr>
        <xdr:cNvPr id="52717" name="pt1:r1:0:tQuoteDetails:29:s1_rc" descr="http://global-deal.oraclecorp.com/app/adf/images/t.gif">
          <a:extLst>
            <a:ext uri="{FF2B5EF4-FFF2-40B4-BE49-F238E27FC236}">
              <a16:creationId xmlns:a16="http://schemas.microsoft.com/office/drawing/2014/main" id="{94C8EAE3-13B7-FEFF-B78F-0F60E3B047A7}"/>
            </a:ext>
          </a:extLst>
        </xdr:cNvPr>
        <xdr:cNvSpPr>
          <a:spLocks noChangeAspect="1" noChangeArrowheads="1"/>
        </xdr:cNvSpPr>
      </xdr:nvSpPr>
      <xdr:spPr bwMode="auto">
        <a:xfrm>
          <a:off x="10296525" y="4867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321</xdr:row>
      <xdr:rowOff>0</xdr:rowOff>
    </xdr:from>
    <xdr:ext cx="77586" cy="78232"/>
    <xdr:sp macro="" textlink="">
      <xdr:nvSpPr>
        <xdr:cNvPr id="19" name="Shape 3" descr="http://global-deal.oraclecorp.com/app/adf/images/t.gif">
          <a:extLst>
            <a:ext uri="{FF2B5EF4-FFF2-40B4-BE49-F238E27FC236}">
              <a16:creationId xmlns:a16="http://schemas.microsoft.com/office/drawing/2014/main" id="{6658220F-CFEB-F455-F146-98CC500794BE}"/>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0" name="Shape 3" descr="http://global-deal.oraclecorp.com/app/adf/images/t.gif">
          <a:extLst>
            <a:ext uri="{FF2B5EF4-FFF2-40B4-BE49-F238E27FC236}">
              <a16:creationId xmlns:a16="http://schemas.microsoft.com/office/drawing/2014/main" id="{F35B0C8E-60BA-A58A-644B-8EDDE196708F}"/>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1" name="Shape 3" descr="http://global-deal.oraclecorp.com/app/adf/images/t.gif">
          <a:extLst>
            <a:ext uri="{FF2B5EF4-FFF2-40B4-BE49-F238E27FC236}">
              <a16:creationId xmlns:a16="http://schemas.microsoft.com/office/drawing/2014/main" id="{1323D64C-9C6E-BC48-34E0-1184A5EEE6C8}"/>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2" name="Shape 3" descr="http://global-deal.oraclecorp.com/app/adf/images/t.gif">
          <a:extLst>
            <a:ext uri="{FF2B5EF4-FFF2-40B4-BE49-F238E27FC236}">
              <a16:creationId xmlns:a16="http://schemas.microsoft.com/office/drawing/2014/main" id="{4C8F5AEB-35CB-480B-92D3-F3A39C53B6F2}"/>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3" name="Shape 3" descr="http://global-deal.oraclecorp.com/app/adf/images/t.gif">
          <a:extLst>
            <a:ext uri="{FF2B5EF4-FFF2-40B4-BE49-F238E27FC236}">
              <a16:creationId xmlns:a16="http://schemas.microsoft.com/office/drawing/2014/main" id="{EA1E484F-6D6C-7DF3-FAFD-FECB35142D5A}"/>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4" name="Shape 3" descr="http://global-deal.oraclecorp.com/app/adf/images/t.gif">
          <a:extLst>
            <a:ext uri="{FF2B5EF4-FFF2-40B4-BE49-F238E27FC236}">
              <a16:creationId xmlns:a16="http://schemas.microsoft.com/office/drawing/2014/main" id="{0CD98329-ECA6-B4D8-9C6D-B61C59F8C54D}"/>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5" name="Shape 3" descr="http://global-deal.oraclecorp.com/app/adf/images/t.gif">
          <a:extLst>
            <a:ext uri="{FF2B5EF4-FFF2-40B4-BE49-F238E27FC236}">
              <a16:creationId xmlns:a16="http://schemas.microsoft.com/office/drawing/2014/main" id="{3D455341-51B7-D9C9-942F-3857D8527163}"/>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6" name="Shape 3" descr="http://global-deal.oraclecorp.com/app/adf/images/t.gif">
          <a:extLst>
            <a:ext uri="{FF2B5EF4-FFF2-40B4-BE49-F238E27FC236}">
              <a16:creationId xmlns:a16="http://schemas.microsoft.com/office/drawing/2014/main" id="{E83FCB80-ADFE-E20D-AE6A-35F41D53B30C}"/>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7" name="Shape 3" descr="http://global-deal.oraclecorp.com/app/adf/images/t.gif">
          <a:extLst>
            <a:ext uri="{FF2B5EF4-FFF2-40B4-BE49-F238E27FC236}">
              <a16:creationId xmlns:a16="http://schemas.microsoft.com/office/drawing/2014/main" id="{748D30D5-B461-5F6C-59D4-4A4F684EFBD4}"/>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8" name="Shape 3" descr="http://global-deal.oraclecorp.com/app/adf/images/t.gif">
          <a:extLst>
            <a:ext uri="{FF2B5EF4-FFF2-40B4-BE49-F238E27FC236}">
              <a16:creationId xmlns:a16="http://schemas.microsoft.com/office/drawing/2014/main" id="{664FB1F5-1F8F-5983-C976-3DEF782704A4}"/>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29" name="Shape 3" descr="http://global-deal.oraclecorp.com/app/adf/images/t.gif">
          <a:extLst>
            <a:ext uri="{FF2B5EF4-FFF2-40B4-BE49-F238E27FC236}">
              <a16:creationId xmlns:a16="http://schemas.microsoft.com/office/drawing/2014/main" id="{BD6F9C3D-8FDF-4E31-E305-9EC76673B6F0}"/>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30" name="Shape 3" descr="http://global-deal.oraclecorp.com/app/adf/images/t.gif">
          <a:extLst>
            <a:ext uri="{FF2B5EF4-FFF2-40B4-BE49-F238E27FC236}">
              <a16:creationId xmlns:a16="http://schemas.microsoft.com/office/drawing/2014/main" id="{3F335057-F634-FD29-7074-5D0EC2809A65}"/>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31" name="Shape 3" descr="http://global-deal.oraclecorp.com/app/adf/images/t.gif">
          <a:extLst>
            <a:ext uri="{FF2B5EF4-FFF2-40B4-BE49-F238E27FC236}">
              <a16:creationId xmlns:a16="http://schemas.microsoft.com/office/drawing/2014/main" id="{03D36566-DCD5-C50D-6937-B88B5AE84058}"/>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32" name="Shape 3" descr="http://global-deal.oraclecorp.com/app/adf/images/t.gif">
          <a:extLst>
            <a:ext uri="{FF2B5EF4-FFF2-40B4-BE49-F238E27FC236}">
              <a16:creationId xmlns:a16="http://schemas.microsoft.com/office/drawing/2014/main" id="{6AB4D490-A467-5118-81F3-7779F8EBEF2B}"/>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33" name="Shape 3" descr="http://global-deal.oraclecorp.com/app/adf/images/t.gif">
          <a:extLst>
            <a:ext uri="{FF2B5EF4-FFF2-40B4-BE49-F238E27FC236}">
              <a16:creationId xmlns:a16="http://schemas.microsoft.com/office/drawing/2014/main" id="{B32CC064-AA96-A973-895D-3B3F797AD5E1}"/>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34" name="Shape 3" descr="http://global-deal.oraclecorp.com/app/adf/images/t.gif">
          <a:extLst>
            <a:ext uri="{FF2B5EF4-FFF2-40B4-BE49-F238E27FC236}">
              <a16:creationId xmlns:a16="http://schemas.microsoft.com/office/drawing/2014/main" id="{387ADACB-3782-91F9-0D7C-402329A943FA}"/>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321</xdr:row>
      <xdr:rowOff>0</xdr:rowOff>
    </xdr:from>
    <xdr:ext cx="77586" cy="78232"/>
    <xdr:sp macro="" textlink="">
      <xdr:nvSpPr>
        <xdr:cNvPr id="35" name="Shape 3" descr="http://global-deal.oraclecorp.com/app/adf/images/t.gif">
          <a:extLst>
            <a:ext uri="{FF2B5EF4-FFF2-40B4-BE49-F238E27FC236}">
              <a16:creationId xmlns:a16="http://schemas.microsoft.com/office/drawing/2014/main" id="{8C3898C9-51A8-FDE5-F607-1C6CE908A7A0}"/>
            </a:ext>
          </a:extLst>
        </xdr:cNvPr>
        <xdr:cNvSpPr/>
      </xdr:nvSpPr>
      <xdr:spPr>
        <a:xfrm>
          <a:off x="0" y="1746250"/>
          <a:ext cx="66675"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editAs="oneCell">
    <xdr:from>
      <xdr:col>3</xdr:col>
      <xdr:colOff>0</xdr:colOff>
      <xdr:row>133</xdr:row>
      <xdr:rowOff>0</xdr:rowOff>
    </xdr:from>
    <xdr:to>
      <xdr:col>3</xdr:col>
      <xdr:colOff>57150</xdr:colOff>
      <xdr:row>133</xdr:row>
      <xdr:rowOff>47625</xdr:rowOff>
    </xdr:to>
    <xdr:sp macro="" textlink="">
      <xdr:nvSpPr>
        <xdr:cNvPr id="52735" name="pt1:r1:0:tQuoteDetails:14:s1_rc" descr="http://global-deal.oraclecorp.com/app/adf/images/t.gif">
          <a:extLst>
            <a:ext uri="{FF2B5EF4-FFF2-40B4-BE49-F238E27FC236}">
              <a16:creationId xmlns:a16="http://schemas.microsoft.com/office/drawing/2014/main" id="{EB164609-3461-8F66-C97B-2634E861AB15}"/>
            </a:ext>
          </a:extLst>
        </xdr:cNvPr>
        <xdr:cNvSpPr>
          <a:spLocks noChangeAspect="1" noChangeArrowheads="1"/>
        </xdr:cNvSpPr>
      </xdr:nvSpPr>
      <xdr:spPr bwMode="auto">
        <a:xfrm>
          <a:off x="10296525" y="5172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136</xdr:row>
      <xdr:rowOff>0</xdr:rowOff>
    </xdr:from>
    <xdr:to>
      <xdr:col>3</xdr:col>
      <xdr:colOff>57150</xdr:colOff>
      <xdr:row>136</xdr:row>
      <xdr:rowOff>47625</xdr:rowOff>
    </xdr:to>
    <xdr:sp macro="" textlink="">
      <xdr:nvSpPr>
        <xdr:cNvPr id="52736" name="pt1:r1:0:tQuoteDetails:15:s1_rc" descr="http://global-deal.oraclecorp.com/app/adf/images/t.gif">
          <a:extLst>
            <a:ext uri="{FF2B5EF4-FFF2-40B4-BE49-F238E27FC236}">
              <a16:creationId xmlns:a16="http://schemas.microsoft.com/office/drawing/2014/main" id="{FA00A9DE-49E1-4C2D-E717-AF052B8AE3FF}"/>
            </a:ext>
          </a:extLst>
        </xdr:cNvPr>
        <xdr:cNvSpPr>
          <a:spLocks noChangeAspect="1" noChangeArrowheads="1"/>
        </xdr:cNvSpPr>
      </xdr:nvSpPr>
      <xdr:spPr bwMode="auto">
        <a:xfrm>
          <a:off x="10296525" y="5286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137</xdr:row>
      <xdr:rowOff>0</xdr:rowOff>
    </xdr:from>
    <xdr:to>
      <xdr:col>3</xdr:col>
      <xdr:colOff>57150</xdr:colOff>
      <xdr:row>137</xdr:row>
      <xdr:rowOff>47625</xdr:rowOff>
    </xdr:to>
    <xdr:sp macro="" textlink="">
      <xdr:nvSpPr>
        <xdr:cNvPr id="52737" name="pt1:r1:0:tQuoteDetails:16:s1_rc" descr="http://global-deal.oraclecorp.com/app/adf/images/t.gif">
          <a:extLst>
            <a:ext uri="{FF2B5EF4-FFF2-40B4-BE49-F238E27FC236}">
              <a16:creationId xmlns:a16="http://schemas.microsoft.com/office/drawing/2014/main" id="{0DC9CE15-ABCF-4076-9270-D005ECD5F794}"/>
            </a:ext>
          </a:extLst>
        </xdr:cNvPr>
        <xdr:cNvSpPr>
          <a:spLocks noChangeAspect="1" noChangeArrowheads="1"/>
        </xdr:cNvSpPr>
      </xdr:nvSpPr>
      <xdr:spPr bwMode="auto">
        <a:xfrm>
          <a:off x="10296525" y="5324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138</xdr:row>
      <xdr:rowOff>0</xdr:rowOff>
    </xdr:from>
    <xdr:to>
      <xdr:col>3</xdr:col>
      <xdr:colOff>57150</xdr:colOff>
      <xdr:row>138</xdr:row>
      <xdr:rowOff>47625</xdr:rowOff>
    </xdr:to>
    <xdr:sp macro="" textlink="">
      <xdr:nvSpPr>
        <xdr:cNvPr id="52738" name="pt1:r1:0:tQuoteDetails:29:s1_rc" descr="http://global-deal.oraclecorp.com/app/adf/images/t.gif">
          <a:extLst>
            <a:ext uri="{FF2B5EF4-FFF2-40B4-BE49-F238E27FC236}">
              <a16:creationId xmlns:a16="http://schemas.microsoft.com/office/drawing/2014/main" id="{910E23F4-FABF-E709-C15E-7B05BDFEE966}"/>
            </a:ext>
          </a:extLst>
        </xdr:cNvPr>
        <xdr:cNvSpPr>
          <a:spLocks noChangeAspect="1" noChangeArrowheads="1"/>
        </xdr:cNvSpPr>
      </xdr:nvSpPr>
      <xdr:spPr bwMode="auto">
        <a:xfrm>
          <a:off x="10296525" y="5362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135</xdr:row>
      <xdr:rowOff>0</xdr:rowOff>
    </xdr:from>
    <xdr:to>
      <xdr:col>3</xdr:col>
      <xdr:colOff>57150</xdr:colOff>
      <xdr:row>135</xdr:row>
      <xdr:rowOff>47625</xdr:rowOff>
    </xdr:to>
    <xdr:sp macro="" textlink="">
      <xdr:nvSpPr>
        <xdr:cNvPr id="52739" name="pt1:r1:0:tQuoteDetails:22:s1_rc" descr="http://global-deal.oraclecorp.com/app/adf/images/t.gif">
          <a:extLst>
            <a:ext uri="{FF2B5EF4-FFF2-40B4-BE49-F238E27FC236}">
              <a16:creationId xmlns:a16="http://schemas.microsoft.com/office/drawing/2014/main" id="{E98FDFE9-E6BD-FDBD-0076-5BA0496C37E1}"/>
            </a:ext>
          </a:extLst>
        </xdr:cNvPr>
        <xdr:cNvSpPr>
          <a:spLocks noChangeAspect="1" noChangeArrowheads="1"/>
        </xdr:cNvSpPr>
      </xdr:nvSpPr>
      <xdr:spPr bwMode="auto">
        <a:xfrm>
          <a:off x="10296525" y="5248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139</xdr:row>
      <xdr:rowOff>0</xdr:rowOff>
    </xdr:from>
    <xdr:to>
      <xdr:col>3</xdr:col>
      <xdr:colOff>57150</xdr:colOff>
      <xdr:row>139</xdr:row>
      <xdr:rowOff>47625</xdr:rowOff>
    </xdr:to>
    <xdr:sp macro="" textlink="">
      <xdr:nvSpPr>
        <xdr:cNvPr id="52740" name="pt1:r1:0:tQuoteDetails:29:s1_rc" descr="http://global-deal.oraclecorp.com/app/adf/images/t.gif">
          <a:extLst>
            <a:ext uri="{FF2B5EF4-FFF2-40B4-BE49-F238E27FC236}">
              <a16:creationId xmlns:a16="http://schemas.microsoft.com/office/drawing/2014/main" id="{10BCAFFC-678E-D86F-DC5A-B1E96E39F233}"/>
            </a:ext>
          </a:extLst>
        </xdr:cNvPr>
        <xdr:cNvSpPr>
          <a:spLocks noChangeAspect="1" noChangeArrowheads="1"/>
        </xdr:cNvSpPr>
      </xdr:nvSpPr>
      <xdr:spPr bwMode="auto">
        <a:xfrm>
          <a:off x="10296525" y="5400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57150</xdr:colOff>
      <xdr:row>144</xdr:row>
      <xdr:rowOff>47625</xdr:rowOff>
    </xdr:to>
    <xdr:sp macro="" textlink="">
      <xdr:nvSpPr>
        <xdr:cNvPr id="52741" name="pt1:r1:0:tQuoteDetails:29:s1_rc" descr="http://global-deal.oraclecorp.com/app/adf/images/t.gif">
          <a:extLst>
            <a:ext uri="{FF2B5EF4-FFF2-40B4-BE49-F238E27FC236}">
              <a16:creationId xmlns:a16="http://schemas.microsoft.com/office/drawing/2014/main" id="{BC14ADA2-6560-D159-38FD-F4F1143EBCFC}"/>
            </a:ext>
          </a:extLst>
        </xdr:cNvPr>
        <xdr:cNvSpPr>
          <a:spLocks noChangeAspect="1" noChangeArrowheads="1"/>
        </xdr:cNvSpPr>
      </xdr:nvSpPr>
      <xdr:spPr bwMode="auto">
        <a:xfrm>
          <a:off x="10296525" y="5591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47625</xdr:rowOff>
    </xdr:to>
    <xdr:sp macro="" textlink="">
      <xdr:nvSpPr>
        <xdr:cNvPr id="52742" name="pt1:r1:0:tQuoteDetails:29:s1_rc" descr="http://global-deal.oraclecorp.com/app/adf/images/t.gif">
          <a:extLst>
            <a:ext uri="{FF2B5EF4-FFF2-40B4-BE49-F238E27FC236}">
              <a16:creationId xmlns:a16="http://schemas.microsoft.com/office/drawing/2014/main" id="{EB01EEB4-E229-23E8-89BB-36D32AC3E1FD}"/>
            </a:ext>
          </a:extLst>
        </xdr:cNvPr>
        <xdr:cNvSpPr>
          <a:spLocks noChangeAspect="1" noChangeArrowheads="1"/>
        </xdr:cNvSpPr>
      </xdr:nvSpPr>
      <xdr:spPr bwMode="auto">
        <a:xfrm>
          <a:off x="10296525" y="5629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47625</xdr:rowOff>
    </xdr:to>
    <xdr:sp macro="" textlink="">
      <xdr:nvSpPr>
        <xdr:cNvPr id="52743" name="pt1:r1:0:tQuoteDetails:29:s1_rc" descr="http://global-deal.oraclecorp.com/app/adf/images/t.gif">
          <a:extLst>
            <a:ext uri="{FF2B5EF4-FFF2-40B4-BE49-F238E27FC236}">
              <a16:creationId xmlns:a16="http://schemas.microsoft.com/office/drawing/2014/main" id="{408B816D-C189-E059-5FCE-F751C60AB3F1}"/>
            </a:ext>
          </a:extLst>
        </xdr:cNvPr>
        <xdr:cNvSpPr>
          <a:spLocks noChangeAspect="1" noChangeArrowheads="1"/>
        </xdr:cNvSpPr>
      </xdr:nvSpPr>
      <xdr:spPr bwMode="auto">
        <a:xfrm>
          <a:off x="10296525" y="5667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744" name="pt1:r1:0:tQuoteDetails:29:s1_rc" descr="http://global-deal.oraclecorp.com/app/adf/images/t.gif">
          <a:extLst>
            <a:ext uri="{FF2B5EF4-FFF2-40B4-BE49-F238E27FC236}">
              <a16:creationId xmlns:a16="http://schemas.microsoft.com/office/drawing/2014/main" id="{575F8CB3-8D31-0D85-6029-F40CD49D1E00}"/>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745" name="pt1:r1:0:tQuoteDetails:29:s1_rc" descr="http://global-deal.oraclecorp.com/app/adf/images/t.gif">
          <a:extLst>
            <a:ext uri="{FF2B5EF4-FFF2-40B4-BE49-F238E27FC236}">
              <a16:creationId xmlns:a16="http://schemas.microsoft.com/office/drawing/2014/main" id="{5F04FF8C-6BB2-CA2E-41D5-67CB6218E868}"/>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140</xdr:row>
      <xdr:rowOff>0</xdr:rowOff>
    </xdr:from>
    <xdr:to>
      <xdr:col>3</xdr:col>
      <xdr:colOff>57150</xdr:colOff>
      <xdr:row>140</xdr:row>
      <xdr:rowOff>47625</xdr:rowOff>
    </xdr:to>
    <xdr:sp macro="" textlink="">
      <xdr:nvSpPr>
        <xdr:cNvPr id="52746" name="pt1:r1:0:tQuoteDetails:29:s1_rc" descr="http://global-deal.oraclecorp.com/app/adf/images/t.gif">
          <a:extLst>
            <a:ext uri="{FF2B5EF4-FFF2-40B4-BE49-F238E27FC236}">
              <a16:creationId xmlns:a16="http://schemas.microsoft.com/office/drawing/2014/main" id="{2D1D6043-4893-B666-5F33-7CA96D4AE4CF}"/>
            </a:ext>
          </a:extLst>
        </xdr:cNvPr>
        <xdr:cNvSpPr>
          <a:spLocks noChangeAspect="1" noChangeArrowheads="1"/>
        </xdr:cNvSpPr>
      </xdr:nvSpPr>
      <xdr:spPr bwMode="auto">
        <a:xfrm>
          <a:off x="10296525" y="5438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141</xdr:row>
      <xdr:rowOff>0</xdr:rowOff>
    </xdr:from>
    <xdr:to>
      <xdr:col>3</xdr:col>
      <xdr:colOff>57150</xdr:colOff>
      <xdr:row>141</xdr:row>
      <xdr:rowOff>47625</xdr:rowOff>
    </xdr:to>
    <xdr:sp macro="" textlink="">
      <xdr:nvSpPr>
        <xdr:cNvPr id="52747" name="pt1:r1:0:tQuoteDetails:29:s1_rc" descr="http://global-deal.oraclecorp.com/app/adf/images/t.gif">
          <a:extLst>
            <a:ext uri="{FF2B5EF4-FFF2-40B4-BE49-F238E27FC236}">
              <a16:creationId xmlns:a16="http://schemas.microsoft.com/office/drawing/2014/main" id="{D213163A-A9F3-CCC0-0594-5576707856E2}"/>
            </a:ext>
          </a:extLst>
        </xdr:cNvPr>
        <xdr:cNvSpPr>
          <a:spLocks noChangeAspect="1" noChangeArrowheads="1"/>
        </xdr:cNvSpPr>
      </xdr:nvSpPr>
      <xdr:spPr bwMode="auto">
        <a:xfrm>
          <a:off x="10296525" y="5476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142</xdr:row>
      <xdr:rowOff>0</xdr:rowOff>
    </xdr:from>
    <xdr:to>
      <xdr:col>3</xdr:col>
      <xdr:colOff>57150</xdr:colOff>
      <xdr:row>142</xdr:row>
      <xdr:rowOff>47625</xdr:rowOff>
    </xdr:to>
    <xdr:sp macro="" textlink="">
      <xdr:nvSpPr>
        <xdr:cNvPr id="52748" name="pt1:r1:0:tQuoteDetails:29:s1_rc" descr="http://global-deal.oraclecorp.com/app/adf/images/t.gif">
          <a:extLst>
            <a:ext uri="{FF2B5EF4-FFF2-40B4-BE49-F238E27FC236}">
              <a16:creationId xmlns:a16="http://schemas.microsoft.com/office/drawing/2014/main" id="{27FDFDBD-4D6D-8397-1BC2-2D42AD504AD0}"/>
            </a:ext>
          </a:extLst>
        </xdr:cNvPr>
        <xdr:cNvSpPr>
          <a:spLocks noChangeAspect="1" noChangeArrowheads="1"/>
        </xdr:cNvSpPr>
      </xdr:nvSpPr>
      <xdr:spPr bwMode="auto">
        <a:xfrm>
          <a:off x="10296525" y="5514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134</xdr:row>
      <xdr:rowOff>0</xdr:rowOff>
    </xdr:from>
    <xdr:to>
      <xdr:col>3</xdr:col>
      <xdr:colOff>57150</xdr:colOff>
      <xdr:row>134</xdr:row>
      <xdr:rowOff>47625</xdr:rowOff>
    </xdr:to>
    <xdr:sp macro="" textlink="">
      <xdr:nvSpPr>
        <xdr:cNvPr id="52749" name="pt1:r1:0:tQuoteDetails:14:s1_rc" descr="http://global-deal.oraclecorp.com/app/adf/images/t.gif">
          <a:extLst>
            <a:ext uri="{FF2B5EF4-FFF2-40B4-BE49-F238E27FC236}">
              <a16:creationId xmlns:a16="http://schemas.microsoft.com/office/drawing/2014/main" id="{755DF4C1-3583-24B0-BC63-C87AA78383AF}"/>
            </a:ext>
          </a:extLst>
        </xdr:cNvPr>
        <xdr:cNvSpPr>
          <a:spLocks noChangeAspect="1" noChangeArrowheads="1"/>
        </xdr:cNvSpPr>
      </xdr:nvSpPr>
      <xdr:spPr bwMode="auto">
        <a:xfrm>
          <a:off x="10296525" y="5210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138</xdr:row>
      <xdr:rowOff>0</xdr:rowOff>
    </xdr:from>
    <xdr:to>
      <xdr:col>3</xdr:col>
      <xdr:colOff>57150</xdr:colOff>
      <xdr:row>138</xdr:row>
      <xdr:rowOff>47625</xdr:rowOff>
    </xdr:to>
    <xdr:sp macro="" textlink="">
      <xdr:nvSpPr>
        <xdr:cNvPr id="52750" name="pt1:r1:0:tQuoteDetails:15:s1_rc" descr="http://global-deal.oraclecorp.com/app/adf/images/t.gif">
          <a:extLst>
            <a:ext uri="{FF2B5EF4-FFF2-40B4-BE49-F238E27FC236}">
              <a16:creationId xmlns:a16="http://schemas.microsoft.com/office/drawing/2014/main" id="{1EC68309-5549-CB23-F4F2-C3CF355E6967}"/>
            </a:ext>
          </a:extLst>
        </xdr:cNvPr>
        <xdr:cNvSpPr>
          <a:spLocks noChangeAspect="1" noChangeArrowheads="1"/>
        </xdr:cNvSpPr>
      </xdr:nvSpPr>
      <xdr:spPr bwMode="auto">
        <a:xfrm>
          <a:off x="10296525" y="5362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139</xdr:row>
      <xdr:rowOff>0</xdr:rowOff>
    </xdr:from>
    <xdr:to>
      <xdr:col>3</xdr:col>
      <xdr:colOff>57150</xdr:colOff>
      <xdr:row>139</xdr:row>
      <xdr:rowOff>47625</xdr:rowOff>
    </xdr:to>
    <xdr:sp macro="" textlink="">
      <xdr:nvSpPr>
        <xdr:cNvPr id="52751" name="pt1:r1:0:tQuoteDetails:16:s1_rc" descr="http://global-deal.oraclecorp.com/app/adf/images/t.gif">
          <a:extLst>
            <a:ext uri="{FF2B5EF4-FFF2-40B4-BE49-F238E27FC236}">
              <a16:creationId xmlns:a16="http://schemas.microsoft.com/office/drawing/2014/main" id="{ABF98EE7-B05B-DDBA-CC3B-E30E87BDFF59}"/>
            </a:ext>
          </a:extLst>
        </xdr:cNvPr>
        <xdr:cNvSpPr>
          <a:spLocks noChangeAspect="1" noChangeArrowheads="1"/>
        </xdr:cNvSpPr>
      </xdr:nvSpPr>
      <xdr:spPr bwMode="auto">
        <a:xfrm>
          <a:off x="10296525" y="5400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140</xdr:row>
      <xdr:rowOff>0</xdr:rowOff>
    </xdr:from>
    <xdr:to>
      <xdr:col>3</xdr:col>
      <xdr:colOff>57150</xdr:colOff>
      <xdr:row>140</xdr:row>
      <xdr:rowOff>47625</xdr:rowOff>
    </xdr:to>
    <xdr:sp macro="" textlink="">
      <xdr:nvSpPr>
        <xdr:cNvPr id="52752" name="pt1:r1:0:tQuoteDetails:29:s1_rc" descr="http://global-deal.oraclecorp.com/app/adf/images/t.gif">
          <a:extLst>
            <a:ext uri="{FF2B5EF4-FFF2-40B4-BE49-F238E27FC236}">
              <a16:creationId xmlns:a16="http://schemas.microsoft.com/office/drawing/2014/main" id="{62A0EB60-D221-7A2C-B96D-C892F054B0EA}"/>
            </a:ext>
          </a:extLst>
        </xdr:cNvPr>
        <xdr:cNvSpPr>
          <a:spLocks noChangeAspect="1" noChangeArrowheads="1"/>
        </xdr:cNvSpPr>
      </xdr:nvSpPr>
      <xdr:spPr bwMode="auto">
        <a:xfrm>
          <a:off x="10296525" y="5438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137</xdr:row>
      <xdr:rowOff>0</xdr:rowOff>
    </xdr:from>
    <xdr:to>
      <xdr:col>3</xdr:col>
      <xdr:colOff>57150</xdr:colOff>
      <xdr:row>137</xdr:row>
      <xdr:rowOff>47625</xdr:rowOff>
    </xdr:to>
    <xdr:sp macro="" textlink="">
      <xdr:nvSpPr>
        <xdr:cNvPr id="52753" name="pt1:r1:0:tQuoteDetails:22:s1_rc" descr="http://global-deal.oraclecorp.com/app/adf/images/t.gif">
          <a:extLst>
            <a:ext uri="{FF2B5EF4-FFF2-40B4-BE49-F238E27FC236}">
              <a16:creationId xmlns:a16="http://schemas.microsoft.com/office/drawing/2014/main" id="{2E12B593-8DF1-22F8-707F-DBA9D2937833}"/>
            </a:ext>
          </a:extLst>
        </xdr:cNvPr>
        <xdr:cNvSpPr>
          <a:spLocks noChangeAspect="1" noChangeArrowheads="1"/>
        </xdr:cNvSpPr>
      </xdr:nvSpPr>
      <xdr:spPr bwMode="auto">
        <a:xfrm>
          <a:off x="10296525" y="5324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141</xdr:row>
      <xdr:rowOff>0</xdr:rowOff>
    </xdr:from>
    <xdr:to>
      <xdr:col>3</xdr:col>
      <xdr:colOff>57150</xdr:colOff>
      <xdr:row>141</xdr:row>
      <xdr:rowOff>47625</xdr:rowOff>
    </xdr:to>
    <xdr:sp macro="" textlink="">
      <xdr:nvSpPr>
        <xdr:cNvPr id="52754" name="pt1:r1:0:tQuoteDetails:29:s1_rc" descr="http://global-deal.oraclecorp.com/app/adf/images/t.gif">
          <a:extLst>
            <a:ext uri="{FF2B5EF4-FFF2-40B4-BE49-F238E27FC236}">
              <a16:creationId xmlns:a16="http://schemas.microsoft.com/office/drawing/2014/main" id="{DB00F133-DCF8-FA67-EC1E-9F60BE6A80CE}"/>
            </a:ext>
          </a:extLst>
        </xdr:cNvPr>
        <xdr:cNvSpPr>
          <a:spLocks noChangeAspect="1" noChangeArrowheads="1"/>
        </xdr:cNvSpPr>
      </xdr:nvSpPr>
      <xdr:spPr bwMode="auto">
        <a:xfrm>
          <a:off x="10296525" y="5476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47625</xdr:rowOff>
    </xdr:to>
    <xdr:sp macro="" textlink="">
      <xdr:nvSpPr>
        <xdr:cNvPr id="52755" name="pt1:r1:0:tQuoteDetails:29:s1_rc" descr="http://global-deal.oraclecorp.com/app/adf/images/t.gif">
          <a:extLst>
            <a:ext uri="{FF2B5EF4-FFF2-40B4-BE49-F238E27FC236}">
              <a16:creationId xmlns:a16="http://schemas.microsoft.com/office/drawing/2014/main" id="{123C6EA4-B27C-7568-B25B-2B4506E524FB}"/>
            </a:ext>
          </a:extLst>
        </xdr:cNvPr>
        <xdr:cNvSpPr>
          <a:spLocks noChangeAspect="1" noChangeArrowheads="1"/>
        </xdr:cNvSpPr>
      </xdr:nvSpPr>
      <xdr:spPr bwMode="auto">
        <a:xfrm>
          <a:off x="10296525" y="5667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756" name="pt1:r1:0:tQuoteDetails:29:s1_rc" descr="http://global-deal.oraclecorp.com/app/adf/images/t.gif">
          <a:extLst>
            <a:ext uri="{FF2B5EF4-FFF2-40B4-BE49-F238E27FC236}">
              <a16:creationId xmlns:a16="http://schemas.microsoft.com/office/drawing/2014/main" id="{3E29C40F-B8E7-1E25-3B0E-5100198B5FB4}"/>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757" name="pt1:r1:0:tQuoteDetails:29:s1_rc" descr="http://global-deal.oraclecorp.com/app/adf/images/t.gif">
          <a:extLst>
            <a:ext uri="{FF2B5EF4-FFF2-40B4-BE49-F238E27FC236}">
              <a16:creationId xmlns:a16="http://schemas.microsoft.com/office/drawing/2014/main" id="{0F2DFF15-650A-4571-56C3-C9B1B87AC1F9}"/>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758" name="pt1:r1:0:tQuoteDetails:29:s1_rc" descr="http://global-deal.oraclecorp.com/app/adf/images/t.gif">
          <a:extLst>
            <a:ext uri="{FF2B5EF4-FFF2-40B4-BE49-F238E27FC236}">
              <a16:creationId xmlns:a16="http://schemas.microsoft.com/office/drawing/2014/main" id="{EEE8C694-0E80-A4B4-74D1-90F92DA80103}"/>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759" name="pt1:r1:0:tQuoteDetails:29:s1_rc" descr="http://global-deal.oraclecorp.com/app/adf/images/t.gif">
          <a:extLst>
            <a:ext uri="{FF2B5EF4-FFF2-40B4-BE49-F238E27FC236}">
              <a16:creationId xmlns:a16="http://schemas.microsoft.com/office/drawing/2014/main" id="{5AE91109-ACF7-A97D-FD0E-8144CB24C094}"/>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142</xdr:row>
      <xdr:rowOff>0</xdr:rowOff>
    </xdr:from>
    <xdr:to>
      <xdr:col>3</xdr:col>
      <xdr:colOff>57150</xdr:colOff>
      <xdr:row>142</xdr:row>
      <xdr:rowOff>47625</xdr:rowOff>
    </xdr:to>
    <xdr:sp macro="" textlink="">
      <xdr:nvSpPr>
        <xdr:cNvPr id="52760" name="pt1:r1:0:tQuoteDetails:29:s1_rc" descr="http://global-deal.oraclecorp.com/app/adf/images/t.gif">
          <a:extLst>
            <a:ext uri="{FF2B5EF4-FFF2-40B4-BE49-F238E27FC236}">
              <a16:creationId xmlns:a16="http://schemas.microsoft.com/office/drawing/2014/main" id="{C8DB76E7-1271-DF64-18F0-EC5F0A19AB6A}"/>
            </a:ext>
          </a:extLst>
        </xdr:cNvPr>
        <xdr:cNvSpPr>
          <a:spLocks noChangeAspect="1" noChangeArrowheads="1"/>
        </xdr:cNvSpPr>
      </xdr:nvSpPr>
      <xdr:spPr bwMode="auto">
        <a:xfrm>
          <a:off x="10296525" y="5514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57150</xdr:colOff>
      <xdr:row>143</xdr:row>
      <xdr:rowOff>47625</xdr:rowOff>
    </xdr:to>
    <xdr:sp macro="" textlink="">
      <xdr:nvSpPr>
        <xdr:cNvPr id="52761" name="pt1:r1:0:tQuoteDetails:29:s1_rc" descr="http://global-deal.oraclecorp.com/app/adf/images/t.gif">
          <a:extLst>
            <a:ext uri="{FF2B5EF4-FFF2-40B4-BE49-F238E27FC236}">
              <a16:creationId xmlns:a16="http://schemas.microsoft.com/office/drawing/2014/main" id="{8CFA22A9-7FC1-6550-C616-22B075FCCC85}"/>
            </a:ext>
          </a:extLst>
        </xdr:cNvPr>
        <xdr:cNvSpPr>
          <a:spLocks noChangeAspect="1" noChangeArrowheads="1"/>
        </xdr:cNvSpPr>
      </xdr:nvSpPr>
      <xdr:spPr bwMode="auto">
        <a:xfrm>
          <a:off x="10296525" y="5553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57150</xdr:colOff>
      <xdr:row>144</xdr:row>
      <xdr:rowOff>47625</xdr:rowOff>
    </xdr:to>
    <xdr:sp macro="" textlink="">
      <xdr:nvSpPr>
        <xdr:cNvPr id="52762" name="pt1:r1:0:tQuoteDetails:29:s1_rc" descr="http://global-deal.oraclecorp.com/app/adf/images/t.gif">
          <a:extLst>
            <a:ext uri="{FF2B5EF4-FFF2-40B4-BE49-F238E27FC236}">
              <a16:creationId xmlns:a16="http://schemas.microsoft.com/office/drawing/2014/main" id="{023C6B69-1A1B-2276-008A-20BF491BDDA4}"/>
            </a:ext>
          </a:extLst>
        </xdr:cNvPr>
        <xdr:cNvSpPr>
          <a:spLocks noChangeAspect="1" noChangeArrowheads="1"/>
        </xdr:cNvSpPr>
      </xdr:nvSpPr>
      <xdr:spPr bwMode="auto">
        <a:xfrm>
          <a:off x="10296525" y="5591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135</xdr:row>
      <xdr:rowOff>0</xdr:rowOff>
    </xdr:from>
    <xdr:to>
      <xdr:col>3</xdr:col>
      <xdr:colOff>57150</xdr:colOff>
      <xdr:row>135</xdr:row>
      <xdr:rowOff>47625</xdr:rowOff>
    </xdr:to>
    <xdr:sp macro="" textlink="">
      <xdr:nvSpPr>
        <xdr:cNvPr id="52763" name="pt1:r1:0:tQuoteDetails:14:s1_rc" descr="http://global-deal.oraclecorp.com/app/adf/images/t.gif">
          <a:extLst>
            <a:ext uri="{FF2B5EF4-FFF2-40B4-BE49-F238E27FC236}">
              <a16:creationId xmlns:a16="http://schemas.microsoft.com/office/drawing/2014/main" id="{46209270-AF62-1228-4F9B-922F412D91D6}"/>
            </a:ext>
          </a:extLst>
        </xdr:cNvPr>
        <xdr:cNvSpPr>
          <a:spLocks noChangeAspect="1" noChangeArrowheads="1"/>
        </xdr:cNvSpPr>
      </xdr:nvSpPr>
      <xdr:spPr bwMode="auto">
        <a:xfrm>
          <a:off x="10296525" y="5248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139</xdr:row>
      <xdr:rowOff>0</xdr:rowOff>
    </xdr:from>
    <xdr:to>
      <xdr:col>3</xdr:col>
      <xdr:colOff>57150</xdr:colOff>
      <xdr:row>139</xdr:row>
      <xdr:rowOff>47625</xdr:rowOff>
    </xdr:to>
    <xdr:sp macro="" textlink="">
      <xdr:nvSpPr>
        <xdr:cNvPr id="52764" name="pt1:r1:0:tQuoteDetails:15:s1_rc" descr="http://global-deal.oraclecorp.com/app/adf/images/t.gif">
          <a:extLst>
            <a:ext uri="{FF2B5EF4-FFF2-40B4-BE49-F238E27FC236}">
              <a16:creationId xmlns:a16="http://schemas.microsoft.com/office/drawing/2014/main" id="{7FA511DE-8564-0EE4-CFBF-197DA0F253A7}"/>
            </a:ext>
          </a:extLst>
        </xdr:cNvPr>
        <xdr:cNvSpPr>
          <a:spLocks noChangeAspect="1" noChangeArrowheads="1"/>
        </xdr:cNvSpPr>
      </xdr:nvSpPr>
      <xdr:spPr bwMode="auto">
        <a:xfrm>
          <a:off x="10296525" y="5400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140</xdr:row>
      <xdr:rowOff>0</xdr:rowOff>
    </xdr:from>
    <xdr:to>
      <xdr:col>3</xdr:col>
      <xdr:colOff>57150</xdr:colOff>
      <xdr:row>140</xdr:row>
      <xdr:rowOff>47625</xdr:rowOff>
    </xdr:to>
    <xdr:sp macro="" textlink="">
      <xdr:nvSpPr>
        <xdr:cNvPr id="52765" name="pt1:r1:0:tQuoteDetails:16:s1_rc" descr="http://global-deal.oraclecorp.com/app/adf/images/t.gif">
          <a:extLst>
            <a:ext uri="{FF2B5EF4-FFF2-40B4-BE49-F238E27FC236}">
              <a16:creationId xmlns:a16="http://schemas.microsoft.com/office/drawing/2014/main" id="{776800AD-6FA0-E183-F8E2-2E02D75A1AEB}"/>
            </a:ext>
          </a:extLst>
        </xdr:cNvPr>
        <xdr:cNvSpPr>
          <a:spLocks noChangeAspect="1" noChangeArrowheads="1"/>
        </xdr:cNvSpPr>
      </xdr:nvSpPr>
      <xdr:spPr bwMode="auto">
        <a:xfrm>
          <a:off x="10296525" y="5438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141</xdr:row>
      <xdr:rowOff>0</xdr:rowOff>
    </xdr:from>
    <xdr:to>
      <xdr:col>3</xdr:col>
      <xdr:colOff>57150</xdr:colOff>
      <xdr:row>141</xdr:row>
      <xdr:rowOff>47625</xdr:rowOff>
    </xdr:to>
    <xdr:sp macro="" textlink="">
      <xdr:nvSpPr>
        <xdr:cNvPr id="52766" name="pt1:r1:0:tQuoteDetails:29:s1_rc" descr="http://global-deal.oraclecorp.com/app/adf/images/t.gif">
          <a:extLst>
            <a:ext uri="{FF2B5EF4-FFF2-40B4-BE49-F238E27FC236}">
              <a16:creationId xmlns:a16="http://schemas.microsoft.com/office/drawing/2014/main" id="{4FC41CD3-F950-B1B4-66E7-522740F02923}"/>
            </a:ext>
          </a:extLst>
        </xdr:cNvPr>
        <xdr:cNvSpPr>
          <a:spLocks noChangeAspect="1" noChangeArrowheads="1"/>
        </xdr:cNvSpPr>
      </xdr:nvSpPr>
      <xdr:spPr bwMode="auto">
        <a:xfrm>
          <a:off x="10296525" y="5476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138</xdr:row>
      <xdr:rowOff>0</xdr:rowOff>
    </xdr:from>
    <xdr:to>
      <xdr:col>3</xdr:col>
      <xdr:colOff>57150</xdr:colOff>
      <xdr:row>138</xdr:row>
      <xdr:rowOff>47625</xdr:rowOff>
    </xdr:to>
    <xdr:sp macro="" textlink="">
      <xdr:nvSpPr>
        <xdr:cNvPr id="52767" name="pt1:r1:0:tQuoteDetails:22:s1_rc" descr="http://global-deal.oraclecorp.com/app/adf/images/t.gif">
          <a:extLst>
            <a:ext uri="{FF2B5EF4-FFF2-40B4-BE49-F238E27FC236}">
              <a16:creationId xmlns:a16="http://schemas.microsoft.com/office/drawing/2014/main" id="{DD047526-8D3C-F92F-8CA5-CC5EA2BCF569}"/>
            </a:ext>
          </a:extLst>
        </xdr:cNvPr>
        <xdr:cNvSpPr>
          <a:spLocks noChangeAspect="1" noChangeArrowheads="1"/>
        </xdr:cNvSpPr>
      </xdr:nvSpPr>
      <xdr:spPr bwMode="auto">
        <a:xfrm>
          <a:off x="10296525" y="5362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142</xdr:row>
      <xdr:rowOff>0</xdr:rowOff>
    </xdr:from>
    <xdr:to>
      <xdr:col>3</xdr:col>
      <xdr:colOff>57150</xdr:colOff>
      <xdr:row>142</xdr:row>
      <xdr:rowOff>47625</xdr:rowOff>
    </xdr:to>
    <xdr:sp macro="" textlink="">
      <xdr:nvSpPr>
        <xdr:cNvPr id="52768" name="pt1:r1:0:tQuoteDetails:29:s1_rc" descr="http://global-deal.oraclecorp.com/app/adf/images/t.gif">
          <a:extLst>
            <a:ext uri="{FF2B5EF4-FFF2-40B4-BE49-F238E27FC236}">
              <a16:creationId xmlns:a16="http://schemas.microsoft.com/office/drawing/2014/main" id="{657312A5-53F1-59CD-83BB-31A30918B922}"/>
            </a:ext>
          </a:extLst>
        </xdr:cNvPr>
        <xdr:cNvSpPr>
          <a:spLocks noChangeAspect="1" noChangeArrowheads="1"/>
        </xdr:cNvSpPr>
      </xdr:nvSpPr>
      <xdr:spPr bwMode="auto">
        <a:xfrm>
          <a:off x="10296525" y="5514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769" name="pt1:r1:0:tQuoteDetails:29:s1_rc" descr="http://global-deal.oraclecorp.com/app/adf/images/t.gif">
          <a:extLst>
            <a:ext uri="{FF2B5EF4-FFF2-40B4-BE49-F238E27FC236}">
              <a16:creationId xmlns:a16="http://schemas.microsoft.com/office/drawing/2014/main" id="{7906A80F-D496-9D49-F4AD-36B711FDA1E8}"/>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770" name="pt1:r1:0:tQuoteDetails:29:s1_rc" descr="http://global-deal.oraclecorp.com/app/adf/images/t.gif">
          <a:extLst>
            <a:ext uri="{FF2B5EF4-FFF2-40B4-BE49-F238E27FC236}">
              <a16:creationId xmlns:a16="http://schemas.microsoft.com/office/drawing/2014/main" id="{A919443B-D49A-F06F-6688-B733863ADAAD}"/>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771" name="pt1:r1:0:tQuoteDetails:29:s1_rc" descr="http://global-deal.oraclecorp.com/app/adf/images/t.gif">
          <a:extLst>
            <a:ext uri="{FF2B5EF4-FFF2-40B4-BE49-F238E27FC236}">
              <a16:creationId xmlns:a16="http://schemas.microsoft.com/office/drawing/2014/main" id="{6FD2B767-540A-DA13-8EAB-0965F2B6FDED}"/>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772" name="pt1:r1:0:tQuoteDetails:29:s1_rc" descr="http://global-deal.oraclecorp.com/app/adf/images/t.gif">
          <a:extLst>
            <a:ext uri="{FF2B5EF4-FFF2-40B4-BE49-F238E27FC236}">
              <a16:creationId xmlns:a16="http://schemas.microsoft.com/office/drawing/2014/main" id="{19A514AF-A52B-54E8-45AA-7F7D6A55745B}"/>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150</xdr:row>
      <xdr:rowOff>0</xdr:rowOff>
    </xdr:from>
    <xdr:to>
      <xdr:col>3</xdr:col>
      <xdr:colOff>57150</xdr:colOff>
      <xdr:row>150</xdr:row>
      <xdr:rowOff>47625</xdr:rowOff>
    </xdr:to>
    <xdr:sp macro="" textlink="">
      <xdr:nvSpPr>
        <xdr:cNvPr id="52773" name="pt1:r1:0:tQuoteDetails:29:s1_rc" descr="http://global-deal.oraclecorp.com/app/adf/images/t.gif">
          <a:extLst>
            <a:ext uri="{FF2B5EF4-FFF2-40B4-BE49-F238E27FC236}">
              <a16:creationId xmlns:a16="http://schemas.microsoft.com/office/drawing/2014/main" id="{5A7FEE1F-91EB-C026-8253-B5F28AD54B9E}"/>
            </a:ext>
          </a:extLst>
        </xdr:cNvPr>
        <xdr:cNvSpPr>
          <a:spLocks noChangeAspect="1" noChangeArrowheads="1"/>
        </xdr:cNvSpPr>
      </xdr:nvSpPr>
      <xdr:spPr bwMode="auto">
        <a:xfrm>
          <a:off x="10296525" y="5819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57150</xdr:colOff>
      <xdr:row>143</xdr:row>
      <xdr:rowOff>47625</xdr:rowOff>
    </xdr:to>
    <xdr:sp macro="" textlink="">
      <xdr:nvSpPr>
        <xdr:cNvPr id="52774" name="pt1:r1:0:tQuoteDetails:29:s1_rc" descr="http://global-deal.oraclecorp.com/app/adf/images/t.gif">
          <a:extLst>
            <a:ext uri="{FF2B5EF4-FFF2-40B4-BE49-F238E27FC236}">
              <a16:creationId xmlns:a16="http://schemas.microsoft.com/office/drawing/2014/main" id="{7021C4B6-4D3C-0C26-432A-E0F72A6BEF6A}"/>
            </a:ext>
          </a:extLst>
        </xdr:cNvPr>
        <xdr:cNvSpPr>
          <a:spLocks noChangeAspect="1" noChangeArrowheads="1"/>
        </xdr:cNvSpPr>
      </xdr:nvSpPr>
      <xdr:spPr bwMode="auto">
        <a:xfrm>
          <a:off x="10296525" y="5553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57150</xdr:colOff>
      <xdr:row>144</xdr:row>
      <xdr:rowOff>47625</xdr:rowOff>
    </xdr:to>
    <xdr:sp macro="" textlink="">
      <xdr:nvSpPr>
        <xdr:cNvPr id="52775" name="pt1:r1:0:tQuoteDetails:29:s1_rc" descr="http://global-deal.oraclecorp.com/app/adf/images/t.gif">
          <a:extLst>
            <a:ext uri="{FF2B5EF4-FFF2-40B4-BE49-F238E27FC236}">
              <a16:creationId xmlns:a16="http://schemas.microsoft.com/office/drawing/2014/main" id="{2199DCE8-D2B4-3A8D-B372-684AFC688A02}"/>
            </a:ext>
          </a:extLst>
        </xdr:cNvPr>
        <xdr:cNvSpPr>
          <a:spLocks noChangeAspect="1" noChangeArrowheads="1"/>
        </xdr:cNvSpPr>
      </xdr:nvSpPr>
      <xdr:spPr bwMode="auto">
        <a:xfrm>
          <a:off x="10296525" y="5591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47625</xdr:rowOff>
    </xdr:to>
    <xdr:sp macro="" textlink="">
      <xdr:nvSpPr>
        <xdr:cNvPr id="52776" name="pt1:r1:0:tQuoteDetails:29:s1_rc" descr="http://global-deal.oraclecorp.com/app/adf/images/t.gif">
          <a:extLst>
            <a:ext uri="{FF2B5EF4-FFF2-40B4-BE49-F238E27FC236}">
              <a16:creationId xmlns:a16="http://schemas.microsoft.com/office/drawing/2014/main" id="{EAA97F09-A1C3-C1DA-7537-4B66905E4664}"/>
            </a:ext>
          </a:extLst>
        </xdr:cNvPr>
        <xdr:cNvSpPr>
          <a:spLocks noChangeAspect="1" noChangeArrowheads="1"/>
        </xdr:cNvSpPr>
      </xdr:nvSpPr>
      <xdr:spPr bwMode="auto">
        <a:xfrm>
          <a:off x="10296525" y="5629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139</xdr:row>
      <xdr:rowOff>0</xdr:rowOff>
    </xdr:from>
    <xdr:to>
      <xdr:col>3</xdr:col>
      <xdr:colOff>57150</xdr:colOff>
      <xdr:row>139</xdr:row>
      <xdr:rowOff>47625</xdr:rowOff>
    </xdr:to>
    <xdr:sp macro="" textlink="">
      <xdr:nvSpPr>
        <xdr:cNvPr id="52777" name="pt1:r1:0:tQuoteDetails:14:s1_rc" descr="http://global-deal.oraclecorp.com/app/adf/images/t.gif">
          <a:extLst>
            <a:ext uri="{FF2B5EF4-FFF2-40B4-BE49-F238E27FC236}">
              <a16:creationId xmlns:a16="http://schemas.microsoft.com/office/drawing/2014/main" id="{5DB8DBBE-995D-5F28-1F6D-EC4079CB7B7C}"/>
            </a:ext>
          </a:extLst>
        </xdr:cNvPr>
        <xdr:cNvSpPr>
          <a:spLocks noChangeAspect="1" noChangeArrowheads="1"/>
        </xdr:cNvSpPr>
      </xdr:nvSpPr>
      <xdr:spPr bwMode="auto">
        <a:xfrm>
          <a:off x="10296525" y="5400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57150</xdr:colOff>
      <xdr:row>143</xdr:row>
      <xdr:rowOff>47625</xdr:rowOff>
    </xdr:to>
    <xdr:sp macro="" textlink="">
      <xdr:nvSpPr>
        <xdr:cNvPr id="52778" name="pt1:r1:0:tQuoteDetails:15:s1_rc" descr="http://global-deal.oraclecorp.com/app/adf/images/t.gif">
          <a:extLst>
            <a:ext uri="{FF2B5EF4-FFF2-40B4-BE49-F238E27FC236}">
              <a16:creationId xmlns:a16="http://schemas.microsoft.com/office/drawing/2014/main" id="{1F2C6198-581C-4451-0CCB-B967D67F91CE}"/>
            </a:ext>
          </a:extLst>
        </xdr:cNvPr>
        <xdr:cNvSpPr>
          <a:spLocks noChangeAspect="1" noChangeArrowheads="1"/>
        </xdr:cNvSpPr>
      </xdr:nvSpPr>
      <xdr:spPr bwMode="auto">
        <a:xfrm>
          <a:off x="10296525" y="5553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57150</xdr:colOff>
      <xdr:row>144</xdr:row>
      <xdr:rowOff>47625</xdr:rowOff>
    </xdr:to>
    <xdr:sp macro="" textlink="">
      <xdr:nvSpPr>
        <xdr:cNvPr id="52779" name="pt1:r1:0:tQuoteDetails:16:s1_rc" descr="http://global-deal.oraclecorp.com/app/adf/images/t.gif">
          <a:extLst>
            <a:ext uri="{FF2B5EF4-FFF2-40B4-BE49-F238E27FC236}">
              <a16:creationId xmlns:a16="http://schemas.microsoft.com/office/drawing/2014/main" id="{2AFCE02C-A7AE-B021-C350-D6CA3EB8ABB1}"/>
            </a:ext>
          </a:extLst>
        </xdr:cNvPr>
        <xdr:cNvSpPr>
          <a:spLocks noChangeAspect="1" noChangeArrowheads="1"/>
        </xdr:cNvSpPr>
      </xdr:nvSpPr>
      <xdr:spPr bwMode="auto">
        <a:xfrm>
          <a:off x="10296525" y="5591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47625</xdr:rowOff>
    </xdr:to>
    <xdr:sp macro="" textlink="">
      <xdr:nvSpPr>
        <xdr:cNvPr id="52780" name="pt1:r1:0:tQuoteDetails:29:s1_rc" descr="http://global-deal.oraclecorp.com/app/adf/images/t.gif">
          <a:extLst>
            <a:ext uri="{FF2B5EF4-FFF2-40B4-BE49-F238E27FC236}">
              <a16:creationId xmlns:a16="http://schemas.microsoft.com/office/drawing/2014/main" id="{D327B5C1-3BA8-70D3-41FB-54F991A5F067}"/>
            </a:ext>
          </a:extLst>
        </xdr:cNvPr>
        <xdr:cNvSpPr>
          <a:spLocks noChangeAspect="1" noChangeArrowheads="1"/>
        </xdr:cNvSpPr>
      </xdr:nvSpPr>
      <xdr:spPr bwMode="auto">
        <a:xfrm>
          <a:off x="10296525" y="5629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142</xdr:row>
      <xdr:rowOff>0</xdr:rowOff>
    </xdr:from>
    <xdr:to>
      <xdr:col>3</xdr:col>
      <xdr:colOff>57150</xdr:colOff>
      <xdr:row>142</xdr:row>
      <xdr:rowOff>47625</xdr:rowOff>
    </xdr:to>
    <xdr:sp macro="" textlink="">
      <xdr:nvSpPr>
        <xdr:cNvPr id="52781" name="pt1:r1:0:tQuoteDetails:22:s1_rc" descr="http://global-deal.oraclecorp.com/app/adf/images/t.gif">
          <a:extLst>
            <a:ext uri="{FF2B5EF4-FFF2-40B4-BE49-F238E27FC236}">
              <a16:creationId xmlns:a16="http://schemas.microsoft.com/office/drawing/2014/main" id="{7D16BF44-C8C3-3D9B-CAF0-D2A1B417B084}"/>
            </a:ext>
          </a:extLst>
        </xdr:cNvPr>
        <xdr:cNvSpPr>
          <a:spLocks noChangeAspect="1" noChangeArrowheads="1"/>
        </xdr:cNvSpPr>
      </xdr:nvSpPr>
      <xdr:spPr bwMode="auto">
        <a:xfrm>
          <a:off x="10296525" y="5514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47625</xdr:rowOff>
    </xdr:to>
    <xdr:sp macro="" textlink="">
      <xdr:nvSpPr>
        <xdr:cNvPr id="52782" name="pt1:r1:0:tQuoteDetails:29:s1_rc" descr="http://global-deal.oraclecorp.com/app/adf/images/t.gif">
          <a:extLst>
            <a:ext uri="{FF2B5EF4-FFF2-40B4-BE49-F238E27FC236}">
              <a16:creationId xmlns:a16="http://schemas.microsoft.com/office/drawing/2014/main" id="{E75A5109-813C-2E66-7B85-EC63C394BBC7}"/>
            </a:ext>
          </a:extLst>
        </xdr:cNvPr>
        <xdr:cNvSpPr>
          <a:spLocks noChangeAspect="1" noChangeArrowheads="1"/>
        </xdr:cNvSpPr>
      </xdr:nvSpPr>
      <xdr:spPr bwMode="auto">
        <a:xfrm>
          <a:off x="10296525" y="5667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150</xdr:row>
      <xdr:rowOff>0</xdr:rowOff>
    </xdr:from>
    <xdr:to>
      <xdr:col>3</xdr:col>
      <xdr:colOff>57150</xdr:colOff>
      <xdr:row>150</xdr:row>
      <xdr:rowOff>47625</xdr:rowOff>
    </xdr:to>
    <xdr:sp macro="" textlink="">
      <xdr:nvSpPr>
        <xdr:cNvPr id="52783" name="pt1:r1:0:tQuoteDetails:29:s1_rc" descr="http://global-deal.oraclecorp.com/app/adf/images/t.gif">
          <a:extLst>
            <a:ext uri="{FF2B5EF4-FFF2-40B4-BE49-F238E27FC236}">
              <a16:creationId xmlns:a16="http://schemas.microsoft.com/office/drawing/2014/main" id="{DE92221B-E141-C689-4583-35A24B0EC1F4}"/>
            </a:ext>
          </a:extLst>
        </xdr:cNvPr>
        <xdr:cNvSpPr>
          <a:spLocks noChangeAspect="1" noChangeArrowheads="1"/>
        </xdr:cNvSpPr>
      </xdr:nvSpPr>
      <xdr:spPr bwMode="auto">
        <a:xfrm>
          <a:off x="10296525" y="5819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784" name="pt1:r1:0:tQuoteDetails:29:s1_rc" descr="http://global-deal.oraclecorp.com/app/adf/images/t.gif">
          <a:extLst>
            <a:ext uri="{FF2B5EF4-FFF2-40B4-BE49-F238E27FC236}">
              <a16:creationId xmlns:a16="http://schemas.microsoft.com/office/drawing/2014/main" id="{06A92D38-4012-261E-C7A7-EB44062E4978}"/>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785" name="pt1:r1:0:tQuoteDetails:29:s1_rc" descr="http://global-deal.oraclecorp.com/app/adf/images/t.gif">
          <a:extLst>
            <a:ext uri="{FF2B5EF4-FFF2-40B4-BE49-F238E27FC236}">
              <a16:creationId xmlns:a16="http://schemas.microsoft.com/office/drawing/2014/main" id="{902880A2-F128-B6AB-3EAB-C4E6C60172F6}"/>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786" name="pt1:r1:0:tQuoteDetails:29:s1_rc" descr="http://global-deal.oraclecorp.com/app/adf/images/t.gif">
          <a:extLst>
            <a:ext uri="{FF2B5EF4-FFF2-40B4-BE49-F238E27FC236}">
              <a16:creationId xmlns:a16="http://schemas.microsoft.com/office/drawing/2014/main" id="{135A9F27-AB5F-99B9-DCDA-300FB8A69D73}"/>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787" name="pt1:r1:0:tQuoteDetails:29:s1_rc" descr="http://global-deal.oraclecorp.com/app/adf/images/t.gif">
          <a:extLst>
            <a:ext uri="{FF2B5EF4-FFF2-40B4-BE49-F238E27FC236}">
              <a16:creationId xmlns:a16="http://schemas.microsoft.com/office/drawing/2014/main" id="{B47DD840-6078-0065-764E-A8781F68E3B7}"/>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788" name="pt1:r1:0:tQuoteDetails:29:s1_rc" descr="http://global-deal.oraclecorp.com/app/adf/images/t.gif">
          <a:extLst>
            <a:ext uri="{FF2B5EF4-FFF2-40B4-BE49-F238E27FC236}">
              <a16:creationId xmlns:a16="http://schemas.microsoft.com/office/drawing/2014/main" id="{3E8FDD8D-7C79-B406-56F2-5F1614AAEF57}"/>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789" name="pt1:r1:0:tQuoteDetails:29:s1_rc" descr="http://global-deal.oraclecorp.com/app/adf/images/t.gif">
          <a:extLst>
            <a:ext uri="{FF2B5EF4-FFF2-40B4-BE49-F238E27FC236}">
              <a16:creationId xmlns:a16="http://schemas.microsoft.com/office/drawing/2014/main" id="{18367865-2058-9EE1-273B-1AFBD41D6198}"/>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790" name="pt1:r1:0:tQuoteDetails:29:s1_rc" descr="http://global-deal.oraclecorp.com/app/adf/images/t.gif">
          <a:extLst>
            <a:ext uri="{FF2B5EF4-FFF2-40B4-BE49-F238E27FC236}">
              <a16:creationId xmlns:a16="http://schemas.microsoft.com/office/drawing/2014/main" id="{5489E22F-A0B9-4B85-586A-682EE0F85B81}"/>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140</xdr:row>
      <xdr:rowOff>0</xdr:rowOff>
    </xdr:from>
    <xdr:to>
      <xdr:col>3</xdr:col>
      <xdr:colOff>57150</xdr:colOff>
      <xdr:row>140</xdr:row>
      <xdr:rowOff>47625</xdr:rowOff>
    </xdr:to>
    <xdr:sp macro="" textlink="">
      <xdr:nvSpPr>
        <xdr:cNvPr id="52791" name="pt1:r1:0:tQuoteDetails:14:s1_rc" descr="http://global-deal.oraclecorp.com/app/adf/images/t.gif">
          <a:extLst>
            <a:ext uri="{FF2B5EF4-FFF2-40B4-BE49-F238E27FC236}">
              <a16:creationId xmlns:a16="http://schemas.microsoft.com/office/drawing/2014/main" id="{7C81DA48-4192-2A7C-D7FB-83B331D68C46}"/>
            </a:ext>
          </a:extLst>
        </xdr:cNvPr>
        <xdr:cNvSpPr>
          <a:spLocks noChangeAspect="1" noChangeArrowheads="1"/>
        </xdr:cNvSpPr>
      </xdr:nvSpPr>
      <xdr:spPr bwMode="auto">
        <a:xfrm>
          <a:off x="10296525" y="5438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57150</xdr:colOff>
      <xdr:row>144</xdr:row>
      <xdr:rowOff>47625</xdr:rowOff>
    </xdr:to>
    <xdr:sp macro="" textlink="">
      <xdr:nvSpPr>
        <xdr:cNvPr id="52792" name="pt1:r1:0:tQuoteDetails:15:s1_rc" descr="http://global-deal.oraclecorp.com/app/adf/images/t.gif">
          <a:extLst>
            <a:ext uri="{FF2B5EF4-FFF2-40B4-BE49-F238E27FC236}">
              <a16:creationId xmlns:a16="http://schemas.microsoft.com/office/drawing/2014/main" id="{90FAA205-3627-602C-599F-8E1200775326}"/>
            </a:ext>
          </a:extLst>
        </xdr:cNvPr>
        <xdr:cNvSpPr>
          <a:spLocks noChangeAspect="1" noChangeArrowheads="1"/>
        </xdr:cNvSpPr>
      </xdr:nvSpPr>
      <xdr:spPr bwMode="auto">
        <a:xfrm>
          <a:off x="10296525" y="5591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47625</xdr:rowOff>
    </xdr:to>
    <xdr:sp macro="" textlink="">
      <xdr:nvSpPr>
        <xdr:cNvPr id="52793" name="pt1:r1:0:tQuoteDetails:16:s1_rc" descr="http://global-deal.oraclecorp.com/app/adf/images/t.gif">
          <a:extLst>
            <a:ext uri="{FF2B5EF4-FFF2-40B4-BE49-F238E27FC236}">
              <a16:creationId xmlns:a16="http://schemas.microsoft.com/office/drawing/2014/main" id="{A4925382-FF20-1054-BD6C-DDD7AD362851}"/>
            </a:ext>
          </a:extLst>
        </xdr:cNvPr>
        <xdr:cNvSpPr>
          <a:spLocks noChangeAspect="1" noChangeArrowheads="1"/>
        </xdr:cNvSpPr>
      </xdr:nvSpPr>
      <xdr:spPr bwMode="auto">
        <a:xfrm>
          <a:off x="10296525" y="5629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47625</xdr:rowOff>
    </xdr:to>
    <xdr:sp macro="" textlink="">
      <xdr:nvSpPr>
        <xdr:cNvPr id="52794" name="pt1:r1:0:tQuoteDetails:29:s1_rc" descr="http://global-deal.oraclecorp.com/app/adf/images/t.gif">
          <a:extLst>
            <a:ext uri="{FF2B5EF4-FFF2-40B4-BE49-F238E27FC236}">
              <a16:creationId xmlns:a16="http://schemas.microsoft.com/office/drawing/2014/main" id="{9339C7BF-22B0-E804-07FC-69E3111F6EFA}"/>
            </a:ext>
          </a:extLst>
        </xdr:cNvPr>
        <xdr:cNvSpPr>
          <a:spLocks noChangeAspect="1" noChangeArrowheads="1"/>
        </xdr:cNvSpPr>
      </xdr:nvSpPr>
      <xdr:spPr bwMode="auto">
        <a:xfrm>
          <a:off x="10296525" y="5667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57150</xdr:colOff>
      <xdr:row>143</xdr:row>
      <xdr:rowOff>47625</xdr:rowOff>
    </xdr:to>
    <xdr:sp macro="" textlink="">
      <xdr:nvSpPr>
        <xdr:cNvPr id="52795" name="pt1:r1:0:tQuoteDetails:22:s1_rc" descr="http://global-deal.oraclecorp.com/app/adf/images/t.gif">
          <a:extLst>
            <a:ext uri="{FF2B5EF4-FFF2-40B4-BE49-F238E27FC236}">
              <a16:creationId xmlns:a16="http://schemas.microsoft.com/office/drawing/2014/main" id="{54CB74D1-F872-98AB-A726-7DA20A88736F}"/>
            </a:ext>
          </a:extLst>
        </xdr:cNvPr>
        <xdr:cNvSpPr>
          <a:spLocks noChangeAspect="1" noChangeArrowheads="1"/>
        </xdr:cNvSpPr>
      </xdr:nvSpPr>
      <xdr:spPr bwMode="auto">
        <a:xfrm>
          <a:off x="10296525" y="5553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796" name="pt1:r1:0:tQuoteDetails:29:s1_rc" descr="http://global-deal.oraclecorp.com/app/adf/images/t.gif">
          <a:extLst>
            <a:ext uri="{FF2B5EF4-FFF2-40B4-BE49-F238E27FC236}">
              <a16:creationId xmlns:a16="http://schemas.microsoft.com/office/drawing/2014/main" id="{4C724120-B113-61C8-A1AF-F488911E1662}"/>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797" name="pt1:r1:0:tQuoteDetails:29:s1_rc" descr="http://global-deal.oraclecorp.com/app/adf/images/t.gif">
          <a:extLst>
            <a:ext uri="{FF2B5EF4-FFF2-40B4-BE49-F238E27FC236}">
              <a16:creationId xmlns:a16="http://schemas.microsoft.com/office/drawing/2014/main" id="{20043C3C-0551-C694-3831-80A48D0FC2D4}"/>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798" name="pt1:r1:0:tQuoteDetails:29:s1_rc" descr="http://global-deal.oraclecorp.com/app/adf/images/t.gif">
          <a:extLst>
            <a:ext uri="{FF2B5EF4-FFF2-40B4-BE49-F238E27FC236}">
              <a16:creationId xmlns:a16="http://schemas.microsoft.com/office/drawing/2014/main" id="{60A1820A-FE7F-A4BC-C950-1D252C53C41B}"/>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799" name="pt1:r1:0:tQuoteDetails:29:s1_rc" descr="http://global-deal.oraclecorp.com/app/adf/images/t.gif">
          <a:extLst>
            <a:ext uri="{FF2B5EF4-FFF2-40B4-BE49-F238E27FC236}">
              <a16:creationId xmlns:a16="http://schemas.microsoft.com/office/drawing/2014/main" id="{68FD6E45-4936-E495-973C-4742095A11DD}"/>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00" name="pt1:r1:0:tQuoteDetails:29:s1_rc" descr="http://global-deal.oraclecorp.com/app/adf/images/t.gif">
          <a:extLst>
            <a:ext uri="{FF2B5EF4-FFF2-40B4-BE49-F238E27FC236}">
              <a16:creationId xmlns:a16="http://schemas.microsoft.com/office/drawing/2014/main" id="{A9FB1355-B8E7-04A8-0725-BAAD57BA9301}"/>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01" name="pt1:r1:0:tQuoteDetails:29:s1_rc" descr="http://global-deal.oraclecorp.com/app/adf/images/t.gif">
          <a:extLst>
            <a:ext uri="{FF2B5EF4-FFF2-40B4-BE49-F238E27FC236}">
              <a16:creationId xmlns:a16="http://schemas.microsoft.com/office/drawing/2014/main" id="{5461924D-3EC2-EA32-42F4-72DF020B98F2}"/>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802" name="pt1:r1:0:tQuoteDetails:29:s1_rc" descr="http://global-deal.oraclecorp.com/app/adf/images/t.gif">
          <a:extLst>
            <a:ext uri="{FF2B5EF4-FFF2-40B4-BE49-F238E27FC236}">
              <a16:creationId xmlns:a16="http://schemas.microsoft.com/office/drawing/2014/main" id="{C3D3C668-3811-5E44-4F4D-3F2E22F21C1B}"/>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03" name="pt1:r1:0:tQuoteDetails:29:s1_rc" descr="http://global-deal.oraclecorp.com/app/adf/images/t.gif">
          <a:extLst>
            <a:ext uri="{FF2B5EF4-FFF2-40B4-BE49-F238E27FC236}">
              <a16:creationId xmlns:a16="http://schemas.microsoft.com/office/drawing/2014/main" id="{F2BCA8C5-2156-D181-A327-5E0F07B60C7A}"/>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04" name="pt1:r1:0:tQuoteDetails:29:s1_rc" descr="http://global-deal.oraclecorp.com/app/adf/images/t.gif">
          <a:extLst>
            <a:ext uri="{FF2B5EF4-FFF2-40B4-BE49-F238E27FC236}">
              <a16:creationId xmlns:a16="http://schemas.microsoft.com/office/drawing/2014/main" id="{1AA9B705-48F9-D91C-5972-C278753C34DE}"/>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57150</xdr:colOff>
      <xdr:row>143</xdr:row>
      <xdr:rowOff>47625</xdr:rowOff>
    </xdr:to>
    <xdr:sp macro="" textlink="">
      <xdr:nvSpPr>
        <xdr:cNvPr id="52805" name="pt1:r1:0:tQuoteDetails:14:s1_rc" descr="http://global-deal.oraclecorp.com/app/adf/images/t.gif">
          <a:extLst>
            <a:ext uri="{FF2B5EF4-FFF2-40B4-BE49-F238E27FC236}">
              <a16:creationId xmlns:a16="http://schemas.microsoft.com/office/drawing/2014/main" id="{E19A25A3-2DD0-353D-F44E-5156219C6A18}"/>
            </a:ext>
          </a:extLst>
        </xdr:cNvPr>
        <xdr:cNvSpPr>
          <a:spLocks noChangeAspect="1" noChangeArrowheads="1"/>
        </xdr:cNvSpPr>
      </xdr:nvSpPr>
      <xdr:spPr bwMode="auto">
        <a:xfrm>
          <a:off x="10296525" y="5553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806" name="pt1:r1:0:tQuoteDetails:15:s1_rc" descr="http://global-deal.oraclecorp.com/app/adf/images/t.gif">
          <a:extLst>
            <a:ext uri="{FF2B5EF4-FFF2-40B4-BE49-F238E27FC236}">
              <a16:creationId xmlns:a16="http://schemas.microsoft.com/office/drawing/2014/main" id="{CAD68C27-E760-4D3E-24CA-34BFDC5A79DE}"/>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807" name="pt1:r1:0:tQuoteDetails:16:s1_rc" descr="http://global-deal.oraclecorp.com/app/adf/images/t.gif">
          <a:extLst>
            <a:ext uri="{FF2B5EF4-FFF2-40B4-BE49-F238E27FC236}">
              <a16:creationId xmlns:a16="http://schemas.microsoft.com/office/drawing/2014/main" id="{2878FBF1-9CA4-E46B-88DE-5407A666E4FF}"/>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08" name="pt1:r1:0:tQuoteDetails:29:s1_rc" descr="http://global-deal.oraclecorp.com/app/adf/images/t.gif">
          <a:extLst>
            <a:ext uri="{FF2B5EF4-FFF2-40B4-BE49-F238E27FC236}">
              <a16:creationId xmlns:a16="http://schemas.microsoft.com/office/drawing/2014/main" id="{22055B47-3BC4-ED4E-D953-C834CE7B30B5}"/>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47625</xdr:rowOff>
    </xdr:to>
    <xdr:sp macro="" textlink="">
      <xdr:nvSpPr>
        <xdr:cNvPr id="52809" name="pt1:r1:0:tQuoteDetails:22:s1_rc" descr="http://global-deal.oraclecorp.com/app/adf/images/t.gif">
          <a:extLst>
            <a:ext uri="{FF2B5EF4-FFF2-40B4-BE49-F238E27FC236}">
              <a16:creationId xmlns:a16="http://schemas.microsoft.com/office/drawing/2014/main" id="{D04BD416-D341-ADE3-2A5E-54B7209E5898}"/>
            </a:ext>
          </a:extLst>
        </xdr:cNvPr>
        <xdr:cNvSpPr>
          <a:spLocks noChangeAspect="1" noChangeArrowheads="1"/>
        </xdr:cNvSpPr>
      </xdr:nvSpPr>
      <xdr:spPr bwMode="auto">
        <a:xfrm>
          <a:off x="10296525" y="5667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10" name="pt1:r1:0:tQuoteDetails:29:s1_rc" descr="http://global-deal.oraclecorp.com/app/adf/images/t.gif">
          <a:extLst>
            <a:ext uri="{FF2B5EF4-FFF2-40B4-BE49-F238E27FC236}">
              <a16:creationId xmlns:a16="http://schemas.microsoft.com/office/drawing/2014/main" id="{902D13B9-C37C-1987-937B-8411A323E7DA}"/>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11" name="pt1:r1:0:tQuoteDetails:29:s1_rc" descr="http://global-deal.oraclecorp.com/app/adf/images/t.gif">
          <a:extLst>
            <a:ext uri="{FF2B5EF4-FFF2-40B4-BE49-F238E27FC236}">
              <a16:creationId xmlns:a16="http://schemas.microsoft.com/office/drawing/2014/main" id="{13CC0593-4902-D165-47BF-4776B756165C}"/>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12" name="pt1:r1:0:tQuoteDetails:29:s1_rc" descr="http://global-deal.oraclecorp.com/app/adf/images/t.gif">
          <a:extLst>
            <a:ext uri="{FF2B5EF4-FFF2-40B4-BE49-F238E27FC236}">
              <a16:creationId xmlns:a16="http://schemas.microsoft.com/office/drawing/2014/main" id="{FED7B76E-6849-1EB2-E243-BEAA0C804C28}"/>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813" name="pt1:r1:0:tQuoteDetails:29:s1_rc" descr="http://global-deal.oraclecorp.com/app/adf/images/t.gif">
          <a:extLst>
            <a:ext uri="{FF2B5EF4-FFF2-40B4-BE49-F238E27FC236}">
              <a16:creationId xmlns:a16="http://schemas.microsoft.com/office/drawing/2014/main" id="{7521D456-9373-FF0F-8BFE-E9BDF59C43FC}"/>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814" name="pt1:r1:0:tQuoteDetails:29:s1_rc" descr="http://global-deal.oraclecorp.com/app/adf/images/t.gif">
          <a:extLst>
            <a:ext uri="{FF2B5EF4-FFF2-40B4-BE49-F238E27FC236}">
              <a16:creationId xmlns:a16="http://schemas.microsoft.com/office/drawing/2014/main" id="{4257A837-12BF-F9CC-7224-0551417A8E1A}"/>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815" name="pt1:r1:0:tQuoteDetails:29:s1_rc" descr="http://global-deal.oraclecorp.com/app/adf/images/t.gif">
          <a:extLst>
            <a:ext uri="{FF2B5EF4-FFF2-40B4-BE49-F238E27FC236}">
              <a16:creationId xmlns:a16="http://schemas.microsoft.com/office/drawing/2014/main" id="{724ECBA4-C37C-90B0-8F80-4771BEF42723}"/>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150</xdr:row>
      <xdr:rowOff>0</xdr:rowOff>
    </xdr:from>
    <xdr:to>
      <xdr:col>3</xdr:col>
      <xdr:colOff>57150</xdr:colOff>
      <xdr:row>150</xdr:row>
      <xdr:rowOff>47625</xdr:rowOff>
    </xdr:to>
    <xdr:sp macro="" textlink="">
      <xdr:nvSpPr>
        <xdr:cNvPr id="52816" name="pt1:r1:0:tQuoteDetails:29:s1_rc" descr="http://global-deal.oraclecorp.com/app/adf/images/t.gif">
          <a:extLst>
            <a:ext uri="{FF2B5EF4-FFF2-40B4-BE49-F238E27FC236}">
              <a16:creationId xmlns:a16="http://schemas.microsoft.com/office/drawing/2014/main" id="{E3D9EA33-4E08-1E97-AB95-7478E5890985}"/>
            </a:ext>
          </a:extLst>
        </xdr:cNvPr>
        <xdr:cNvSpPr>
          <a:spLocks noChangeAspect="1" noChangeArrowheads="1"/>
        </xdr:cNvSpPr>
      </xdr:nvSpPr>
      <xdr:spPr bwMode="auto">
        <a:xfrm>
          <a:off x="10296525" y="5819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817" name="pt1:r1:0:tQuoteDetails:29:s1_rc" descr="http://global-deal.oraclecorp.com/app/adf/images/t.gif">
          <a:extLst>
            <a:ext uri="{FF2B5EF4-FFF2-40B4-BE49-F238E27FC236}">
              <a16:creationId xmlns:a16="http://schemas.microsoft.com/office/drawing/2014/main" id="{72B0655B-97A7-8F2A-9A74-A2D0F4DC8061}"/>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818" name="pt1:r1:0:tQuoteDetails:29:s1_rc" descr="http://global-deal.oraclecorp.com/app/adf/images/t.gif">
          <a:extLst>
            <a:ext uri="{FF2B5EF4-FFF2-40B4-BE49-F238E27FC236}">
              <a16:creationId xmlns:a16="http://schemas.microsoft.com/office/drawing/2014/main" id="{42EE7429-6BEE-1371-F011-C77E3D87B619}"/>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47625</xdr:rowOff>
    </xdr:to>
    <xdr:sp macro="" textlink="">
      <xdr:nvSpPr>
        <xdr:cNvPr id="52819" name="pt1:r1:0:tQuoteDetails:14:s1_rc" descr="http://global-deal.oraclecorp.com/app/adf/images/t.gif">
          <a:extLst>
            <a:ext uri="{FF2B5EF4-FFF2-40B4-BE49-F238E27FC236}">
              <a16:creationId xmlns:a16="http://schemas.microsoft.com/office/drawing/2014/main" id="{9479DEDB-0A54-9C64-ABED-BC7DCAD8DB8F}"/>
            </a:ext>
          </a:extLst>
        </xdr:cNvPr>
        <xdr:cNvSpPr>
          <a:spLocks noChangeAspect="1" noChangeArrowheads="1"/>
        </xdr:cNvSpPr>
      </xdr:nvSpPr>
      <xdr:spPr bwMode="auto">
        <a:xfrm>
          <a:off x="10296525" y="5667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20" name="pt1:r1:0:tQuoteDetails:15:s1_rc" descr="http://global-deal.oraclecorp.com/app/adf/images/t.gif">
          <a:extLst>
            <a:ext uri="{FF2B5EF4-FFF2-40B4-BE49-F238E27FC236}">
              <a16:creationId xmlns:a16="http://schemas.microsoft.com/office/drawing/2014/main" id="{0C31D99C-291F-FE98-B2EF-8BF62AD8BC7C}"/>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150</xdr:row>
      <xdr:rowOff>0</xdr:rowOff>
    </xdr:from>
    <xdr:to>
      <xdr:col>3</xdr:col>
      <xdr:colOff>57150</xdr:colOff>
      <xdr:row>150</xdr:row>
      <xdr:rowOff>47625</xdr:rowOff>
    </xdr:to>
    <xdr:sp macro="" textlink="">
      <xdr:nvSpPr>
        <xdr:cNvPr id="52821" name="pt1:r1:0:tQuoteDetails:16:s1_rc" descr="http://global-deal.oraclecorp.com/app/adf/images/t.gif">
          <a:extLst>
            <a:ext uri="{FF2B5EF4-FFF2-40B4-BE49-F238E27FC236}">
              <a16:creationId xmlns:a16="http://schemas.microsoft.com/office/drawing/2014/main" id="{90E55047-36BD-5A2C-1464-117AF10D4B1D}"/>
            </a:ext>
          </a:extLst>
        </xdr:cNvPr>
        <xdr:cNvSpPr>
          <a:spLocks noChangeAspect="1" noChangeArrowheads="1"/>
        </xdr:cNvSpPr>
      </xdr:nvSpPr>
      <xdr:spPr bwMode="auto">
        <a:xfrm>
          <a:off x="10296525" y="5819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822" name="pt1:r1:0:tQuoteDetails:29:s1_rc" descr="http://global-deal.oraclecorp.com/app/adf/images/t.gif">
          <a:extLst>
            <a:ext uri="{FF2B5EF4-FFF2-40B4-BE49-F238E27FC236}">
              <a16:creationId xmlns:a16="http://schemas.microsoft.com/office/drawing/2014/main" id="{48471045-D7EE-A061-6707-10C54CCEF515}"/>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23" name="pt1:r1:0:tQuoteDetails:22:s1_rc" descr="http://global-deal.oraclecorp.com/app/adf/images/t.gif">
          <a:extLst>
            <a:ext uri="{FF2B5EF4-FFF2-40B4-BE49-F238E27FC236}">
              <a16:creationId xmlns:a16="http://schemas.microsoft.com/office/drawing/2014/main" id="{F117BD4B-1AF2-4139-651F-6B6C7C3A35C9}"/>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824" name="pt1:r1:0:tQuoteDetails:29:s1_rc" descr="http://global-deal.oraclecorp.com/app/adf/images/t.gif">
          <a:extLst>
            <a:ext uri="{FF2B5EF4-FFF2-40B4-BE49-F238E27FC236}">
              <a16:creationId xmlns:a16="http://schemas.microsoft.com/office/drawing/2014/main" id="{AB417769-66EF-785E-7243-716FD03F1D2F}"/>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825" name="pt1:r1:0:tQuoteDetails:29:s1_rc" descr="http://global-deal.oraclecorp.com/app/adf/images/t.gif">
          <a:extLst>
            <a:ext uri="{FF2B5EF4-FFF2-40B4-BE49-F238E27FC236}">
              <a16:creationId xmlns:a16="http://schemas.microsoft.com/office/drawing/2014/main" id="{CFC97B32-BE44-FAB6-E261-C9D9361B0D6A}"/>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826" name="pt1:r1:0:tQuoteDetails:29:s1_rc" descr="http://global-deal.oraclecorp.com/app/adf/images/t.gif">
          <a:extLst>
            <a:ext uri="{FF2B5EF4-FFF2-40B4-BE49-F238E27FC236}">
              <a16:creationId xmlns:a16="http://schemas.microsoft.com/office/drawing/2014/main" id="{F407416B-D0C1-9CB8-EDFE-1287C7BBC6A4}"/>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827" name="pt1:r1:0:tQuoteDetails:29:s1_rc" descr="http://global-deal.oraclecorp.com/app/adf/images/t.gif">
          <a:extLst>
            <a:ext uri="{FF2B5EF4-FFF2-40B4-BE49-F238E27FC236}">
              <a16:creationId xmlns:a16="http://schemas.microsoft.com/office/drawing/2014/main" id="{47A3F81B-6D00-F362-2B75-4450660AE499}"/>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160</xdr:row>
      <xdr:rowOff>0</xdr:rowOff>
    </xdr:from>
    <xdr:to>
      <xdr:col>3</xdr:col>
      <xdr:colOff>57150</xdr:colOff>
      <xdr:row>160</xdr:row>
      <xdr:rowOff>47625</xdr:rowOff>
    </xdr:to>
    <xdr:sp macro="" textlink="">
      <xdr:nvSpPr>
        <xdr:cNvPr id="52828" name="pt1:r1:0:tQuoteDetails:29:s1_rc" descr="http://global-deal.oraclecorp.com/app/adf/images/t.gif">
          <a:extLst>
            <a:ext uri="{FF2B5EF4-FFF2-40B4-BE49-F238E27FC236}">
              <a16:creationId xmlns:a16="http://schemas.microsoft.com/office/drawing/2014/main" id="{7F32962D-2455-53F4-8041-CE633B169629}"/>
            </a:ext>
          </a:extLst>
        </xdr:cNvPr>
        <xdr:cNvSpPr>
          <a:spLocks noChangeAspect="1" noChangeArrowheads="1"/>
        </xdr:cNvSpPr>
      </xdr:nvSpPr>
      <xdr:spPr bwMode="auto">
        <a:xfrm>
          <a:off x="10296525" y="6200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829" name="pt1:r1:0:tQuoteDetails:29:s1_rc" descr="http://global-deal.oraclecorp.com/app/adf/images/t.gif">
          <a:extLst>
            <a:ext uri="{FF2B5EF4-FFF2-40B4-BE49-F238E27FC236}">
              <a16:creationId xmlns:a16="http://schemas.microsoft.com/office/drawing/2014/main" id="{173B4D2D-0F42-A8AF-5215-8134B25339B4}"/>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830" name="pt1:r1:0:tQuoteDetails:29:s1_rc" descr="http://global-deal.oraclecorp.com/app/adf/images/t.gif">
          <a:extLst>
            <a:ext uri="{FF2B5EF4-FFF2-40B4-BE49-F238E27FC236}">
              <a16:creationId xmlns:a16="http://schemas.microsoft.com/office/drawing/2014/main" id="{95B6E622-F0FA-79D4-C41F-06750A675B57}"/>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31" name="pt1:r1:0:tQuoteDetails:29:s1_rc" descr="http://global-deal.oraclecorp.com/app/adf/images/t.gif">
          <a:extLst>
            <a:ext uri="{FF2B5EF4-FFF2-40B4-BE49-F238E27FC236}">
              <a16:creationId xmlns:a16="http://schemas.microsoft.com/office/drawing/2014/main" id="{E5F471B8-EBF1-A72D-F2FB-7F4B6AE2B03E}"/>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32" name="pt1:r1:0:tQuoteDetails:29:s1_rc" descr="http://global-deal.oraclecorp.com/app/adf/images/t.gif">
          <a:extLst>
            <a:ext uri="{FF2B5EF4-FFF2-40B4-BE49-F238E27FC236}">
              <a16:creationId xmlns:a16="http://schemas.microsoft.com/office/drawing/2014/main" id="{9166D8EC-F72E-27AC-1D59-E1FAF7C5B68B}"/>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147</xdr:row>
      <xdr:rowOff>0</xdr:rowOff>
    </xdr:from>
    <xdr:to>
      <xdr:col>3</xdr:col>
      <xdr:colOff>57150</xdr:colOff>
      <xdr:row>147</xdr:row>
      <xdr:rowOff>47625</xdr:rowOff>
    </xdr:to>
    <xdr:sp macro="" textlink="">
      <xdr:nvSpPr>
        <xdr:cNvPr id="52833" name="pt1:r1:0:tQuoteDetails:14:s1_rc" descr="http://global-deal.oraclecorp.com/app/adf/images/t.gif">
          <a:extLst>
            <a:ext uri="{FF2B5EF4-FFF2-40B4-BE49-F238E27FC236}">
              <a16:creationId xmlns:a16="http://schemas.microsoft.com/office/drawing/2014/main" id="{4AC609FB-32F5-5A36-2EED-40CC13D43DFF}"/>
            </a:ext>
          </a:extLst>
        </xdr:cNvPr>
        <xdr:cNvSpPr>
          <a:spLocks noChangeAspect="1" noChangeArrowheads="1"/>
        </xdr:cNvSpPr>
      </xdr:nvSpPr>
      <xdr:spPr bwMode="auto">
        <a:xfrm>
          <a:off x="10296525" y="5705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150</xdr:row>
      <xdr:rowOff>0</xdr:rowOff>
    </xdr:from>
    <xdr:to>
      <xdr:col>3</xdr:col>
      <xdr:colOff>57150</xdr:colOff>
      <xdr:row>150</xdr:row>
      <xdr:rowOff>47625</xdr:rowOff>
    </xdr:to>
    <xdr:sp macro="" textlink="">
      <xdr:nvSpPr>
        <xdr:cNvPr id="52834" name="pt1:r1:0:tQuoteDetails:15:s1_rc" descr="http://global-deal.oraclecorp.com/app/adf/images/t.gif">
          <a:extLst>
            <a:ext uri="{FF2B5EF4-FFF2-40B4-BE49-F238E27FC236}">
              <a16:creationId xmlns:a16="http://schemas.microsoft.com/office/drawing/2014/main" id="{2DD80521-5EF0-3779-7AC2-830068D53C53}"/>
            </a:ext>
          </a:extLst>
        </xdr:cNvPr>
        <xdr:cNvSpPr>
          <a:spLocks noChangeAspect="1" noChangeArrowheads="1"/>
        </xdr:cNvSpPr>
      </xdr:nvSpPr>
      <xdr:spPr bwMode="auto">
        <a:xfrm>
          <a:off x="10296525" y="5819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835" name="pt1:r1:0:tQuoteDetails:16:s1_rc" descr="http://global-deal.oraclecorp.com/app/adf/images/t.gif">
          <a:extLst>
            <a:ext uri="{FF2B5EF4-FFF2-40B4-BE49-F238E27FC236}">
              <a16:creationId xmlns:a16="http://schemas.microsoft.com/office/drawing/2014/main" id="{E0DA12DC-2530-B62C-C8B7-2DC8933DB1D4}"/>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836" name="pt1:r1:0:tQuoteDetails:29:s1_rc" descr="http://global-deal.oraclecorp.com/app/adf/images/t.gif">
          <a:extLst>
            <a:ext uri="{FF2B5EF4-FFF2-40B4-BE49-F238E27FC236}">
              <a16:creationId xmlns:a16="http://schemas.microsoft.com/office/drawing/2014/main" id="{396FB7A1-A22B-B9AF-C0B7-C4CBD555F85F}"/>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37" name="pt1:r1:0:tQuoteDetails:22:s1_rc" descr="http://global-deal.oraclecorp.com/app/adf/images/t.gif">
          <a:extLst>
            <a:ext uri="{FF2B5EF4-FFF2-40B4-BE49-F238E27FC236}">
              <a16:creationId xmlns:a16="http://schemas.microsoft.com/office/drawing/2014/main" id="{86157034-E709-3539-0ABC-5D4507AC5D22}"/>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838" name="pt1:r1:0:tQuoteDetails:29:s1_rc" descr="http://global-deal.oraclecorp.com/app/adf/images/t.gif">
          <a:extLst>
            <a:ext uri="{FF2B5EF4-FFF2-40B4-BE49-F238E27FC236}">
              <a16:creationId xmlns:a16="http://schemas.microsoft.com/office/drawing/2014/main" id="{1EC94964-96FF-9928-0CFE-819B0282E974}"/>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839" name="pt1:r1:0:tQuoteDetails:29:s1_rc" descr="http://global-deal.oraclecorp.com/app/adf/images/t.gif">
          <a:extLst>
            <a:ext uri="{FF2B5EF4-FFF2-40B4-BE49-F238E27FC236}">
              <a16:creationId xmlns:a16="http://schemas.microsoft.com/office/drawing/2014/main" id="{E168F7EF-60B5-34CF-33D8-F546BBB40B80}"/>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840" name="pt1:r1:0:tQuoteDetails:29:s1_rc" descr="http://global-deal.oraclecorp.com/app/adf/images/t.gif">
          <a:extLst>
            <a:ext uri="{FF2B5EF4-FFF2-40B4-BE49-F238E27FC236}">
              <a16:creationId xmlns:a16="http://schemas.microsoft.com/office/drawing/2014/main" id="{26FD9A23-EA15-BA5D-3774-F8138240E600}"/>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160</xdr:row>
      <xdr:rowOff>0</xdr:rowOff>
    </xdr:from>
    <xdr:to>
      <xdr:col>3</xdr:col>
      <xdr:colOff>57150</xdr:colOff>
      <xdr:row>160</xdr:row>
      <xdr:rowOff>47625</xdr:rowOff>
    </xdr:to>
    <xdr:sp macro="" textlink="">
      <xdr:nvSpPr>
        <xdr:cNvPr id="52841" name="pt1:r1:0:tQuoteDetails:29:s1_rc" descr="http://global-deal.oraclecorp.com/app/adf/images/t.gif">
          <a:extLst>
            <a:ext uri="{FF2B5EF4-FFF2-40B4-BE49-F238E27FC236}">
              <a16:creationId xmlns:a16="http://schemas.microsoft.com/office/drawing/2014/main" id="{43F240BA-5E72-96F4-B8ED-27D009E4598A}"/>
            </a:ext>
          </a:extLst>
        </xdr:cNvPr>
        <xdr:cNvSpPr>
          <a:spLocks noChangeAspect="1" noChangeArrowheads="1"/>
        </xdr:cNvSpPr>
      </xdr:nvSpPr>
      <xdr:spPr bwMode="auto">
        <a:xfrm>
          <a:off x="10296525" y="6200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842" name="pt1:r1:0:tQuoteDetails:29:s1_rc" descr="http://global-deal.oraclecorp.com/app/adf/images/t.gif">
          <a:extLst>
            <a:ext uri="{FF2B5EF4-FFF2-40B4-BE49-F238E27FC236}">
              <a16:creationId xmlns:a16="http://schemas.microsoft.com/office/drawing/2014/main" id="{D26FB8A4-387D-A444-14A3-5E0581380AB2}"/>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843" name="pt1:r1:0:tQuoteDetails:29:s1_rc" descr="http://global-deal.oraclecorp.com/app/adf/images/t.gif">
          <a:extLst>
            <a:ext uri="{FF2B5EF4-FFF2-40B4-BE49-F238E27FC236}">
              <a16:creationId xmlns:a16="http://schemas.microsoft.com/office/drawing/2014/main" id="{16102ED1-96FE-D8B0-C2A8-8711D2A8A466}"/>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44" name="pt1:r1:0:tQuoteDetails:29:s1_rc" descr="http://global-deal.oraclecorp.com/app/adf/images/t.gif">
          <a:extLst>
            <a:ext uri="{FF2B5EF4-FFF2-40B4-BE49-F238E27FC236}">
              <a16:creationId xmlns:a16="http://schemas.microsoft.com/office/drawing/2014/main" id="{59B148EA-8290-080D-1F47-524F0B4DEBC9}"/>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45" name="pt1:r1:0:tQuoteDetails:29:s1_rc" descr="http://global-deal.oraclecorp.com/app/adf/images/t.gif">
          <a:extLst>
            <a:ext uri="{FF2B5EF4-FFF2-40B4-BE49-F238E27FC236}">
              <a16:creationId xmlns:a16="http://schemas.microsoft.com/office/drawing/2014/main" id="{EE0F1065-5CE3-1A37-B3B9-0618377B438F}"/>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846" name="pt1:r1:0:tQuoteDetails:29:s1_rc" descr="http://global-deal.oraclecorp.com/app/adf/images/t.gif">
          <a:extLst>
            <a:ext uri="{FF2B5EF4-FFF2-40B4-BE49-F238E27FC236}">
              <a16:creationId xmlns:a16="http://schemas.microsoft.com/office/drawing/2014/main" id="{11DB8A45-9978-D7EA-5FD3-5F642372DF84}"/>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148</xdr:row>
      <xdr:rowOff>0</xdr:rowOff>
    </xdr:from>
    <xdr:to>
      <xdr:col>3</xdr:col>
      <xdr:colOff>57150</xdr:colOff>
      <xdr:row>148</xdr:row>
      <xdr:rowOff>47625</xdr:rowOff>
    </xdr:to>
    <xdr:sp macro="" textlink="">
      <xdr:nvSpPr>
        <xdr:cNvPr id="52847" name="pt1:r1:0:tQuoteDetails:14:s1_rc" descr="http://global-deal.oraclecorp.com/app/adf/images/t.gif">
          <a:extLst>
            <a:ext uri="{FF2B5EF4-FFF2-40B4-BE49-F238E27FC236}">
              <a16:creationId xmlns:a16="http://schemas.microsoft.com/office/drawing/2014/main" id="{B18657D8-FA83-F3BE-CB3E-BE9C63AC4E57}"/>
            </a:ext>
          </a:extLst>
        </xdr:cNvPr>
        <xdr:cNvSpPr>
          <a:spLocks noChangeAspect="1" noChangeArrowheads="1"/>
        </xdr:cNvSpPr>
      </xdr:nvSpPr>
      <xdr:spPr bwMode="auto">
        <a:xfrm>
          <a:off x="10296525" y="5743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848" name="pt1:r1:0:tQuoteDetails:15:s1_rc" descr="http://global-deal.oraclecorp.com/app/adf/images/t.gif">
          <a:extLst>
            <a:ext uri="{FF2B5EF4-FFF2-40B4-BE49-F238E27FC236}">
              <a16:creationId xmlns:a16="http://schemas.microsoft.com/office/drawing/2014/main" id="{3EE3CC1A-6136-F31C-4D84-306BB3019E84}"/>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849" name="pt1:r1:0:tQuoteDetails:16:s1_rc" descr="http://global-deal.oraclecorp.com/app/adf/images/t.gif">
          <a:extLst>
            <a:ext uri="{FF2B5EF4-FFF2-40B4-BE49-F238E27FC236}">
              <a16:creationId xmlns:a16="http://schemas.microsoft.com/office/drawing/2014/main" id="{713D782B-D918-BD18-130F-C886C8D7D26A}"/>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850" name="pt1:r1:0:tQuoteDetails:29:s1_rc" descr="http://global-deal.oraclecorp.com/app/adf/images/t.gif">
          <a:extLst>
            <a:ext uri="{FF2B5EF4-FFF2-40B4-BE49-F238E27FC236}">
              <a16:creationId xmlns:a16="http://schemas.microsoft.com/office/drawing/2014/main" id="{E5B73728-79DF-44E9-54FC-8FC07738AE8E}"/>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150</xdr:row>
      <xdr:rowOff>0</xdr:rowOff>
    </xdr:from>
    <xdr:to>
      <xdr:col>3</xdr:col>
      <xdr:colOff>57150</xdr:colOff>
      <xdr:row>150</xdr:row>
      <xdr:rowOff>47625</xdr:rowOff>
    </xdr:to>
    <xdr:sp macro="" textlink="">
      <xdr:nvSpPr>
        <xdr:cNvPr id="52851" name="pt1:r1:0:tQuoteDetails:22:s1_rc" descr="http://global-deal.oraclecorp.com/app/adf/images/t.gif">
          <a:extLst>
            <a:ext uri="{FF2B5EF4-FFF2-40B4-BE49-F238E27FC236}">
              <a16:creationId xmlns:a16="http://schemas.microsoft.com/office/drawing/2014/main" id="{B537F053-845E-C408-547C-6AE031F3E1AA}"/>
            </a:ext>
          </a:extLst>
        </xdr:cNvPr>
        <xdr:cNvSpPr>
          <a:spLocks noChangeAspect="1" noChangeArrowheads="1"/>
        </xdr:cNvSpPr>
      </xdr:nvSpPr>
      <xdr:spPr bwMode="auto">
        <a:xfrm>
          <a:off x="10296525" y="5819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52" name="pt1:r1:0:tQuoteDetails:29:s1_rc" descr="http://global-deal.oraclecorp.com/app/adf/images/t.gif">
          <a:extLst>
            <a:ext uri="{FF2B5EF4-FFF2-40B4-BE49-F238E27FC236}">
              <a16:creationId xmlns:a16="http://schemas.microsoft.com/office/drawing/2014/main" id="{5E73005E-929D-309F-CDAE-CACF8B969C60}"/>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853" name="pt1:r1:0:tQuoteDetails:29:s1_rc" descr="http://global-deal.oraclecorp.com/app/adf/images/t.gif">
          <a:extLst>
            <a:ext uri="{FF2B5EF4-FFF2-40B4-BE49-F238E27FC236}">
              <a16:creationId xmlns:a16="http://schemas.microsoft.com/office/drawing/2014/main" id="{EB5DE800-D347-5820-F285-49A0DF668E04}"/>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160</xdr:row>
      <xdr:rowOff>0</xdr:rowOff>
    </xdr:from>
    <xdr:to>
      <xdr:col>3</xdr:col>
      <xdr:colOff>57150</xdr:colOff>
      <xdr:row>160</xdr:row>
      <xdr:rowOff>47625</xdr:rowOff>
    </xdr:to>
    <xdr:sp macro="" textlink="">
      <xdr:nvSpPr>
        <xdr:cNvPr id="52854" name="pt1:r1:0:tQuoteDetails:29:s1_rc" descr="http://global-deal.oraclecorp.com/app/adf/images/t.gif">
          <a:extLst>
            <a:ext uri="{FF2B5EF4-FFF2-40B4-BE49-F238E27FC236}">
              <a16:creationId xmlns:a16="http://schemas.microsoft.com/office/drawing/2014/main" id="{FE733374-AC5C-8EC1-9DC0-A66A8F99CFBA}"/>
            </a:ext>
          </a:extLst>
        </xdr:cNvPr>
        <xdr:cNvSpPr>
          <a:spLocks noChangeAspect="1" noChangeArrowheads="1"/>
        </xdr:cNvSpPr>
      </xdr:nvSpPr>
      <xdr:spPr bwMode="auto">
        <a:xfrm>
          <a:off x="10296525" y="6200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855" name="pt1:r1:0:tQuoteDetails:29:s1_rc" descr="http://global-deal.oraclecorp.com/app/adf/images/t.gif">
          <a:extLst>
            <a:ext uri="{FF2B5EF4-FFF2-40B4-BE49-F238E27FC236}">
              <a16:creationId xmlns:a16="http://schemas.microsoft.com/office/drawing/2014/main" id="{BBB7D704-4C73-7FFF-C4B4-FD64EC4AF7AD}"/>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856" name="pt1:r1:0:tQuoteDetails:29:s1_rc" descr="http://global-deal.oraclecorp.com/app/adf/images/t.gif">
          <a:extLst>
            <a:ext uri="{FF2B5EF4-FFF2-40B4-BE49-F238E27FC236}">
              <a16:creationId xmlns:a16="http://schemas.microsoft.com/office/drawing/2014/main" id="{94116A0C-55F6-FFEB-7F21-5D50A107D58F}"/>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857" name="pt1:r1:0:tQuoteDetails:29:s1_rc" descr="http://global-deal.oraclecorp.com/app/adf/images/t.gif">
          <a:extLst>
            <a:ext uri="{FF2B5EF4-FFF2-40B4-BE49-F238E27FC236}">
              <a16:creationId xmlns:a16="http://schemas.microsoft.com/office/drawing/2014/main" id="{C2B5F0AD-E7C5-1F86-C134-88BB8BA15B1D}"/>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58" name="pt1:r1:0:tQuoteDetails:29:s1_rc" descr="http://global-deal.oraclecorp.com/app/adf/images/t.gif">
          <a:extLst>
            <a:ext uri="{FF2B5EF4-FFF2-40B4-BE49-F238E27FC236}">
              <a16:creationId xmlns:a16="http://schemas.microsoft.com/office/drawing/2014/main" id="{8E5998C4-48F1-10C1-E1ED-8ED6E65638DB}"/>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859" name="pt1:r1:0:tQuoteDetails:29:s1_rc" descr="http://global-deal.oraclecorp.com/app/adf/images/t.gif">
          <a:extLst>
            <a:ext uri="{FF2B5EF4-FFF2-40B4-BE49-F238E27FC236}">
              <a16:creationId xmlns:a16="http://schemas.microsoft.com/office/drawing/2014/main" id="{93F87D43-0EB0-AC72-0ACC-60D68E3A8A12}"/>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860" name="pt1:r1:0:tQuoteDetails:29:s1_rc" descr="http://global-deal.oraclecorp.com/app/adf/images/t.gif">
          <a:extLst>
            <a:ext uri="{FF2B5EF4-FFF2-40B4-BE49-F238E27FC236}">
              <a16:creationId xmlns:a16="http://schemas.microsoft.com/office/drawing/2014/main" id="{E4909F69-E214-48DC-F6D8-E66BB098FA28}"/>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61" name="pt1:r1:0:tQuoteDetails:14:s1_rc" descr="http://global-deal.oraclecorp.com/app/adf/images/t.gif">
          <a:extLst>
            <a:ext uri="{FF2B5EF4-FFF2-40B4-BE49-F238E27FC236}">
              <a16:creationId xmlns:a16="http://schemas.microsoft.com/office/drawing/2014/main" id="{55BE9478-7832-5053-FB3C-B0778D680E88}"/>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862" name="pt1:r1:0:tQuoteDetails:15:s1_rc" descr="http://global-deal.oraclecorp.com/app/adf/images/t.gif">
          <a:extLst>
            <a:ext uri="{FF2B5EF4-FFF2-40B4-BE49-F238E27FC236}">
              <a16:creationId xmlns:a16="http://schemas.microsoft.com/office/drawing/2014/main" id="{CF9DFF98-A588-E0E0-7ED4-CA061191D687}"/>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863" name="pt1:r1:0:tQuoteDetails:16:s1_rc" descr="http://global-deal.oraclecorp.com/app/adf/images/t.gif">
          <a:extLst>
            <a:ext uri="{FF2B5EF4-FFF2-40B4-BE49-F238E27FC236}">
              <a16:creationId xmlns:a16="http://schemas.microsoft.com/office/drawing/2014/main" id="{5648B976-0291-035C-BE99-C6B1894EEC30}"/>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64" name="pt1:r1:0:tQuoteDetails:29:s1_rc" descr="http://global-deal.oraclecorp.com/app/adf/images/t.gif">
          <a:extLst>
            <a:ext uri="{FF2B5EF4-FFF2-40B4-BE49-F238E27FC236}">
              <a16:creationId xmlns:a16="http://schemas.microsoft.com/office/drawing/2014/main" id="{B555AC75-7758-C532-D963-EEF278E25E74}"/>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865" name="pt1:r1:0:tQuoteDetails:22:s1_rc" descr="http://global-deal.oraclecorp.com/app/adf/images/t.gif">
          <a:extLst>
            <a:ext uri="{FF2B5EF4-FFF2-40B4-BE49-F238E27FC236}">
              <a16:creationId xmlns:a16="http://schemas.microsoft.com/office/drawing/2014/main" id="{D301B157-957F-12B9-5D5E-ADF264F424D5}"/>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66" name="pt1:r1:0:tQuoteDetails:29:s1_rc" descr="http://global-deal.oraclecorp.com/app/adf/images/t.gif">
          <a:extLst>
            <a:ext uri="{FF2B5EF4-FFF2-40B4-BE49-F238E27FC236}">
              <a16:creationId xmlns:a16="http://schemas.microsoft.com/office/drawing/2014/main" id="{EA47BF7E-0E2B-319A-DCA9-B6E154BD479C}"/>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160</xdr:row>
      <xdr:rowOff>0</xdr:rowOff>
    </xdr:from>
    <xdr:to>
      <xdr:col>3</xdr:col>
      <xdr:colOff>57150</xdr:colOff>
      <xdr:row>160</xdr:row>
      <xdr:rowOff>47625</xdr:rowOff>
    </xdr:to>
    <xdr:sp macro="" textlink="">
      <xdr:nvSpPr>
        <xdr:cNvPr id="52867" name="pt1:r1:0:tQuoteDetails:29:s1_rc" descr="http://global-deal.oraclecorp.com/app/adf/images/t.gif">
          <a:extLst>
            <a:ext uri="{FF2B5EF4-FFF2-40B4-BE49-F238E27FC236}">
              <a16:creationId xmlns:a16="http://schemas.microsoft.com/office/drawing/2014/main" id="{754AC89C-A520-D913-77B4-073C01DCD8D2}"/>
            </a:ext>
          </a:extLst>
        </xdr:cNvPr>
        <xdr:cNvSpPr>
          <a:spLocks noChangeAspect="1" noChangeArrowheads="1"/>
        </xdr:cNvSpPr>
      </xdr:nvSpPr>
      <xdr:spPr bwMode="auto">
        <a:xfrm>
          <a:off x="10296525" y="6200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868" name="pt1:r1:0:tQuoteDetails:29:s1_rc" descr="http://global-deal.oraclecorp.com/app/adf/images/t.gif">
          <a:extLst>
            <a:ext uri="{FF2B5EF4-FFF2-40B4-BE49-F238E27FC236}">
              <a16:creationId xmlns:a16="http://schemas.microsoft.com/office/drawing/2014/main" id="{C483FB1B-BCBB-F646-9EBA-904EB63AF420}"/>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869" name="pt1:r1:0:tQuoteDetails:29:s1_rc" descr="http://global-deal.oraclecorp.com/app/adf/images/t.gif">
          <a:extLst>
            <a:ext uri="{FF2B5EF4-FFF2-40B4-BE49-F238E27FC236}">
              <a16:creationId xmlns:a16="http://schemas.microsoft.com/office/drawing/2014/main" id="{0D18C25F-7997-F944-4357-00DE6A5433E3}"/>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870" name="pt1:r1:0:tQuoteDetails:29:s1_rc" descr="http://global-deal.oraclecorp.com/app/adf/images/t.gif">
          <a:extLst>
            <a:ext uri="{FF2B5EF4-FFF2-40B4-BE49-F238E27FC236}">
              <a16:creationId xmlns:a16="http://schemas.microsoft.com/office/drawing/2014/main" id="{20C82003-E012-6F23-3316-8F5A576E6CD1}"/>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164</xdr:row>
      <xdr:rowOff>0</xdr:rowOff>
    </xdr:from>
    <xdr:to>
      <xdr:col>3</xdr:col>
      <xdr:colOff>57150</xdr:colOff>
      <xdr:row>164</xdr:row>
      <xdr:rowOff>47625</xdr:rowOff>
    </xdr:to>
    <xdr:sp macro="" textlink="">
      <xdr:nvSpPr>
        <xdr:cNvPr id="52871" name="pt1:r1:0:tQuoteDetails:29:s1_rc" descr="http://global-deal.oraclecorp.com/app/adf/images/t.gif">
          <a:extLst>
            <a:ext uri="{FF2B5EF4-FFF2-40B4-BE49-F238E27FC236}">
              <a16:creationId xmlns:a16="http://schemas.microsoft.com/office/drawing/2014/main" id="{9687D214-3C59-3C92-E2A1-78C3BC006CD7}"/>
            </a:ext>
          </a:extLst>
        </xdr:cNvPr>
        <xdr:cNvSpPr>
          <a:spLocks noChangeAspect="1" noChangeArrowheads="1"/>
        </xdr:cNvSpPr>
      </xdr:nvSpPr>
      <xdr:spPr bwMode="auto">
        <a:xfrm>
          <a:off x="10296525" y="6353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872" name="pt1:r1:0:tQuoteDetails:29:s1_rc" descr="http://global-deal.oraclecorp.com/app/adf/images/t.gif">
          <a:extLst>
            <a:ext uri="{FF2B5EF4-FFF2-40B4-BE49-F238E27FC236}">
              <a16:creationId xmlns:a16="http://schemas.microsoft.com/office/drawing/2014/main" id="{8020823A-3328-005C-67C7-4E9B8D18A93F}"/>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873" name="pt1:r1:0:tQuoteDetails:29:s1_rc" descr="http://global-deal.oraclecorp.com/app/adf/images/t.gif">
          <a:extLst>
            <a:ext uri="{FF2B5EF4-FFF2-40B4-BE49-F238E27FC236}">
              <a16:creationId xmlns:a16="http://schemas.microsoft.com/office/drawing/2014/main" id="{AA0FD295-28F8-3AEF-F147-2F4E65C07792}"/>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874" name="pt1:r1:0:tQuoteDetails:29:s1_rc" descr="http://global-deal.oraclecorp.com/app/adf/images/t.gif">
          <a:extLst>
            <a:ext uri="{FF2B5EF4-FFF2-40B4-BE49-F238E27FC236}">
              <a16:creationId xmlns:a16="http://schemas.microsoft.com/office/drawing/2014/main" id="{561B84B6-F9CC-1B59-C4F9-4278CB061415}"/>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149</xdr:row>
      <xdr:rowOff>0</xdr:rowOff>
    </xdr:from>
    <xdr:to>
      <xdr:col>3</xdr:col>
      <xdr:colOff>57150</xdr:colOff>
      <xdr:row>149</xdr:row>
      <xdr:rowOff>47625</xdr:rowOff>
    </xdr:to>
    <xdr:sp macro="" textlink="">
      <xdr:nvSpPr>
        <xdr:cNvPr id="52875" name="pt1:r1:0:tQuoteDetails:14:s1_rc" descr="http://global-deal.oraclecorp.com/app/adf/images/t.gif">
          <a:extLst>
            <a:ext uri="{FF2B5EF4-FFF2-40B4-BE49-F238E27FC236}">
              <a16:creationId xmlns:a16="http://schemas.microsoft.com/office/drawing/2014/main" id="{922CC9C7-5A4C-44A6-3C05-D8E8A4C6E209}"/>
            </a:ext>
          </a:extLst>
        </xdr:cNvPr>
        <xdr:cNvSpPr>
          <a:spLocks noChangeAspect="1" noChangeArrowheads="1"/>
        </xdr:cNvSpPr>
      </xdr:nvSpPr>
      <xdr:spPr bwMode="auto">
        <a:xfrm>
          <a:off x="10296525" y="5781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876" name="pt1:r1:0:tQuoteDetails:15:s1_rc" descr="http://global-deal.oraclecorp.com/app/adf/images/t.gif">
          <a:extLst>
            <a:ext uri="{FF2B5EF4-FFF2-40B4-BE49-F238E27FC236}">
              <a16:creationId xmlns:a16="http://schemas.microsoft.com/office/drawing/2014/main" id="{C5339939-AE20-6931-FDAA-FC695C59ADB8}"/>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77" name="pt1:r1:0:tQuoteDetails:16:s1_rc" descr="http://global-deal.oraclecorp.com/app/adf/images/t.gif">
          <a:extLst>
            <a:ext uri="{FF2B5EF4-FFF2-40B4-BE49-F238E27FC236}">
              <a16:creationId xmlns:a16="http://schemas.microsoft.com/office/drawing/2014/main" id="{3A9E1436-BFA4-DE70-6DF7-C19F359DF7D2}"/>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78" name="pt1:r1:0:tQuoteDetails:29:s1_rc" descr="http://global-deal.oraclecorp.com/app/adf/images/t.gif">
          <a:extLst>
            <a:ext uri="{FF2B5EF4-FFF2-40B4-BE49-F238E27FC236}">
              <a16:creationId xmlns:a16="http://schemas.microsoft.com/office/drawing/2014/main" id="{2FBC13AC-C693-4EA7-D3C5-718392CA694B}"/>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152</xdr:row>
      <xdr:rowOff>0</xdr:rowOff>
    </xdr:from>
    <xdr:to>
      <xdr:col>3</xdr:col>
      <xdr:colOff>57150</xdr:colOff>
      <xdr:row>152</xdr:row>
      <xdr:rowOff>47625</xdr:rowOff>
    </xdr:to>
    <xdr:sp macro="" textlink="">
      <xdr:nvSpPr>
        <xdr:cNvPr id="52879" name="pt1:r1:0:tQuoteDetails:22:s1_rc" descr="http://global-deal.oraclecorp.com/app/adf/images/t.gif">
          <a:extLst>
            <a:ext uri="{FF2B5EF4-FFF2-40B4-BE49-F238E27FC236}">
              <a16:creationId xmlns:a16="http://schemas.microsoft.com/office/drawing/2014/main" id="{98C76842-3C93-04DC-A009-3DA471323E7F}"/>
            </a:ext>
          </a:extLst>
        </xdr:cNvPr>
        <xdr:cNvSpPr>
          <a:spLocks noChangeAspect="1" noChangeArrowheads="1"/>
        </xdr:cNvSpPr>
      </xdr:nvSpPr>
      <xdr:spPr bwMode="auto">
        <a:xfrm>
          <a:off x="10296525" y="5895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880" name="pt1:r1:0:tQuoteDetails:29:s1_rc" descr="http://global-deal.oraclecorp.com/app/adf/images/t.gif">
          <a:extLst>
            <a:ext uri="{FF2B5EF4-FFF2-40B4-BE49-F238E27FC236}">
              <a16:creationId xmlns:a16="http://schemas.microsoft.com/office/drawing/2014/main" id="{D9FE077A-4759-4FE7-7ED3-39EE4A309105}"/>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881" name="pt1:r1:0:tQuoteDetails:29:s1_rc" descr="http://global-deal.oraclecorp.com/app/adf/images/t.gif">
          <a:extLst>
            <a:ext uri="{FF2B5EF4-FFF2-40B4-BE49-F238E27FC236}">
              <a16:creationId xmlns:a16="http://schemas.microsoft.com/office/drawing/2014/main" id="{C08A4EB6-D35F-D1DE-11D2-0394B454B37F}"/>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882" name="pt1:r1:0:tQuoteDetails:29:s1_rc" descr="http://global-deal.oraclecorp.com/app/adf/images/t.gif">
          <a:extLst>
            <a:ext uri="{FF2B5EF4-FFF2-40B4-BE49-F238E27FC236}">
              <a16:creationId xmlns:a16="http://schemas.microsoft.com/office/drawing/2014/main" id="{8F95159D-AFB9-7B78-B2DE-56FC4BDA266F}"/>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883" name="pt1:r1:0:tQuoteDetails:29:s1_rc" descr="http://global-deal.oraclecorp.com/app/adf/images/t.gif">
          <a:extLst>
            <a:ext uri="{FF2B5EF4-FFF2-40B4-BE49-F238E27FC236}">
              <a16:creationId xmlns:a16="http://schemas.microsoft.com/office/drawing/2014/main" id="{56B1B59C-32A9-6764-D19D-CFD2A0FB19C3}"/>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164</xdr:row>
      <xdr:rowOff>0</xdr:rowOff>
    </xdr:from>
    <xdr:to>
      <xdr:col>3</xdr:col>
      <xdr:colOff>57150</xdr:colOff>
      <xdr:row>164</xdr:row>
      <xdr:rowOff>47625</xdr:rowOff>
    </xdr:to>
    <xdr:sp macro="" textlink="">
      <xdr:nvSpPr>
        <xdr:cNvPr id="52884" name="pt1:r1:0:tQuoteDetails:29:s1_rc" descr="http://global-deal.oraclecorp.com/app/adf/images/t.gif">
          <a:extLst>
            <a:ext uri="{FF2B5EF4-FFF2-40B4-BE49-F238E27FC236}">
              <a16:creationId xmlns:a16="http://schemas.microsoft.com/office/drawing/2014/main" id="{7C56922A-330C-8172-5921-95116915F23B}"/>
            </a:ext>
          </a:extLst>
        </xdr:cNvPr>
        <xdr:cNvSpPr>
          <a:spLocks noChangeAspect="1" noChangeArrowheads="1"/>
        </xdr:cNvSpPr>
      </xdr:nvSpPr>
      <xdr:spPr bwMode="auto">
        <a:xfrm>
          <a:off x="10296525" y="6353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165</xdr:row>
      <xdr:rowOff>0</xdr:rowOff>
    </xdr:from>
    <xdr:to>
      <xdr:col>3</xdr:col>
      <xdr:colOff>57150</xdr:colOff>
      <xdr:row>165</xdr:row>
      <xdr:rowOff>47625</xdr:rowOff>
    </xdr:to>
    <xdr:sp macro="" textlink="">
      <xdr:nvSpPr>
        <xdr:cNvPr id="52885" name="pt1:r1:0:tQuoteDetails:29:s1_rc" descr="http://global-deal.oraclecorp.com/app/adf/images/t.gif">
          <a:extLst>
            <a:ext uri="{FF2B5EF4-FFF2-40B4-BE49-F238E27FC236}">
              <a16:creationId xmlns:a16="http://schemas.microsoft.com/office/drawing/2014/main" id="{550E98A3-90F8-6FED-4C83-3D42AF52197D}"/>
            </a:ext>
          </a:extLst>
        </xdr:cNvPr>
        <xdr:cNvSpPr>
          <a:spLocks noChangeAspect="1" noChangeArrowheads="1"/>
        </xdr:cNvSpPr>
      </xdr:nvSpPr>
      <xdr:spPr bwMode="auto">
        <a:xfrm>
          <a:off x="10296525" y="6391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886" name="pt1:r1:0:tQuoteDetails:29:s1_rc" descr="http://global-deal.oraclecorp.com/app/adf/images/t.gif">
          <a:extLst>
            <a:ext uri="{FF2B5EF4-FFF2-40B4-BE49-F238E27FC236}">
              <a16:creationId xmlns:a16="http://schemas.microsoft.com/office/drawing/2014/main" id="{A6FB22B5-FBA0-F576-3570-597ABC42B6E4}"/>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887" name="pt1:r1:0:tQuoteDetails:29:s1_rc" descr="http://global-deal.oraclecorp.com/app/adf/images/t.gif">
          <a:extLst>
            <a:ext uri="{FF2B5EF4-FFF2-40B4-BE49-F238E27FC236}">
              <a16:creationId xmlns:a16="http://schemas.microsoft.com/office/drawing/2014/main" id="{9A2325C4-BA50-7E97-81CD-C8699201A261}"/>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888" name="pt1:r1:0:tQuoteDetails:29:s1_rc" descr="http://global-deal.oraclecorp.com/app/adf/images/t.gif">
          <a:extLst>
            <a:ext uri="{FF2B5EF4-FFF2-40B4-BE49-F238E27FC236}">
              <a16:creationId xmlns:a16="http://schemas.microsoft.com/office/drawing/2014/main" id="{6D1C7506-38EB-90D5-955A-638FFF4DFE2B}"/>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151</xdr:row>
      <xdr:rowOff>0</xdr:rowOff>
    </xdr:from>
    <xdr:to>
      <xdr:col>3</xdr:col>
      <xdr:colOff>57150</xdr:colOff>
      <xdr:row>151</xdr:row>
      <xdr:rowOff>47625</xdr:rowOff>
    </xdr:to>
    <xdr:sp macro="" textlink="">
      <xdr:nvSpPr>
        <xdr:cNvPr id="52889" name="pt1:r1:0:tQuoteDetails:14:s1_rc" descr="http://global-deal.oraclecorp.com/app/adf/images/t.gif">
          <a:extLst>
            <a:ext uri="{FF2B5EF4-FFF2-40B4-BE49-F238E27FC236}">
              <a16:creationId xmlns:a16="http://schemas.microsoft.com/office/drawing/2014/main" id="{134FD950-29DD-0EB2-ACFC-749F1698FD95}"/>
            </a:ext>
          </a:extLst>
        </xdr:cNvPr>
        <xdr:cNvSpPr>
          <a:spLocks noChangeAspect="1" noChangeArrowheads="1"/>
        </xdr:cNvSpPr>
      </xdr:nvSpPr>
      <xdr:spPr bwMode="auto">
        <a:xfrm>
          <a:off x="10296525" y="5857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57150</xdr:colOff>
      <xdr:row>155</xdr:row>
      <xdr:rowOff>47625</xdr:rowOff>
    </xdr:to>
    <xdr:sp macro="" textlink="">
      <xdr:nvSpPr>
        <xdr:cNvPr id="52890" name="pt1:r1:0:tQuoteDetails:15:s1_rc" descr="http://global-deal.oraclecorp.com/app/adf/images/t.gif">
          <a:extLst>
            <a:ext uri="{FF2B5EF4-FFF2-40B4-BE49-F238E27FC236}">
              <a16:creationId xmlns:a16="http://schemas.microsoft.com/office/drawing/2014/main" id="{853536D7-15A1-377C-1037-2F82699AFF8C}"/>
            </a:ext>
          </a:extLst>
        </xdr:cNvPr>
        <xdr:cNvSpPr>
          <a:spLocks noChangeAspect="1" noChangeArrowheads="1"/>
        </xdr:cNvSpPr>
      </xdr:nvSpPr>
      <xdr:spPr bwMode="auto">
        <a:xfrm>
          <a:off x="10296525" y="6010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891" name="pt1:r1:0:tQuoteDetails:16:s1_rc" descr="http://global-deal.oraclecorp.com/app/adf/images/t.gif">
          <a:extLst>
            <a:ext uri="{FF2B5EF4-FFF2-40B4-BE49-F238E27FC236}">
              <a16:creationId xmlns:a16="http://schemas.microsoft.com/office/drawing/2014/main" id="{C7FE1303-23C4-02F7-DBE0-F853E219E245}"/>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892" name="pt1:r1:0:tQuoteDetails:29:s1_rc" descr="http://global-deal.oraclecorp.com/app/adf/images/t.gif">
          <a:extLst>
            <a:ext uri="{FF2B5EF4-FFF2-40B4-BE49-F238E27FC236}">
              <a16:creationId xmlns:a16="http://schemas.microsoft.com/office/drawing/2014/main" id="{EBC6B6FC-049D-ADCF-0386-310450A79183}"/>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154</xdr:row>
      <xdr:rowOff>0</xdr:rowOff>
    </xdr:from>
    <xdr:to>
      <xdr:col>3</xdr:col>
      <xdr:colOff>57150</xdr:colOff>
      <xdr:row>154</xdr:row>
      <xdr:rowOff>47625</xdr:rowOff>
    </xdr:to>
    <xdr:sp macro="" textlink="">
      <xdr:nvSpPr>
        <xdr:cNvPr id="52893" name="pt1:r1:0:tQuoteDetails:22:s1_rc" descr="http://global-deal.oraclecorp.com/app/adf/images/t.gif">
          <a:extLst>
            <a:ext uri="{FF2B5EF4-FFF2-40B4-BE49-F238E27FC236}">
              <a16:creationId xmlns:a16="http://schemas.microsoft.com/office/drawing/2014/main" id="{60509208-DE5E-0E78-8BDA-2E37828A9030}"/>
            </a:ext>
          </a:extLst>
        </xdr:cNvPr>
        <xdr:cNvSpPr>
          <a:spLocks noChangeAspect="1" noChangeArrowheads="1"/>
        </xdr:cNvSpPr>
      </xdr:nvSpPr>
      <xdr:spPr bwMode="auto">
        <a:xfrm>
          <a:off x="10296525" y="5972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894" name="pt1:r1:0:tQuoteDetails:29:s1_rc" descr="http://global-deal.oraclecorp.com/app/adf/images/t.gif">
          <a:extLst>
            <a:ext uri="{FF2B5EF4-FFF2-40B4-BE49-F238E27FC236}">
              <a16:creationId xmlns:a16="http://schemas.microsoft.com/office/drawing/2014/main" id="{1380497A-D52E-413E-711B-13D3B6741508}"/>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895" name="pt1:r1:0:tQuoteDetails:29:s1_rc" descr="http://global-deal.oraclecorp.com/app/adf/images/t.gif">
          <a:extLst>
            <a:ext uri="{FF2B5EF4-FFF2-40B4-BE49-F238E27FC236}">
              <a16:creationId xmlns:a16="http://schemas.microsoft.com/office/drawing/2014/main" id="{C27A13E7-9E57-1F40-A896-C70B4F07E024}"/>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164</xdr:row>
      <xdr:rowOff>0</xdr:rowOff>
    </xdr:from>
    <xdr:to>
      <xdr:col>3</xdr:col>
      <xdr:colOff>57150</xdr:colOff>
      <xdr:row>164</xdr:row>
      <xdr:rowOff>47625</xdr:rowOff>
    </xdr:to>
    <xdr:sp macro="" textlink="">
      <xdr:nvSpPr>
        <xdr:cNvPr id="52896" name="pt1:r1:0:tQuoteDetails:29:s1_rc" descr="http://global-deal.oraclecorp.com/app/adf/images/t.gif">
          <a:extLst>
            <a:ext uri="{FF2B5EF4-FFF2-40B4-BE49-F238E27FC236}">
              <a16:creationId xmlns:a16="http://schemas.microsoft.com/office/drawing/2014/main" id="{71672024-C23D-69BC-E152-A2D674D78011}"/>
            </a:ext>
          </a:extLst>
        </xdr:cNvPr>
        <xdr:cNvSpPr>
          <a:spLocks noChangeAspect="1" noChangeArrowheads="1"/>
        </xdr:cNvSpPr>
      </xdr:nvSpPr>
      <xdr:spPr bwMode="auto">
        <a:xfrm>
          <a:off x="10296525" y="6353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165</xdr:row>
      <xdr:rowOff>0</xdr:rowOff>
    </xdr:from>
    <xdr:to>
      <xdr:col>3</xdr:col>
      <xdr:colOff>57150</xdr:colOff>
      <xdr:row>165</xdr:row>
      <xdr:rowOff>47625</xdr:rowOff>
    </xdr:to>
    <xdr:sp macro="" textlink="">
      <xdr:nvSpPr>
        <xdr:cNvPr id="52897" name="pt1:r1:0:tQuoteDetails:29:s1_rc" descr="http://global-deal.oraclecorp.com/app/adf/images/t.gif">
          <a:extLst>
            <a:ext uri="{FF2B5EF4-FFF2-40B4-BE49-F238E27FC236}">
              <a16:creationId xmlns:a16="http://schemas.microsoft.com/office/drawing/2014/main" id="{7FDD2570-6E05-3D1B-3218-295A74A3DBA1}"/>
            </a:ext>
          </a:extLst>
        </xdr:cNvPr>
        <xdr:cNvSpPr>
          <a:spLocks noChangeAspect="1" noChangeArrowheads="1"/>
        </xdr:cNvSpPr>
      </xdr:nvSpPr>
      <xdr:spPr bwMode="auto">
        <a:xfrm>
          <a:off x="10296525" y="6391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166</xdr:row>
      <xdr:rowOff>0</xdr:rowOff>
    </xdr:from>
    <xdr:to>
      <xdr:col>3</xdr:col>
      <xdr:colOff>57150</xdr:colOff>
      <xdr:row>166</xdr:row>
      <xdr:rowOff>47625</xdr:rowOff>
    </xdr:to>
    <xdr:sp macro="" textlink="">
      <xdr:nvSpPr>
        <xdr:cNvPr id="52898" name="pt1:r1:0:tQuoteDetails:29:s1_rc" descr="http://global-deal.oraclecorp.com/app/adf/images/t.gif">
          <a:extLst>
            <a:ext uri="{FF2B5EF4-FFF2-40B4-BE49-F238E27FC236}">
              <a16:creationId xmlns:a16="http://schemas.microsoft.com/office/drawing/2014/main" id="{481065F0-E695-A61F-A819-0642C057BCAA}"/>
            </a:ext>
          </a:extLst>
        </xdr:cNvPr>
        <xdr:cNvSpPr>
          <a:spLocks noChangeAspect="1" noChangeArrowheads="1"/>
        </xdr:cNvSpPr>
      </xdr:nvSpPr>
      <xdr:spPr bwMode="auto">
        <a:xfrm>
          <a:off x="10296525" y="6429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167</xdr:row>
      <xdr:rowOff>0</xdr:rowOff>
    </xdr:from>
    <xdr:to>
      <xdr:col>3</xdr:col>
      <xdr:colOff>57150</xdr:colOff>
      <xdr:row>167</xdr:row>
      <xdr:rowOff>47625</xdr:rowOff>
    </xdr:to>
    <xdr:sp macro="" textlink="">
      <xdr:nvSpPr>
        <xdr:cNvPr id="52899" name="pt1:r1:0:tQuoteDetails:29:s1_rc" descr="http://global-deal.oraclecorp.com/app/adf/images/t.gif">
          <a:extLst>
            <a:ext uri="{FF2B5EF4-FFF2-40B4-BE49-F238E27FC236}">
              <a16:creationId xmlns:a16="http://schemas.microsoft.com/office/drawing/2014/main" id="{0B53BB9E-D8D3-BB89-2753-EB64084A9E96}"/>
            </a:ext>
          </a:extLst>
        </xdr:cNvPr>
        <xdr:cNvSpPr>
          <a:spLocks noChangeAspect="1" noChangeArrowheads="1"/>
        </xdr:cNvSpPr>
      </xdr:nvSpPr>
      <xdr:spPr bwMode="auto">
        <a:xfrm>
          <a:off x="10296525" y="6467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900" name="pt1:r1:0:tQuoteDetails:29:s1_rc" descr="http://global-deal.oraclecorp.com/app/adf/images/t.gif">
          <a:extLst>
            <a:ext uri="{FF2B5EF4-FFF2-40B4-BE49-F238E27FC236}">
              <a16:creationId xmlns:a16="http://schemas.microsoft.com/office/drawing/2014/main" id="{90253886-3568-C404-5E87-76C7F4A7CA2F}"/>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160</xdr:row>
      <xdr:rowOff>0</xdr:rowOff>
    </xdr:from>
    <xdr:to>
      <xdr:col>3</xdr:col>
      <xdr:colOff>57150</xdr:colOff>
      <xdr:row>160</xdr:row>
      <xdr:rowOff>47625</xdr:rowOff>
    </xdr:to>
    <xdr:sp macro="" textlink="">
      <xdr:nvSpPr>
        <xdr:cNvPr id="52901" name="pt1:r1:0:tQuoteDetails:29:s1_rc" descr="http://global-deal.oraclecorp.com/app/adf/images/t.gif">
          <a:extLst>
            <a:ext uri="{FF2B5EF4-FFF2-40B4-BE49-F238E27FC236}">
              <a16:creationId xmlns:a16="http://schemas.microsoft.com/office/drawing/2014/main" id="{6EC3F2B9-72E9-9CE9-9589-7FD9D0687E42}"/>
            </a:ext>
          </a:extLst>
        </xdr:cNvPr>
        <xdr:cNvSpPr>
          <a:spLocks noChangeAspect="1" noChangeArrowheads="1"/>
        </xdr:cNvSpPr>
      </xdr:nvSpPr>
      <xdr:spPr bwMode="auto">
        <a:xfrm>
          <a:off x="10296525" y="6200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902" name="pt1:r1:0:tQuoteDetails:29:s1_rc" descr="http://global-deal.oraclecorp.com/app/adf/images/t.gif">
          <a:extLst>
            <a:ext uri="{FF2B5EF4-FFF2-40B4-BE49-F238E27FC236}">
              <a16:creationId xmlns:a16="http://schemas.microsoft.com/office/drawing/2014/main" id="{C07C0C9A-5958-4EA6-2E70-E4CC8BC6F035}"/>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153</xdr:row>
      <xdr:rowOff>0</xdr:rowOff>
    </xdr:from>
    <xdr:to>
      <xdr:col>3</xdr:col>
      <xdr:colOff>57150</xdr:colOff>
      <xdr:row>153</xdr:row>
      <xdr:rowOff>47625</xdr:rowOff>
    </xdr:to>
    <xdr:sp macro="" textlink="">
      <xdr:nvSpPr>
        <xdr:cNvPr id="52903" name="pt1:r1:0:tQuoteDetails:14:s1_rc" descr="http://global-deal.oraclecorp.com/app/adf/images/t.gif">
          <a:extLst>
            <a:ext uri="{FF2B5EF4-FFF2-40B4-BE49-F238E27FC236}">
              <a16:creationId xmlns:a16="http://schemas.microsoft.com/office/drawing/2014/main" id="{546DEEEB-E944-7038-0504-31DCB7994E98}"/>
            </a:ext>
          </a:extLst>
        </xdr:cNvPr>
        <xdr:cNvSpPr>
          <a:spLocks noChangeAspect="1" noChangeArrowheads="1"/>
        </xdr:cNvSpPr>
      </xdr:nvSpPr>
      <xdr:spPr bwMode="auto">
        <a:xfrm>
          <a:off x="10296525" y="5934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157</xdr:row>
      <xdr:rowOff>0</xdr:rowOff>
    </xdr:from>
    <xdr:to>
      <xdr:col>3</xdr:col>
      <xdr:colOff>57150</xdr:colOff>
      <xdr:row>157</xdr:row>
      <xdr:rowOff>47625</xdr:rowOff>
    </xdr:to>
    <xdr:sp macro="" textlink="">
      <xdr:nvSpPr>
        <xdr:cNvPr id="52904" name="pt1:r1:0:tQuoteDetails:15:s1_rc" descr="http://global-deal.oraclecorp.com/app/adf/images/t.gif">
          <a:extLst>
            <a:ext uri="{FF2B5EF4-FFF2-40B4-BE49-F238E27FC236}">
              <a16:creationId xmlns:a16="http://schemas.microsoft.com/office/drawing/2014/main" id="{5A323D07-5FD3-2553-C1DF-752EE2C0E31E}"/>
            </a:ext>
          </a:extLst>
        </xdr:cNvPr>
        <xdr:cNvSpPr>
          <a:spLocks noChangeAspect="1" noChangeArrowheads="1"/>
        </xdr:cNvSpPr>
      </xdr:nvSpPr>
      <xdr:spPr bwMode="auto">
        <a:xfrm>
          <a:off x="10296525" y="6086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905" name="pt1:r1:0:tQuoteDetails:16:s1_rc" descr="http://global-deal.oraclecorp.com/app/adf/images/t.gif">
          <a:extLst>
            <a:ext uri="{FF2B5EF4-FFF2-40B4-BE49-F238E27FC236}">
              <a16:creationId xmlns:a16="http://schemas.microsoft.com/office/drawing/2014/main" id="{FD2E1394-3838-2094-BD7E-B887272C8DB8}"/>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906" name="pt1:r1:0:tQuoteDetails:29:s1_rc" descr="http://global-deal.oraclecorp.com/app/adf/images/t.gif">
          <a:extLst>
            <a:ext uri="{FF2B5EF4-FFF2-40B4-BE49-F238E27FC236}">
              <a16:creationId xmlns:a16="http://schemas.microsoft.com/office/drawing/2014/main" id="{F7F12D73-0EE1-5B2A-9A6D-72946B13646C}"/>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156</xdr:row>
      <xdr:rowOff>0</xdr:rowOff>
    </xdr:from>
    <xdr:to>
      <xdr:col>3</xdr:col>
      <xdr:colOff>57150</xdr:colOff>
      <xdr:row>156</xdr:row>
      <xdr:rowOff>47625</xdr:rowOff>
    </xdr:to>
    <xdr:sp macro="" textlink="">
      <xdr:nvSpPr>
        <xdr:cNvPr id="52907" name="pt1:r1:0:tQuoteDetails:22:s1_rc" descr="http://global-deal.oraclecorp.com/app/adf/images/t.gif">
          <a:extLst>
            <a:ext uri="{FF2B5EF4-FFF2-40B4-BE49-F238E27FC236}">
              <a16:creationId xmlns:a16="http://schemas.microsoft.com/office/drawing/2014/main" id="{B44C7CC6-4B7E-8BF6-C449-E99D4C2B511E}"/>
            </a:ext>
          </a:extLst>
        </xdr:cNvPr>
        <xdr:cNvSpPr>
          <a:spLocks noChangeAspect="1" noChangeArrowheads="1"/>
        </xdr:cNvSpPr>
      </xdr:nvSpPr>
      <xdr:spPr bwMode="auto">
        <a:xfrm>
          <a:off x="10296525" y="6048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160</xdr:row>
      <xdr:rowOff>0</xdr:rowOff>
    </xdr:from>
    <xdr:to>
      <xdr:col>3</xdr:col>
      <xdr:colOff>57150</xdr:colOff>
      <xdr:row>160</xdr:row>
      <xdr:rowOff>47625</xdr:rowOff>
    </xdr:to>
    <xdr:sp macro="" textlink="">
      <xdr:nvSpPr>
        <xdr:cNvPr id="52908" name="pt1:r1:0:tQuoteDetails:29:s1_rc" descr="http://global-deal.oraclecorp.com/app/adf/images/t.gif">
          <a:extLst>
            <a:ext uri="{FF2B5EF4-FFF2-40B4-BE49-F238E27FC236}">
              <a16:creationId xmlns:a16="http://schemas.microsoft.com/office/drawing/2014/main" id="{5D3182A2-FAF5-8048-8E9B-E260D4B953E8}"/>
            </a:ext>
          </a:extLst>
        </xdr:cNvPr>
        <xdr:cNvSpPr>
          <a:spLocks noChangeAspect="1" noChangeArrowheads="1"/>
        </xdr:cNvSpPr>
      </xdr:nvSpPr>
      <xdr:spPr bwMode="auto">
        <a:xfrm>
          <a:off x="10296525" y="6200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165</xdr:row>
      <xdr:rowOff>0</xdr:rowOff>
    </xdr:from>
    <xdr:to>
      <xdr:col>3</xdr:col>
      <xdr:colOff>57150</xdr:colOff>
      <xdr:row>165</xdr:row>
      <xdr:rowOff>47625</xdr:rowOff>
    </xdr:to>
    <xdr:sp macro="" textlink="">
      <xdr:nvSpPr>
        <xdr:cNvPr id="52909" name="pt1:r1:0:tQuoteDetails:29:s1_rc" descr="http://global-deal.oraclecorp.com/app/adf/images/t.gif">
          <a:extLst>
            <a:ext uri="{FF2B5EF4-FFF2-40B4-BE49-F238E27FC236}">
              <a16:creationId xmlns:a16="http://schemas.microsoft.com/office/drawing/2014/main" id="{2E8445B5-84C7-1D7B-F53C-B1993D983514}"/>
            </a:ext>
          </a:extLst>
        </xdr:cNvPr>
        <xdr:cNvSpPr>
          <a:spLocks noChangeAspect="1" noChangeArrowheads="1"/>
        </xdr:cNvSpPr>
      </xdr:nvSpPr>
      <xdr:spPr bwMode="auto">
        <a:xfrm>
          <a:off x="10296525" y="6391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166</xdr:row>
      <xdr:rowOff>0</xdr:rowOff>
    </xdr:from>
    <xdr:to>
      <xdr:col>3</xdr:col>
      <xdr:colOff>57150</xdr:colOff>
      <xdr:row>166</xdr:row>
      <xdr:rowOff>47625</xdr:rowOff>
    </xdr:to>
    <xdr:sp macro="" textlink="">
      <xdr:nvSpPr>
        <xdr:cNvPr id="52910" name="pt1:r1:0:tQuoteDetails:29:s1_rc" descr="http://global-deal.oraclecorp.com/app/adf/images/t.gif">
          <a:extLst>
            <a:ext uri="{FF2B5EF4-FFF2-40B4-BE49-F238E27FC236}">
              <a16:creationId xmlns:a16="http://schemas.microsoft.com/office/drawing/2014/main" id="{552950F4-718B-3126-DA60-834BEE32D916}"/>
            </a:ext>
          </a:extLst>
        </xdr:cNvPr>
        <xdr:cNvSpPr>
          <a:spLocks noChangeAspect="1" noChangeArrowheads="1"/>
        </xdr:cNvSpPr>
      </xdr:nvSpPr>
      <xdr:spPr bwMode="auto">
        <a:xfrm>
          <a:off x="10296525" y="6429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167</xdr:row>
      <xdr:rowOff>0</xdr:rowOff>
    </xdr:from>
    <xdr:to>
      <xdr:col>3</xdr:col>
      <xdr:colOff>57150</xdr:colOff>
      <xdr:row>167</xdr:row>
      <xdr:rowOff>47625</xdr:rowOff>
    </xdr:to>
    <xdr:sp macro="" textlink="">
      <xdr:nvSpPr>
        <xdr:cNvPr id="52911" name="pt1:r1:0:tQuoteDetails:29:s1_rc" descr="http://global-deal.oraclecorp.com/app/adf/images/t.gif">
          <a:extLst>
            <a:ext uri="{FF2B5EF4-FFF2-40B4-BE49-F238E27FC236}">
              <a16:creationId xmlns:a16="http://schemas.microsoft.com/office/drawing/2014/main" id="{9C9AB67C-5142-9E5E-10F3-2A40479E026F}"/>
            </a:ext>
          </a:extLst>
        </xdr:cNvPr>
        <xdr:cNvSpPr>
          <a:spLocks noChangeAspect="1" noChangeArrowheads="1"/>
        </xdr:cNvSpPr>
      </xdr:nvSpPr>
      <xdr:spPr bwMode="auto">
        <a:xfrm>
          <a:off x="10296525" y="6467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168</xdr:row>
      <xdr:rowOff>0</xdr:rowOff>
    </xdr:from>
    <xdr:to>
      <xdr:col>3</xdr:col>
      <xdr:colOff>57150</xdr:colOff>
      <xdr:row>168</xdr:row>
      <xdr:rowOff>47625</xdr:rowOff>
    </xdr:to>
    <xdr:sp macro="" textlink="">
      <xdr:nvSpPr>
        <xdr:cNvPr id="52912" name="pt1:r1:0:tQuoteDetails:29:s1_rc" descr="http://global-deal.oraclecorp.com/app/adf/images/t.gif">
          <a:extLst>
            <a:ext uri="{FF2B5EF4-FFF2-40B4-BE49-F238E27FC236}">
              <a16:creationId xmlns:a16="http://schemas.microsoft.com/office/drawing/2014/main" id="{DF25F92A-4285-61F9-267E-CDA4CFB8F01F}"/>
            </a:ext>
          </a:extLst>
        </xdr:cNvPr>
        <xdr:cNvSpPr>
          <a:spLocks noChangeAspect="1" noChangeArrowheads="1"/>
        </xdr:cNvSpPr>
      </xdr:nvSpPr>
      <xdr:spPr bwMode="auto">
        <a:xfrm>
          <a:off x="10296525" y="6505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169</xdr:row>
      <xdr:rowOff>0</xdr:rowOff>
    </xdr:from>
    <xdr:to>
      <xdr:col>3</xdr:col>
      <xdr:colOff>57150</xdr:colOff>
      <xdr:row>169</xdr:row>
      <xdr:rowOff>47625</xdr:rowOff>
    </xdr:to>
    <xdr:sp macro="" textlink="">
      <xdr:nvSpPr>
        <xdr:cNvPr id="52913" name="pt1:r1:0:tQuoteDetails:29:s1_rc" descr="http://global-deal.oraclecorp.com/app/adf/images/t.gif">
          <a:extLst>
            <a:ext uri="{FF2B5EF4-FFF2-40B4-BE49-F238E27FC236}">
              <a16:creationId xmlns:a16="http://schemas.microsoft.com/office/drawing/2014/main" id="{E6C5492B-25A5-B9EF-8856-BD4C65DDE3D4}"/>
            </a:ext>
          </a:extLst>
        </xdr:cNvPr>
        <xdr:cNvSpPr>
          <a:spLocks noChangeAspect="1" noChangeArrowheads="1"/>
        </xdr:cNvSpPr>
      </xdr:nvSpPr>
      <xdr:spPr bwMode="auto">
        <a:xfrm>
          <a:off x="10296525" y="6543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914" name="pt1:r1:0:tQuoteDetails:29:s1_rc" descr="http://global-deal.oraclecorp.com/app/adf/images/t.gif">
          <a:extLst>
            <a:ext uri="{FF2B5EF4-FFF2-40B4-BE49-F238E27FC236}">
              <a16:creationId xmlns:a16="http://schemas.microsoft.com/office/drawing/2014/main" id="{9B260717-07F4-FEF0-4C38-9422A570060B}"/>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915" name="pt1:r1:0:tQuoteDetails:29:s1_rc" descr="http://global-deal.oraclecorp.com/app/adf/images/t.gif">
          <a:extLst>
            <a:ext uri="{FF2B5EF4-FFF2-40B4-BE49-F238E27FC236}">
              <a16:creationId xmlns:a16="http://schemas.microsoft.com/office/drawing/2014/main" id="{E12C394F-4B98-19B4-4CF2-04B2DE0BF696}"/>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916" name="pt1:r1:0:tQuoteDetails:29:s1_rc" descr="http://global-deal.oraclecorp.com/app/adf/images/t.gif">
          <a:extLst>
            <a:ext uri="{FF2B5EF4-FFF2-40B4-BE49-F238E27FC236}">
              <a16:creationId xmlns:a16="http://schemas.microsoft.com/office/drawing/2014/main" id="{C186F34E-9912-0DB3-F499-97879BECC521}"/>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158</xdr:row>
      <xdr:rowOff>0</xdr:rowOff>
    </xdr:from>
    <xdr:to>
      <xdr:col>3</xdr:col>
      <xdr:colOff>57150</xdr:colOff>
      <xdr:row>158</xdr:row>
      <xdr:rowOff>47625</xdr:rowOff>
    </xdr:to>
    <xdr:sp macro="" textlink="">
      <xdr:nvSpPr>
        <xdr:cNvPr id="52917" name="pt1:r1:0:tQuoteDetails:14:s1_rc" descr="http://global-deal.oraclecorp.com/app/adf/images/t.gif">
          <a:extLst>
            <a:ext uri="{FF2B5EF4-FFF2-40B4-BE49-F238E27FC236}">
              <a16:creationId xmlns:a16="http://schemas.microsoft.com/office/drawing/2014/main" id="{1C11196A-6A8F-3680-130C-7CD52982DD86}"/>
            </a:ext>
          </a:extLst>
        </xdr:cNvPr>
        <xdr:cNvSpPr>
          <a:spLocks noChangeAspect="1" noChangeArrowheads="1"/>
        </xdr:cNvSpPr>
      </xdr:nvSpPr>
      <xdr:spPr bwMode="auto">
        <a:xfrm>
          <a:off x="10296525" y="6124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918" name="pt1:r1:0:tQuoteDetails:15:s1_rc" descr="http://global-deal.oraclecorp.com/app/adf/images/t.gif">
          <a:extLst>
            <a:ext uri="{FF2B5EF4-FFF2-40B4-BE49-F238E27FC236}">
              <a16:creationId xmlns:a16="http://schemas.microsoft.com/office/drawing/2014/main" id="{C9253DE9-3F25-FD17-AAF2-2810E2A7313F}"/>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919" name="pt1:r1:0:tQuoteDetails:16:s1_rc" descr="http://global-deal.oraclecorp.com/app/adf/images/t.gif">
          <a:extLst>
            <a:ext uri="{FF2B5EF4-FFF2-40B4-BE49-F238E27FC236}">
              <a16:creationId xmlns:a16="http://schemas.microsoft.com/office/drawing/2014/main" id="{2322C1E9-2A40-6225-4D0A-C1DE8C4B9E93}"/>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164</xdr:row>
      <xdr:rowOff>0</xdr:rowOff>
    </xdr:from>
    <xdr:to>
      <xdr:col>3</xdr:col>
      <xdr:colOff>57150</xdr:colOff>
      <xdr:row>164</xdr:row>
      <xdr:rowOff>47625</xdr:rowOff>
    </xdr:to>
    <xdr:sp macro="" textlink="">
      <xdr:nvSpPr>
        <xdr:cNvPr id="52920" name="pt1:r1:0:tQuoteDetails:29:s1_rc" descr="http://global-deal.oraclecorp.com/app/adf/images/t.gif">
          <a:extLst>
            <a:ext uri="{FF2B5EF4-FFF2-40B4-BE49-F238E27FC236}">
              <a16:creationId xmlns:a16="http://schemas.microsoft.com/office/drawing/2014/main" id="{053991D2-E405-C5BC-C1E8-72CCDE7ABA94}"/>
            </a:ext>
          </a:extLst>
        </xdr:cNvPr>
        <xdr:cNvSpPr>
          <a:spLocks noChangeAspect="1" noChangeArrowheads="1"/>
        </xdr:cNvSpPr>
      </xdr:nvSpPr>
      <xdr:spPr bwMode="auto">
        <a:xfrm>
          <a:off x="10296525" y="6353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161</xdr:row>
      <xdr:rowOff>0</xdr:rowOff>
    </xdr:from>
    <xdr:to>
      <xdr:col>3</xdr:col>
      <xdr:colOff>57150</xdr:colOff>
      <xdr:row>161</xdr:row>
      <xdr:rowOff>47625</xdr:rowOff>
    </xdr:to>
    <xdr:sp macro="" textlink="">
      <xdr:nvSpPr>
        <xdr:cNvPr id="52921" name="pt1:r1:0:tQuoteDetails:22:s1_rc" descr="http://global-deal.oraclecorp.com/app/adf/images/t.gif">
          <a:extLst>
            <a:ext uri="{FF2B5EF4-FFF2-40B4-BE49-F238E27FC236}">
              <a16:creationId xmlns:a16="http://schemas.microsoft.com/office/drawing/2014/main" id="{D0B847C0-75B4-02E5-51AD-08C08A785473}"/>
            </a:ext>
          </a:extLst>
        </xdr:cNvPr>
        <xdr:cNvSpPr>
          <a:spLocks noChangeAspect="1" noChangeArrowheads="1"/>
        </xdr:cNvSpPr>
      </xdr:nvSpPr>
      <xdr:spPr bwMode="auto">
        <a:xfrm>
          <a:off x="10296525" y="6238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165</xdr:row>
      <xdr:rowOff>0</xdr:rowOff>
    </xdr:from>
    <xdr:to>
      <xdr:col>3</xdr:col>
      <xdr:colOff>57150</xdr:colOff>
      <xdr:row>165</xdr:row>
      <xdr:rowOff>47625</xdr:rowOff>
    </xdr:to>
    <xdr:sp macro="" textlink="">
      <xdr:nvSpPr>
        <xdr:cNvPr id="52922" name="pt1:r1:0:tQuoteDetails:29:s1_rc" descr="http://global-deal.oraclecorp.com/app/adf/images/t.gif">
          <a:extLst>
            <a:ext uri="{FF2B5EF4-FFF2-40B4-BE49-F238E27FC236}">
              <a16:creationId xmlns:a16="http://schemas.microsoft.com/office/drawing/2014/main" id="{792F3D97-721B-569C-6051-CBB2F53B4DFA}"/>
            </a:ext>
          </a:extLst>
        </xdr:cNvPr>
        <xdr:cNvSpPr>
          <a:spLocks noChangeAspect="1" noChangeArrowheads="1"/>
        </xdr:cNvSpPr>
      </xdr:nvSpPr>
      <xdr:spPr bwMode="auto">
        <a:xfrm>
          <a:off x="10296525" y="6391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170</xdr:row>
      <xdr:rowOff>0</xdr:rowOff>
    </xdr:from>
    <xdr:to>
      <xdr:col>3</xdr:col>
      <xdr:colOff>57150</xdr:colOff>
      <xdr:row>170</xdr:row>
      <xdr:rowOff>47625</xdr:rowOff>
    </xdr:to>
    <xdr:sp macro="" textlink="">
      <xdr:nvSpPr>
        <xdr:cNvPr id="52923" name="pt1:r1:0:tQuoteDetails:29:s1_rc" descr="http://global-deal.oraclecorp.com/app/adf/images/t.gif">
          <a:extLst>
            <a:ext uri="{FF2B5EF4-FFF2-40B4-BE49-F238E27FC236}">
              <a16:creationId xmlns:a16="http://schemas.microsoft.com/office/drawing/2014/main" id="{2F2AE960-927B-4DDB-FFD5-20F247167EF3}"/>
            </a:ext>
          </a:extLst>
        </xdr:cNvPr>
        <xdr:cNvSpPr>
          <a:spLocks noChangeAspect="1" noChangeArrowheads="1"/>
        </xdr:cNvSpPr>
      </xdr:nvSpPr>
      <xdr:spPr bwMode="auto">
        <a:xfrm>
          <a:off x="10296525" y="6581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171</xdr:row>
      <xdr:rowOff>0</xdr:rowOff>
    </xdr:from>
    <xdr:to>
      <xdr:col>3</xdr:col>
      <xdr:colOff>57150</xdr:colOff>
      <xdr:row>171</xdr:row>
      <xdr:rowOff>47625</xdr:rowOff>
    </xdr:to>
    <xdr:sp macro="" textlink="">
      <xdr:nvSpPr>
        <xdr:cNvPr id="52924" name="pt1:r1:0:tQuoteDetails:29:s1_rc" descr="http://global-deal.oraclecorp.com/app/adf/images/t.gif">
          <a:extLst>
            <a:ext uri="{FF2B5EF4-FFF2-40B4-BE49-F238E27FC236}">
              <a16:creationId xmlns:a16="http://schemas.microsoft.com/office/drawing/2014/main" id="{3D2AB9DB-6BE3-4AC9-519A-9783853F2A61}"/>
            </a:ext>
          </a:extLst>
        </xdr:cNvPr>
        <xdr:cNvSpPr>
          <a:spLocks noChangeAspect="1" noChangeArrowheads="1"/>
        </xdr:cNvSpPr>
      </xdr:nvSpPr>
      <xdr:spPr bwMode="auto">
        <a:xfrm>
          <a:off x="10296525" y="6619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57150</xdr:colOff>
      <xdr:row>172</xdr:row>
      <xdr:rowOff>47625</xdr:rowOff>
    </xdr:to>
    <xdr:sp macro="" textlink="">
      <xdr:nvSpPr>
        <xdr:cNvPr id="52925" name="pt1:r1:0:tQuoteDetails:29:s1_rc" descr="http://global-deal.oraclecorp.com/app/adf/images/t.gif">
          <a:extLst>
            <a:ext uri="{FF2B5EF4-FFF2-40B4-BE49-F238E27FC236}">
              <a16:creationId xmlns:a16="http://schemas.microsoft.com/office/drawing/2014/main" id="{2DED31E9-4AD9-E027-AB1B-919711885C4E}"/>
            </a:ext>
          </a:extLst>
        </xdr:cNvPr>
        <xdr:cNvSpPr>
          <a:spLocks noChangeAspect="1" noChangeArrowheads="1"/>
        </xdr:cNvSpPr>
      </xdr:nvSpPr>
      <xdr:spPr bwMode="auto">
        <a:xfrm>
          <a:off x="10296525" y="6657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57150</xdr:colOff>
      <xdr:row>173</xdr:row>
      <xdr:rowOff>47625</xdr:rowOff>
    </xdr:to>
    <xdr:sp macro="" textlink="">
      <xdr:nvSpPr>
        <xdr:cNvPr id="52926" name="pt1:r1:0:tQuoteDetails:29:s1_rc" descr="http://global-deal.oraclecorp.com/app/adf/images/t.gif">
          <a:extLst>
            <a:ext uri="{FF2B5EF4-FFF2-40B4-BE49-F238E27FC236}">
              <a16:creationId xmlns:a16="http://schemas.microsoft.com/office/drawing/2014/main" id="{E0D5DB76-99CB-5A8A-CD93-5190A09F6D48}"/>
            </a:ext>
          </a:extLst>
        </xdr:cNvPr>
        <xdr:cNvSpPr>
          <a:spLocks noChangeAspect="1" noChangeArrowheads="1"/>
        </xdr:cNvSpPr>
      </xdr:nvSpPr>
      <xdr:spPr bwMode="auto">
        <a:xfrm>
          <a:off x="10296525" y="6696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174</xdr:row>
      <xdr:rowOff>0</xdr:rowOff>
    </xdr:from>
    <xdr:to>
      <xdr:col>3</xdr:col>
      <xdr:colOff>57150</xdr:colOff>
      <xdr:row>174</xdr:row>
      <xdr:rowOff>47625</xdr:rowOff>
    </xdr:to>
    <xdr:sp macro="" textlink="">
      <xdr:nvSpPr>
        <xdr:cNvPr id="52927" name="pt1:r1:0:tQuoteDetails:29:s1_rc" descr="http://global-deal.oraclecorp.com/app/adf/images/t.gif">
          <a:extLst>
            <a:ext uri="{FF2B5EF4-FFF2-40B4-BE49-F238E27FC236}">
              <a16:creationId xmlns:a16="http://schemas.microsoft.com/office/drawing/2014/main" id="{ED0A451A-F4BB-5708-3DE0-5B1BFFEC8EC3}"/>
            </a:ext>
          </a:extLst>
        </xdr:cNvPr>
        <xdr:cNvSpPr>
          <a:spLocks noChangeAspect="1" noChangeArrowheads="1"/>
        </xdr:cNvSpPr>
      </xdr:nvSpPr>
      <xdr:spPr bwMode="auto">
        <a:xfrm>
          <a:off x="10296525" y="6734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166</xdr:row>
      <xdr:rowOff>0</xdr:rowOff>
    </xdr:from>
    <xdr:to>
      <xdr:col>3</xdr:col>
      <xdr:colOff>57150</xdr:colOff>
      <xdr:row>166</xdr:row>
      <xdr:rowOff>47625</xdr:rowOff>
    </xdr:to>
    <xdr:sp macro="" textlink="">
      <xdr:nvSpPr>
        <xdr:cNvPr id="52928" name="pt1:r1:0:tQuoteDetails:29:s1_rc" descr="http://global-deal.oraclecorp.com/app/adf/images/t.gif">
          <a:extLst>
            <a:ext uri="{FF2B5EF4-FFF2-40B4-BE49-F238E27FC236}">
              <a16:creationId xmlns:a16="http://schemas.microsoft.com/office/drawing/2014/main" id="{5183C05A-C972-03D1-FD68-F07494FF6983}"/>
            </a:ext>
          </a:extLst>
        </xdr:cNvPr>
        <xdr:cNvSpPr>
          <a:spLocks noChangeAspect="1" noChangeArrowheads="1"/>
        </xdr:cNvSpPr>
      </xdr:nvSpPr>
      <xdr:spPr bwMode="auto">
        <a:xfrm>
          <a:off x="10296525" y="6429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167</xdr:row>
      <xdr:rowOff>0</xdr:rowOff>
    </xdr:from>
    <xdr:to>
      <xdr:col>3</xdr:col>
      <xdr:colOff>57150</xdr:colOff>
      <xdr:row>167</xdr:row>
      <xdr:rowOff>47625</xdr:rowOff>
    </xdr:to>
    <xdr:sp macro="" textlink="">
      <xdr:nvSpPr>
        <xdr:cNvPr id="52929" name="pt1:r1:0:tQuoteDetails:29:s1_rc" descr="http://global-deal.oraclecorp.com/app/adf/images/t.gif">
          <a:extLst>
            <a:ext uri="{FF2B5EF4-FFF2-40B4-BE49-F238E27FC236}">
              <a16:creationId xmlns:a16="http://schemas.microsoft.com/office/drawing/2014/main" id="{7468CFCC-A3B6-2C74-2828-49F94EA90375}"/>
            </a:ext>
          </a:extLst>
        </xdr:cNvPr>
        <xdr:cNvSpPr>
          <a:spLocks noChangeAspect="1" noChangeArrowheads="1"/>
        </xdr:cNvSpPr>
      </xdr:nvSpPr>
      <xdr:spPr bwMode="auto">
        <a:xfrm>
          <a:off x="10296525" y="6467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168</xdr:row>
      <xdr:rowOff>0</xdr:rowOff>
    </xdr:from>
    <xdr:to>
      <xdr:col>3</xdr:col>
      <xdr:colOff>57150</xdr:colOff>
      <xdr:row>168</xdr:row>
      <xdr:rowOff>47625</xdr:rowOff>
    </xdr:to>
    <xdr:sp macro="" textlink="">
      <xdr:nvSpPr>
        <xdr:cNvPr id="52930" name="pt1:r1:0:tQuoteDetails:29:s1_rc" descr="http://global-deal.oraclecorp.com/app/adf/images/t.gif">
          <a:extLst>
            <a:ext uri="{FF2B5EF4-FFF2-40B4-BE49-F238E27FC236}">
              <a16:creationId xmlns:a16="http://schemas.microsoft.com/office/drawing/2014/main" id="{BDF7D033-19B3-E8A4-311E-A639CB47D01F}"/>
            </a:ext>
          </a:extLst>
        </xdr:cNvPr>
        <xdr:cNvSpPr>
          <a:spLocks noChangeAspect="1" noChangeArrowheads="1"/>
        </xdr:cNvSpPr>
      </xdr:nvSpPr>
      <xdr:spPr bwMode="auto">
        <a:xfrm>
          <a:off x="10296525" y="6505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159</xdr:row>
      <xdr:rowOff>0</xdr:rowOff>
    </xdr:from>
    <xdr:to>
      <xdr:col>3</xdr:col>
      <xdr:colOff>57150</xdr:colOff>
      <xdr:row>159</xdr:row>
      <xdr:rowOff>47625</xdr:rowOff>
    </xdr:to>
    <xdr:sp macro="" textlink="">
      <xdr:nvSpPr>
        <xdr:cNvPr id="52931" name="pt1:r1:0:tQuoteDetails:14:s1_rc" descr="http://global-deal.oraclecorp.com/app/adf/images/t.gif">
          <a:extLst>
            <a:ext uri="{FF2B5EF4-FFF2-40B4-BE49-F238E27FC236}">
              <a16:creationId xmlns:a16="http://schemas.microsoft.com/office/drawing/2014/main" id="{9303F155-439A-027B-C61A-99D74FD06258}"/>
            </a:ext>
          </a:extLst>
        </xdr:cNvPr>
        <xdr:cNvSpPr>
          <a:spLocks noChangeAspect="1" noChangeArrowheads="1"/>
        </xdr:cNvSpPr>
      </xdr:nvSpPr>
      <xdr:spPr bwMode="auto">
        <a:xfrm>
          <a:off x="10296525" y="6162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57150</xdr:colOff>
      <xdr:row>163</xdr:row>
      <xdr:rowOff>47625</xdr:rowOff>
    </xdr:to>
    <xdr:sp macro="" textlink="">
      <xdr:nvSpPr>
        <xdr:cNvPr id="52932" name="pt1:r1:0:tQuoteDetails:15:s1_rc" descr="http://global-deal.oraclecorp.com/app/adf/images/t.gif">
          <a:extLst>
            <a:ext uri="{FF2B5EF4-FFF2-40B4-BE49-F238E27FC236}">
              <a16:creationId xmlns:a16="http://schemas.microsoft.com/office/drawing/2014/main" id="{AD8DAB24-388A-48D5-5926-4340E31814E8}"/>
            </a:ext>
          </a:extLst>
        </xdr:cNvPr>
        <xdr:cNvSpPr>
          <a:spLocks noChangeAspect="1" noChangeArrowheads="1"/>
        </xdr:cNvSpPr>
      </xdr:nvSpPr>
      <xdr:spPr bwMode="auto">
        <a:xfrm>
          <a:off x="10296525" y="6315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164</xdr:row>
      <xdr:rowOff>0</xdr:rowOff>
    </xdr:from>
    <xdr:to>
      <xdr:col>3</xdr:col>
      <xdr:colOff>57150</xdr:colOff>
      <xdr:row>164</xdr:row>
      <xdr:rowOff>47625</xdr:rowOff>
    </xdr:to>
    <xdr:sp macro="" textlink="">
      <xdr:nvSpPr>
        <xdr:cNvPr id="52933" name="pt1:r1:0:tQuoteDetails:16:s1_rc" descr="http://global-deal.oraclecorp.com/app/adf/images/t.gif">
          <a:extLst>
            <a:ext uri="{FF2B5EF4-FFF2-40B4-BE49-F238E27FC236}">
              <a16:creationId xmlns:a16="http://schemas.microsoft.com/office/drawing/2014/main" id="{3B6BDF56-C40B-FA2B-E19F-7381F9A01FDC}"/>
            </a:ext>
          </a:extLst>
        </xdr:cNvPr>
        <xdr:cNvSpPr>
          <a:spLocks noChangeAspect="1" noChangeArrowheads="1"/>
        </xdr:cNvSpPr>
      </xdr:nvSpPr>
      <xdr:spPr bwMode="auto">
        <a:xfrm>
          <a:off x="10296525" y="6353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165</xdr:row>
      <xdr:rowOff>0</xdr:rowOff>
    </xdr:from>
    <xdr:to>
      <xdr:col>3</xdr:col>
      <xdr:colOff>57150</xdr:colOff>
      <xdr:row>165</xdr:row>
      <xdr:rowOff>47625</xdr:rowOff>
    </xdr:to>
    <xdr:sp macro="" textlink="">
      <xdr:nvSpPr>
        <xdr:cNvPr id="52934" name="pt1:r1:0:tQuoteDetails:29:s1_rc" descr="http://global-deal.oraclecorp.com/app/adf/images/t.gif">
          <a:extLst>
            <a:ext uri="{FF2B5EF4-FFF2-40B4-BE49-F238E27FC236}">
              <a16:creationId xmlns:a16="http://schemas.microsoft.com/office/drawing/2014/main" id="{8B58E9F0-7BD0-18BC-E75A-D6F8BA80F773}"/>
            </a:ext>
          </a:extLst>
        </xdr:cNvPr>
        <xdr:cNvSpPr>
          <a:spLocks noChangeAspect="1" noChangeArrowheads="1"/>
        </xdr:cNvSpPr>
      </xdr:nvSpPr>
      <xdr:spPr bwMode="auto">
        <a:xfrm>
          <a:off x="10296525" y="6391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162</xdr:row>
      <xdr:rowOff>0</xdr:rowOff>
    </xdr:from>
    <xdr:to>
      <xdr:col>3</xdr:col>
      <xdr:colOff>57150</xdr:colOff>
      <xdr:row>162</xdr:row>
      <xdr:rowOff>47625</xdr:rowOff>
    </xdr:to>
    <xdr:sp macro="" textlink="">
      <xdr:nvSpPr>
        <xdr:cNvPr id="52935" name="pt1:r1:0:tQuoteDetails:22:s1_rc" descr="http://global-deal.oraclecorp.com/app/adf/images/t.gif">
          <a:extLst>
            <a:ext uri="{FF2B5EF4-FFF2-40B4-BE49-F238E27FC236}">
              <a16:creationId xmlns:a16="http://schemas.microsoft.com/office/drawing/2014/main" id="{884854A7-D8D4-5621-DF53-35996E2BB402}"/>
            </a:ext>
          </a:extLst>
        </xdr:cNvPr>
        <xdr:cNvSpPr>
          <a:spLocks noChangeAspect="1" noChangeArrowheads="1"/>
        </xdr:cNvSpPr>
      </xdr:nvSpPr>
      <xdr:spPr bwMode="auto">
        <a:xfrm>
          <a:off x="10296525" y="6276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166</xdr:row>
      <xdr:rowOff>0</xdr:rowOff>
    </xdr:from>
    <xdr:to>
      <xdr:col>3</xdr:col>
      <xdr:colOff>57150</xdr:colOff>
      <xdr:row>166</xdr:row>
      <xdr:rowOff>47625</xdr:rowOff>
    </xdr:to>
    <xdr:sp macro="" textlink="">
      <xdr:nvSpPr>
        <xdr:cNvPr id="52936" name="pt1:r1:0:tQuoteDetails:29:s1_rc" descr="http://global-deal.oraclecorp.com/app/adf/images/t.gif">
          <a:extLst>
            <a:ext uri="{FF2B5EF4-FFF2-40B4-BE49-F238E27FC236}">
              <a16:creationId xmlns:a16="http://schemas.microsoft.com/office/drawing/2014/main" id="{0E7AC753-122C-6854-A909-70D484D8C4EF}"/>
            </a:ext>
          </a:extLst>
        </xdr:cNvPr>
        <xdr:cNvSpPr>
          <a:spLocks noChangeAspect="1" noChangeArrowheads="1"/>
        </xdr:cNvSpPr>
      </xdr:nvSpPr>
      <xdr:spPr bwMode="auto">
        <a:xfrm>
          <a:off x="10296525" y="6429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171</xdr:row>
      <xdr:rowOff>0</xdr:rowOff>
    </xdr:from>
    <xdr:to>
      <xdr:col>3</xdr:col>
      <xdr:colOff>57150</xdr:colOff>
      <xdr:row>171</xdr:row>
      <xdr:rowOff>47625</xdr:rowOff>
    </xdr:to>
    <xdr:sp macro="" textlink="">
      <xdr:nvSpPr>
        <xdr:cNvPr id="52937" name="pt1:r1:0:tQuoteDetails:29:s1_rc" descr="http://global-deal.oraclecorp.com/app/adf/images/t.gif">
          <a:extLst>
            <a:ext uri="{FF2B5EF4-FFF2-40B4-BE49-F238E27FC236}">
              <a16:creationId xmlns:a16="http://schemas.microsoft.com/office/drawing/2014/main" id="{545F0948-7441-9082-C8F6-6B91965DF067}"/>
            </a:ext>
          </a:extLst>
        </xdr:cNvPr>
        <xdr:cNvSpPr>
          <a:spLocks noChangeAspect="1" noChangeArrowheads="1"/>
        </xdr:cNvSpPr>
      </xdr:nvSpPr>
      <xdr:spPr bwMode="auto">
        <a:xfrm>
          <a:off x="10296525" y="6619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57150</xdr:colOff>
      <xdr:row>172</xdr:row>
      <xdr:rowOff>47625</xdr:rowOff>
    </xdr:to>
    <xdr:sp macro="" textlink="">
      <xdr:nvSpPr>
        <xdr:cNvPr id="52938" name="pt1:r1:0:tQuoteDetails:29:s1_rc" descr="http://global-deal.oraclecorp.com/app/adf/images/t.gif">
          <a:extLst>
            <a:ext uri="{FF2B5EF4-FFF2-40B4-BE49-F238E27FC236}">
              <a16:creationId xmlns:a16="http://schemas.microsoft.com/office/drawing/2014/main" id="{17DB5528-9EAC-982C-7547-A3E64D918E7E}"/>
            </a:ext>
          </a:extLst>
        </xdr:cNvPr>
        <xdr:cNvSpPr>
          <a:spLocks noChangeAspect="1" noChangeArrowheads="1"/>
        </xdr:cNvSpPr>
      </xdr:nvSpPr>
      <xdr:spPr bwMode="auto">
        <a:xfrm>
          <a:off x="10296525" y="6657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57150</xdr:colOff>
      <xdr:row>173</xdr:row>
      <xdr:rowOff>47625</xdr:rowOff>
    </xdr:to>
    <xdr:sp macro="" textlink="">
      <xdr:nvSpPr>
        <xdr:cNvPr id="52939" name="pt1:r1:0:tQuoteDetails:29:s1_rc" descr="http://global-deal.oraclecorp.com/app/adf/images/t.gif">
          <a:extLst>
            <a:ext uri="{FF2B5EF4-FFF2-40B4-BE49-F238E27FC236}">
              <a16:creationId xmlns:a16="http://schemas.microsoft.com/office/drawing/2014/main" id="{0F4914D4-4934-AEA3-A7A7-FE68D738C074}"/>
            </a:ext>
          </a:extLst>
        </xdr:cNvPr>
        <xdr:cNvSpPr>
          <a:spLocks noChangeAspect="1" noChangeArrowheads="1"/>
        </xdr:cNvSpPr>
      </xdr:nvSpPr>
      <xdr:spPr bwMode="auto">
        <a:xfrm>
          <a:off x="10296525" y="6696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174</xdr:row>
      <xdr:rowOff>0</xdr:rowOff>
    </xdr:from>
    <xdr:to>
      <xdr:col>3</xdr:col>
      <xdr:colOff>57150</xdr:colOff>
      <xdr:row>174</xdr:row>
      <xdr:rowOff>47625</xdr:rowOff>
    </xdr:to>
    <xdr:sp macro="" textlink="">
      <xdr:nvSpPr>
        <xdr:cNvPr id="52940" name="pt1:r1:0:tQuoteDetails:29:s1_rc" descr="http://global-deal.oraclecorp.com/app/adf/images/t.gif">
          <a:extLst>
            <a:ext uri="{FF2B5EF4-FFF2-40B4-BE49-F238E27FC236}">
              <a16:creationId xmlns:a16="http://schemas.microsoft.com/office/drawing/2014/main" id="{DE7B160C-9EBC-8E9F-F284-5D1D5FEC33C8}"/>
            </a:ext>
          </a:extLst>
        </xdr:cNvPr>
        <xdr:cNvSpPr>
          <a:spLocks noChangeAspect="1" noChangeArrowheads="1"/>
        </xdr:cNvSpPr>
      </xdr:nvSpPr>
      <xdr:spPr bwMode="auto">
        <a:xfrm>
          <a:off x="10296525" y="6734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175</xdr:row>
      <xdr:rowOff>0</xdr:rowOff>
    </xdr:from>
    <xdr:to>
      <xdr:col>3</xdr:col>
      <xdr:colOff>57150</xdr:colOff>
      <xdr:row>175</xdr:row>
      <xdr:rowOff>47625</xdr:rowOff>
    </xdr:to>
    <xdr:sp macro="" textlink="">
      <xdr:nvSpPr>
        <xdr:cNvPr id="52941" name="pt1:r1:0:tQuoteDetails:29:s1_rc" descr="http://global-deal.oraclecorp.com/app/adf/images/t.gif">
          <a:extLst>
            <a:ext uri="{FF2B5EF4-FFF2-40B4-BE49-F238E27FC236}">
              <a16:creationId xmlns:a16="http://schemas.microsoft.com/office/drawing/2014/main" id="{AA1C507F-BA75-71F5-D005-88A2ADEF32E9}"/>
            </a:ext>
          </a:extLst>
        </xdr:cNvPr>
        <xdr:cNvSpPr>
          <a:spLocks noChangeAspect="1" noChangeArrowheads="1"/>
        </xdr:cNvSpPr>
      </xdr:nvSpPr>
      <xdr:spPr bwMode="auto">
        <a:xfrm>
          <a:off x="10296525" y="6772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167</xdr:row>
      <xdr:rowOff>0</xdr:rowOff>
    </xdr:from>
    <xdr:to>
      <xdr:col>3</xdr:col>
      <xdr:colOff>57150</xdr:colOff>
      <xdr:row>167</xdr:row>
      <xdr:rowOff>47625</xdr:rowOff>
    </xdr:to>
    <xdr:sp macro="" textlink="">
      <xdr:nvSpPr>
        <xdr:cNvPr id="52942" name="pt1:r1:0:tQuoteDetails:29:s1_rc" descr="http://global-deal.oraclecorp.com/app/adf/images/t.gif">
          <a:extLst>
            <a:ext uri="{FF2B5EF4-FFF2-40B4-BE49-F238E27FC236}">
              <a16:creationId xmlns:a16="http://schemas.microsoft.com/office/drawing/2014/main" id="{1D2F9928-0F59-1063-C8C4-898CCC0BECE1}"/>
            </a:ext>
          </a:extLst>
        </xdr:cNvPr>
        <xdr:cNvSpPr>
          <a:spLocks noChangeAspect="1" noChangeArrowheads="1"/>
        </xdr:cNvSpPr>
      </xdr:nvSpPr>
      <xdr:spPr bwMode="auto">
        <a:xfrm>
          <a:off x="10296525" y="6467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168</xdr:row>
      <xdr:rowOff>0</xdr:rowOff>
    </xdr:from>
    <xdr:to>
      <xdr:col>3</xdr:col>
      <xdr:colOff>57150</xdr:colOff>
      <xdr:row>168</xdr:row>
      <xdr:rowOff>47625</xdr:rowOff>
    </xdr:to>
    <xdr:sp macro="" textlink="">
      <xdr:nvSpPr>
        <xdr:cNvPr id="52943" name="pt1:r1:0:tQuoteDetails:29:s1_rc" descr="http://global-deal.oraclecorp.com/app/adf/images/t.gif">
          <a:extLst>
            <a:ext uri="{FF2B5EF4-FFF2-40B4-BE49-F238E27FC236}">
              <a16:creationId xmlns:a16="http://schemas.microsoft.com/office/drawing/2014/main" id="{BA149432-8676-3EA6-DA6D-88C59B12BB3D}"/>
            </a:ext>
          </a:extLst>
        </xdr:cNvPr>
        <xdr:cNvSpPr>
          <a:spLocks noChangeAspect="1" noChangeArrowheads="1"/>
        </xdr:cNvSpPr>
      </xdr:nvSpPr>
      <xdr:spPr bwMode="auto">
        <a:xfrm>
          <a:off x="10296525" y="6505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169</xdr:row>
      <xdr:rowOff>0</xdr:rowOff>
    </xdr:from>
    <xdr:to>
      <xdr:col>3</xdr:col>
      <xdr:colOff>57150</xdr:colOff>
      <xdr:row>169</xdr:row>
      <xdr:rowOff>47625</xdr:rowOff>
    </xdr:to>
    <xdr:sp macro="" textlink="">
      <xdr:nvSpPr>
        <xdr:cNvPr id="52944" name="pt1:r1:0:tQuoteDetails:29:s1_rc" descr="http://global-deal.oraclecorp.com/app/adf/images/t.gif">
          <a:extLst>
            <a:ext uri="{FF2B5EF4-FFF2-40B4-BE49-F238E27FC236}">
              <a16:creationId xmlns:a16="http://schemas.microsoft.com/office/drawing/2014/main" id="{6DF8CFAC-56DA-1CF7-C258-510B7D5FE880}"/>
            </a:ext>
          </a:extLst>
        </xdr:cNvPr>
        <xdr:cNvSpPr>
          <a:spLocks noChangeAspect="1" noChangeArrowheads="1"/>
        </xdr:cNvSpPr>
      </xdr:nvSpPr>
      <xdr:spPr bwMode="auto">
        <a:xfrm>
          <a:off x="10296525" y="6543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286</xdr:row>
      <xdr:rowOff>0</xdr:rowOff>
    </xdr:from>
    <xdr:to>
      <xdr:col>3</xdr:col>
      <xdr:colOff>57150</xdr:colOff>
      <xdr:row>286</xdr:row>
      <xdr:rowOff>47625</xdr:rowOff>
    </xdr:to>
    <xdr:sp macro="" textlink="">
      <xdr:nvSpPr>
        <xdr:cNvPr id="52945" name="pt1:r1:0:tQuoteDetails:14:s1_rc" descr="http://global-deal.oraclecorp.com/app/adf/images/t.gif">
          <a:extLst>
            <a:ext uri="{FF2B5EF4-FFF2-40B4-BE49-F238E27FC236}">
              <a16:creationId xmlns:a16="http://schemas.microsoft.com/office/drawing/2014/main" id="{9C18D65D-99E6-D4F7-71CE-0D1D796F1C0D}"/>
            </a:ext>
          </a:extLst>
        </xdr:cNvPr>
        <xdr:cNvSpPr>
          <a:spLocks noChangeAspect="1" noChangeArrowheads="1"/>
        </xdr:cNvSpPr>
      </xdr:nvSpPr>
      <xdr:spPr bwMode="auto">
        <a:xfrm>
          <a:off x="10296525" y="11001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290</xdr:row>
      <xdr:rowOff>0</xdr:rowOff>
    </xdr:from>
    <xdr:to>
      <xdr:col>3</xdr:col>
      <xdr:colOff>57150</xdr:colOff>
      <xdr:row>290</xdr:row>
      <xdr:rowOff>47625</xdr:rowOff>
    </xdr:to>
    <xdr:sp macro="" textlink="">
      <xdr:nvSpPr>
        <xdr:cNvPr id="52946" name="pt1:r1:0:tQuoteDetails:15:s1_rc" descr="http://global-deal.oraclecorp.com/app/adf/images/t.gif">
          <a:extLst>
            <a:ext uri="{FF2B5EF4-FFF2-40B4-BE49-F238E27FC236}">
              <a16:creationId xmlns:a16="http://schemas.microsoft.com/office/drawing/2014/main" id="{88F2DE48-0E7E-F5F2-F2F9-603A8394E2E7}"/>
            </a:ext>
          </a:extLst>
        </xdr:cNvPr>
        <xdr:cNvSpPr>
          <a:spLocks noChangeAspect="1" noChangeArrowheads="1"/>
        </xdr:cNvSpPr>
      </xdr:nvSpPr>
      <xdr:spPr bwMode="auto">
        <a:xfrm>
          <a:off x="10296525" y="11153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291</xdr:row>
      <xdr:rowOff>0</xdr:rowOff>
    </xdr:from>
    <xdr:to>
      <xdr:col>3</xdr:col>
      <xdr:colOff>57150</xdr:colOff>
      <xdr:row>291</xdr:row>
      <xdr:rowOff>47625</xdr:rowOff>
    </xdr:to>
    <xdr:sp macro="" textlink="">
      <xdr:nvSpPr>
        <xdr:cNvPr id="52947" name="pt1:r1:0:tQuoteDetails:16:s1_rc" descr="http://global-deal.oraclecorp.com/app/adf/images/t.gif">
          <a:extLst>
            <a:ext uri="{FF2B5EF4-FFF2-40B4-BE49-F238E27FC236}">
              <a16:creationId xmlns:a16="http://schemas.microsoft.com/office/drawing/2014/main" id="{68723313-F78F-18A3-FC3E-E8B7145CB06C}"/>
            </a:ext>
          </a:extLst>
        </xdr:cNvPr>
        <xdr:cNvSpPr>
          <a:spLocks noChangeAspect="1" noChangeArrowheads="1"/>
        </xdr:cNvSpPr>
      </xdr:nvSpPr>
      <xdr:spPr bwMode="auto">
        <a:xfrm>
          <a:off x="10296525" y="11191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292</xdr:row>
      <xdr:rowOff>0</xdr:rowOff>
    </xdr:from>
    <xdr:to>
      <xdr:col>3</xdr:col>
      <xdr:colOff>57150</xdr:colOff>
      <xdr:row>292</xdr:row>
      <xdr:rowOff>47625</xdr:rowOff>
    </xdr:to>
    <xdr:sp macro="" textlink="">
      <xdr:nvSpPr>
        <xdr:cNvPr id="52948" name="pt1:r1:0:tQuoteDetails:29:s1_rc" descr="http://global-deal.oraclecorp.com/app/adf/images/t.gif">
          <a:extLst>
            <a:ext uri="{FF2B5EF4-FFF2-40B4-BE49-F238E27FC236}">
              <a16:creationId xmlns:a16="http://schemas.microsoft.com/office/drawing/2014/main" id="{723818C4-1F93-7AD8-6147-0489A74B076B}"/>
            </a:ext>
          </a:extLst>
        </xdr:cNvPr>
        <xdr:cNvSpPr>
          <a:spLocks noChangeAspect="1" noChangeArrowheads="1"/>
        </xdr:cNvSpPr>
      </xdr:nvSpPr>
      <xdr:spPr bwMode="auto">
        <a:xfrm>
          <a:off x="10296525" y="11229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289</xdr:row>
      <xdr:rowOff>0</xdr:rowOff>
    </xdr:from>
    <xdr:to>
      <xdr:col>3</xdr:col>
      <xdr:colOff>57150</xdr:colOff>
      <xdr:row>289</xdr:row>
      <xdr:rowOff>47625</xdr:rowOff>
    </xdr:to>
    <xdr:sp macro="" textlink="">
      <xdr:nvSpPr>
        <xdr:cNvPr id="52949" name="pt1:r1:0:tQuoteDetails:22:s1_rc" descr="http://global-deal.oraclecorp.com/app/adf/images/t.gif">
          <a:extLst>
            <a:ext uri="{FF2B5EF4-FFF2-40B4-BE49-F238E27FC236}">
              <a16:creationId xmlns:a16="http://schemas.microsoft.com/office/drawing/2014/main" id="{480D00A9-D5C8-F105-3691-AF1859CFB67F}"/>
            </a:ext>
          </a:extLst>
        </xdr:cNvPr>
        <xdr:cNvSpPr>
          <a:spLocks noChangeAspect="1" noChangeArrowheads="1"/>
        </xdr:cNvSpPr>
      </xdr:nvSpPr>
      <xdr:spPr bwMode="auto">
        <a:xfrm>
          <a:off x="10296525" y="11115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293</xdr:row>
      <xdr:rowOff>0</xdr:rowOff>
    </xdr:from>
    <xdr:to>
      <xdr:col>3</xdr:col>
      <xdr:colOff>57150</xdr:colOff>
      <xdr:row>293</xdr:row>
      <xdr:rowOff>47625</xdr:rowOff>
    </xdr:to>
    <xdr:sp macro="" textlink="">
      <xdr:nvSpPr>
        <xdr:cNvPr id="52950" name="pt1:r1:0:tQuoteDetails:29:s1_rc" descr="http://global-deal.oraclecorp.com/app/adf/images/t.gif">
          <a:extLst>
            <a:ext uri="{FF2B5EF4-FFF2-40B4-BE49-F238E27FC236}">
              <a16:creationId xmlns:a16="http://schemas.microsoft.com/office/drawing/2014/main" id="{4ED69B4C-FB10-BEDF-9A4B-764DCC82642F}"/>
            </a:ext>
          </a:extLst>
        </xdr:cNvPr>
        <xdr:cNvSpPr>
          <a:spLocks noChangeAspect="1" noChangeArrowheads="1"/>
        </xdr:cNvSpPr>
      </xdr:nvSpPr>
      <xdr:spPr bwMode="auto">
        <a:xfrm>
          <a:off x="10296525" y="11268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298</xdr:row>
      <xdr:rowOff>0</xdr:rowOff>
    </xdr:from>
    <xdr:to>
      <xdr:col>3</xdr:col>
      <xdr:colOff>57150</xdr:colOff>
      <xdr:row>298</xdr:row>
      <xdr:rowOff>47625</xdr:rowOff>
    </xdr:to>
    <xdr:sp macro="" textlink="">
      <xdr:nvSpPr>
        <xdr:cNvPr id="52951" name="pt1:r1:0:tQuoteDetails:29:s1_rc" descr="http://global-deal.oraclecorp.com/app/adf/images/t.gif">
          <a:extLst>
            <a:ext uri="{FF2B5EF4-FFF2-40B4-BE49-F238E27FC236}">
              <a16:creationId xmlns:a16="http://schemas.microsoft.com/office/drawing/2014/main" id="{7C1180A8-B215-B579-D214-6AF231D3240A}"/>
            </a:ext>
          </a:extLst>
        </xdr:cNvPr>
        <xdr:cNvSpPr>
          <a:spLocks noChangeAspect="1" noChangeArrowheads="1"/>
        </xdr:cNvSpPr>
      </xdr:nvSpPr>
      <xdr:spPr bwMode="auto">
        <a:xfrm>
          <a:off x="10296525" y="11458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299</xdr:row>
      <xdr:rowOff>0</xdr:rowOff>
    </xdr:from>
    <xdr:to>
      <xdr:col>3</xdr:col>
      <xdr:colOff>57150</xdr:colOff>
      <xdr:row>299</xdr:row>
      <xdr:rowOff>47625</xdr:rowOff>
    </xdr:to>
    <xdr:sp macro="" textlink="">
      <xdr:nvSpPr>
        <xdr:cNvPr id="52952" name="pt1:r1:0:tQuoteDetails:29:s1_rc" descr="http://global-deal.oraclecorp.com/app/adf/images/t.gif">
          <a:extLst>
            <a:ext uri="{FF2B5EF4-FFF2-40B4-BE49-F238E27FC236}">
              <a16:creationId xmlns:a16="http://schemas.microsoft.com/office/drawing/2014/main" id="{07E22AED-E853-1C1B-40BA-639D9D8980B1}"/>
            </a:ext>
          </a:extLst>
        </xdr:cNvPr>
        <xdr:cNvSpPr>
          <a:spLocks noChangeAspect="1" noChangeArrowheads="1"/>
        </xdr:cNvSpPr>
      </xdr:nvSpPr>
      <xdr:spPr bwMode="auto">
        <a:xfrm>
          <a:off x="10296525" y="11496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300</xdr:row>
      <xdr:rowOff>0</xdr:rowOff>
    </xdr:from>
    <xdr:to>
      <xdr:col>3</xdr:col>
      <xdr:colOff>57150</xdr:colOff>
      <xdr:row>300</xdr:row>
      <xdr:rowOff>47625</xdr:rowOff>
    </xdr:to>
    <xdr:sp macro="" textlink="">
      <xdr:nvSpPr>
        <xdr:cNvPr id="52953" name="pt1:r1:0:tQuoteDetails:29:s1_rc" descr="http://global-deal.oraclecorp.com/app/adf/images/t.gif">
          <a:extLst>
            <a:ext uri="{FF2B5EF4-FFF2-40B4-BE49-F238E27FC236}">
              <a16:creationId xmlns:a16="http://schemas.microsoft.com/office/drawing/2014/main" id="{2385A700-3E9A-B710-A5FC-DB3869BC70EE}"/>
            </a:ext>
          </a:extLst>
        </xdr:cNvPr>
        <xdr:cNvSpPr>
          <a:spLocks noChangeAspect="1" noChangeArrowheads="1"/>
        </xdr:cNvSpPr>
      </xdr:nvSpPr>
      <xdr:spPr bwMode="auto">
        <a:xfrm>
          <a:off x="10296525" y="11534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301</xdr:row>
      <xdr:rowOff>0</xdr:rowOff>
    </xdr:from>
    <xdr:to>
      <xdr:col>3</xdr:col>
      <xdr:colOff>57150</xdr:colOff>
      <xdr:row>301</xdr:row>
      <xdr:rowOff>47625</xdr:rowOff>
    </xdr:to>
    <xdr:sp macro="" textlink="">
      <xdr:nvSpPr>
        <xdr:cNvPr id="52954" name="pt1:r1:0:tQuoteDetails:29:s1_rc" descr="http://global-deal.oraclecorp.com/app/adf/images/t.gif">
          <a:extLst>
            <a:ext uri="{FF2B5EF4-FFF2-40B4-BE49-F238E27FC236}">
              <a16:creationId xmlns:a16="http://schemas.microsoft.com/office/drawing/2014/main" id="{CBBF963B-AFCA-F275-19A4-35056899BEE0}"/>
            </a:ext>
          </a:extLst>
        </xdr:cNvPr>
        <xdr:cNvSpPr>
          <a:spLocks noChangeAspect="1" noChangeArrowheads="1"/>
        </xdr:cNvSpPr>
      </xdr:nvSpPr>
      <xdr:spPr bwMode="auto">
        <a:xfrm>
          <a:off x="10296525" y="11572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302</xdr:row>
      <xdr:rowOff>0</xdr:rowOff>
    </xdr:from>
    <xdr:to>
      <xdr:col>3</xdr:col>
      <xdr:colOff>57150</xdr:colOff>
      <xdr:row>302</xdr:row>
      <xdr:rowOff>47625</xdr:rowOff>
    </xdr:to>
    <xdr:sp macro="" textlink="">
      <xdr:nvSpPr>
        <xdr:cNvPr id="52955" name="pt1:r1:0:tQuoteDetails:29:s1_rc" descr="http://global-deal.oraclecorp.com/app/adf/images/t.gif">
          <a:extLst>
            <a:ext uri="{FF2B5EF4-FFF2-40B4-BE49-F238E27FC236}">
              <a16:creationId xmlns:a16="http://schemas.microsoft.com/office/drawing/2014/main" id="{03AB6AFD-ADD4-E2D0-FC51-4760384BE610}"/>
            </a:ext>
          </a:extLst>
        </xdr:cNvPr>
        <xdr:cNvSpPr>
          <a:spLocks noChangeAspect="1" noChangeArrowheads="1"/>
        </xdr:cNvSpPr>
      </xdr:nvSpPr>
      <xdr:spPr bwMode="auto">
        <a:xfrm>
          <a:off x="10296525" y="11610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294</xdr:row>
      <xdr:rowOff>0</xdr:rowOff>
    </xdr:from>
    <xdr:to>
      <xdr:col>3</xdr:col>
      <xdr:colOff>57150</xdr:colOff>
      <xdr:row>294</xdr:row>
      <xdr:rowOff>47625</xdr:rowOff>
    </xdr:to>
    <xdr:sp macro="" textlink="">
      <xdr:nvSpPr>
        <xdr:cNvPr id="52956" name="pt1:r1:0:tQuoteDetails:29:s1_rc" descr="http://global-deal.oraclecorp.com/app/adf/images/t.gif">
          <a:extLst>
            <a:ext uri="{FF2B5EF4-FFF2-40B4-BE49-F238E27FC236}">
              <a16:creationId xmlns:a16="http://schemas.microsoft.com/office/drawing/2014/main" id="{9B2A14F2-2198-060C-6EB8-594D27113219}"/>
            </a:ext>
          </a:extLst>
        </xdr:cNvPr>
        <xdr:cNvSpPr>
          <a:spLocks noChangeAspect="1" noChangeArrowheads="1"/>
        </xdr:cNvSpPr>
      </xdr:nvSpPr>
      <xdr:spPr bwMode="auto">
        <a:xfrm>
          <a:off x="10296525" y="11306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295</xdr:row>
      <xdr:rowOff>0</xdr:rowOff>
    </xdr:from>
    <xdr:to>
      <xdr:col>3</xdr:col>
      <xdr:colOff>57150</xdr:colOff>
      <xdr:row>295</xdr:row>
      <xdr:rowOff>47625</xdr:rowOff>
    </xdr:to>
    <xdr:sp macro="" textlink="">
      <xdr:nvSpPr>
        <xdr:cNvPr id="52957" name="pt1:r1:0:tQuoteDetails:29:s1_rc" descr="http://global-deal.oraclecorp.com/app/adf/images/t.gif">
          <a:extLst>
            <a:ext uri="{FF2B5EF4-FFF2-40B4-BE49-F238E27FC236}">
              <a16:creationId xmlns:a16="http://schemas.microsoft.com/office/drawing/2014/main" id="{3A0559F9-F143-CBD6-CF3E-3FD99B23FBB2}"/>
            </a:ext>
          </a:extLst>
        </xdr:cNvPr>
        <xdr:cNvSpPr>
          <a:spLocks noChangeAspect="1" noChangeArrowheads="1"/>
        </xdr:cNvSpPr>
      </xdr:nvSpPr>
      <xdr:spPr bwMode="auto">
        <a:xfrm>
          <a:off x="10296525" y="11344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296</xdr:row>
      <xdr:rowOff>0</xdr:rowOff>
    </xdr:from>
    <xdr:to>
      <xdr:col>3</xdr:col>
      <xdr:colOff>57150</xdr:colOff>
      <xdr:row>296</xdr:row>
      <xdr:rowOff>47625</xdr:rowOff>
    </xdr:to>
    <xdr:sp macro="" textlink="">
      <xdr:nvSpPr>
        <xdr:cNvPr id="52958" name="pt1:r1:0:tQuoteDetails:29:s1_rc" descr="http://global-deal.oraclecorp.com/app/adf/images/t.gif">
          <a:extLst>
            <a:ext uri="{FF2B5EF4-FFF2-40B4-BE49-F238E27FC236}">
              <a16:creationId xmlns:a16="http://schemas.microsoft.com/office/drawing/2014/main" id="{D7704A86-5495-FD54-E63A-E24429EEAF55}"/>
            </a:ext>
          </a:extLst>
        </xdr:cNvPr>
        <xdr:cNvSpPr>
          <a:spLocks noChangeAspect="1" noChangeArrowheads="1"/>
        </xdr:cNvSpPr>
      </xdr:nvSpPr>
      <xdr:spPr bwMode="auto">
        <a:xfrm>
          <a:off x="10296525" y="11382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289</xdr:row>
      <xdr:rowOff>0</xdr:rowOff>
    </xdr:from>
    <xdr:to>
      <xdr:col>3</xdr:col>
      <xdr:colOff>57150</xdr:colOff>
      <xdr:row>289</xdr:row>
      <xdr:rowOff>47625</xdr:rowOff>
    </xdr:to>
    <xdr:sp macro="" textlink="">
      <xdr:nvSpPr>
        <xdr:cNvPr id="52959" name="pt1:r1:0:tQuoteDetails:14:s1_rc" descr="http://global-deal.oraclecorp.com/app/adf/images/t.gif">
          <a:extLst>
            <a:ext uri="{FF2B5EF4-FFF2-40B4-BE49-F238E27FC236}">
              <a16:creationId xmlns:a16="http://schemas.microsoft.com/office/drawing/2014/main" id="{55838DF2-B34F-CBC6-D083-1D41F87CBAED}"/>
            </a:ext>
          </a:extLst>
        </xdr:cNvPr>
        <xdr:cNvSpPr>
          <a:spLocks noChangeAspect="1" noChangeArrowheads="1"/>
        </xdr:cNvSpPr>
      </xdr:nvSpPr>
      <xdr:spPr bwMode="auto">
        <a:xfrm>
          <a:off x="10296525" y="11115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293</xdr:row>
      <xdr:rowOff>0</xdr:rowOff>
    </xdr:from>
    <xdr:to>
      <xdr:col>3</xdr:col>
      <xdr:colOff>57150</xdr:colOff>
      <xdr:row>293</xdr:row>
      <xdr:rowOff>47625</xdr:rowOff>
    </xdr:to>
    <xdr:sp macro="" textlink="">
      <xdr:nvSpPr>
        <xdr:cNvPr id="52960" name="pt1:r1:0:tQuoteDetails:15:s1_rc" descr="http://global-deal.oraclecorp.com/app/adf/images/t.gif">
          <a:extLst>
            <a:ext uri="{FF2B5EF4-FFF2-40B4-BE49-F238E27FC236}">
              <a16:creationId xmlns:a16="http://schemas.microsoft.com/office/drawing/2014/main" id="{48201C0D-5ADC-5029-968B-9EF863D8F4A2}"/>
            </a:ext>
          </a:extLst>
        </xdr:cNvPr>
        <xdr:cNvSpPr>
          <a:spLocks noChangeAspect="1" noChangeArrowheads="1"/>
        </xdr:cNvSpPr>
      </xdr:nvSpPr>
      <xdr:spPr bwMode="auto">
        <a:xfrm>
          <a:off x="10296525" y="11268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294</xdr:row>
      <xdr:rowOff>0</xdr:rowOff>
    </xdr:from>
    <xdr:to>
      <xdr:col>3</xdr:col>
      <xdr:colOff>57150</xdr:colOff>
      <xdr:row>294</xdr:row>
      <xdr:rowOff>47625</xdr:rowOff>
    </xdr:to>
    <xdr:sp macro="" textlink="">
      <xdr:nvSpPr>
        <xdr:cNvPr id="52961" name="pt1:r1:0:tQuoteDetails:16:s1_rc" descr="http://global-deal.oraclecorp.com/app/adf/images/t.gif">
          <a:extLst>
            <a:ext uri="{FF2B5EF4-FFF2-40B4-BE49-F238E27FC236}">
              <a16:creationId xmlns:a16="http://schemas.microsoft.com/office/drawing/2014/main" id="{ED1A69BF-1610-42DC-6577-7092C3097730}"/>
            </a:ext>
          </a:extLst>
        </xdr:cNvPr>
        <xdr:cNvSpPr>
          <a:spLocks noChangeAspect="1" noChangeArrowheads="1"/>
        </xdr:cNvSpPr>
      </xdr:nvSpPr>
      <xdr:spPr bwMode="auto">
        <a:xfrm>
          <a:off x="10296525" y="11306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295</xdr:row>
      <xdr:rowOff>0</xdr:rowOff>
    </xdr:from>
    <xdr:to>
      <xdr:col>3</xdr:col>
      <xdr:colOff>57150</xdr:colOff>
      <xdr:row>295</xdr:row>
      <xdr:rowOff>47625</xdr:rowOff>
    </xdr:to>
    <xdr:sp macro="" textlink="">
      <xdr:nvSpPr>
        <xdr:cNvPr id="52962" name="pt1:r1:0:tQuoteDetails:29:s1_rc" descr="http://global-deal.oraclecorp.com/app/adf/images/t.gif">
          <a:extLst>
            <a:ext uri="{FF2B5EF4-FFF2-40B4-BE49-F238E27FC236}">
              <a16:creationId xmlns:a16="http://schemas.microsoft.com/office/drawing/2014/main" id="{E37B9288-E686-F1F4-4A3F-2A3E36F38477}"/>
            </a:ext>
          </a:extLst>
        </xdr:cNvPr>
        <xdr:cNvSpPr>
          <a:spLocks noChangeAspect="1" noChangeArrowheads="1"/>
        </xdr:cNvSpPr>
      </xdr:nvSpPr>
      <xdr:spPr bwMode="auto">
        <a:xfrm>
          <a:off x="10296525" y="11344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292</xdr:row>
      <xdr:rowOff>0</xdr:rowOff>
    </xdr:from>
    <xdr:to>
      <xdr:col>3</xdr:col>
      <xdr:colOff>57150</xdr:colOff>
      <xdr:row>292</xdr:row>
      <xdr:rowOff>47625</xdr:rowOff>
    </xdr:to>
    <xdr:sp macro="" textlink="">
      <xdr:nvSpPr>
        <xdr:cNvPr id="52963" name="pt1:r1:0:tQuoteDetails:22:s1_rc" descr="http://global-deal.oraclecorp.com/app/adf/images/t.gif">
          <a:extLst>
            <a:ext uri="{FF2B5EF4-FFF2-40B4-BE49-F238E27FC236}">
              <a16:creationId xmlns:a16="http://schemas.microsoft.com/office/drawing/2014/main" id="{018EE785-2EB5-6ECE-19EC-D5C6C3F5C338}"/>
            </a:ext>
          </a:extLst>
        </xdr:cNvPr>
        <xdr:cNvSpPr>
          <a:spLocks noChangeAspect="1" noChangeArrowheads="1"/>
        </xdr:cNvSpPr>
      </xdr:nvSpPr>
      <xdr:spPr bwMode="auto">
        <a:xfrm>
          <a:off x="10296525" y="11229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296</xdr:row>
      <xdr:rowOff>0</xdr:rowOff>
    </xdr:from>
    <xdr:to>
      <xdr:col>3</xdr:col>
      <xdr:colOff>57150</xdr:colOff>
      <xdr:row>296</xdr:row>
      <xdr:rowOff>47625</xdr:rowOff>
    </xdr:to>
    <xdr:sp macro="" textlink="">
      <xdr:nvSpPr>
        <xdr:cNvPr id="52964" name="pt1:r1:0:tQuoteDetails:29:s1_rc" descr="http://global-deal.oraclecorp.com/app/adf/images/t.gif">
          <a:extLst>
            <a:ext uri="{FF2B5EF4-FFF2-40B4-BE49-F238E27FC236}">
              <a16:creationId xmlns:a16="http://schemas.microsoft.com/office/drawing/2014/main" id="{D7D46B16-0AB2-1B80-B0C7-02E8756CF4B3}"/>
            </a:ext>
          </a:extLst>
        </xdr:cNvPr>
        <xdr:cNvSpPr>
          <a:spLocks noChangeAspect="1" noChangeArrowheads="1"/>
        </xdr:cNvSpPr>
      </xdr:nvSpPr>
      <xdr:spPr bwMode="auto">
        <a:xfrm>
          <a:off x="10296525" y="11382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301</xdr:row>
      <xdr:rowOff>0</xdr:rowOff>
    </xdr:from>
    <xdr:to>
      <xdr:col>3</xdr:col>
      <xdr:colOff>57150</xdr:colOff>
      <xdr:row>301</xdr:row>
      <xdr:rowOff>47625</xdr:rowOff>
    </xdr:to>
    <xdr:sp macro="" textlink="">
      <xdr:nvSpPr>
        <xdr:cNvPr id="52965" name="pt1:r1:0:tQuoteDetails:29:s1_rc" descr="http://global-deal.oraclecorp.com/app/adf/images/t.gif">
          <a:extLst>
            <a:ext uri="{FF2B5EF4-FFF2-40B4-BE49-F238E27FC236}">
              <a16:creationId xmlns:a16="http://schemas.microsoft.com/office/drawing/2014/main" id="{596BBB69-62ED-15D6-CFDC-B75B0DC8E64C}"/>
            </a:ext>
          </a:extLst>
        </xdr:cNvPr>
        <xdr:cNvSpPr>
          <a:spLocks noChangeAspect="1" noChangeArrowheads="1"/>
        </xdr:cNvSpPr>
      </xdr:nvSpPr>
      <xdr:spPr bwMode="auto">
        <a:xfrm>
          <a:off x="10296525" y="11572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302</xdr:row>
      <xdr:rowOff>0</xdr:rowOff>
    </xdr:from>
    <xdr:to>
      <xdr:col>3</xdr:col>
      <xdr:colOff>57150</xdr:colOff>
      <xdr:row>302</xdr:row>
      <xdr:rowOff>47625</xdr:rowOff>
    </xdr:to>
    <xdr:sp macro="" textlink="">
      <xdr:nvSpPr>
        <xdr:cNvPr id="52966" name="pt1:r1:0:tQuoteDetails:29:s1_rc" descr="http://global-deal.oraclecorp.com/app/adf/images/t.gif">
          <a:extLst>
            <a:ext uri="{FF2B5EF4-FFF2-40B4-BE49-F238E27FC236}">
              <a16:creationId xmlns:a16="http://schemas.microsoft.com/office/drawing/2014/main" id="{42E91E18-909C-F61D-1E2D-36D37DFE2DBC}"/>
            </a:ext>
          </a:extLst>
        </xdr:cNvPr>
        <xdr:cNvSpPr>
          <a:spLocks noChangeAspect="1" noChangeArrowheads="1"/>
        </xdr:cNvSpPr>
      </xdr:nvSpPr>
      <xdr:spPr bwMode="auto">
        <a:xfrm>
          <a:off x="10296525" y="11610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303</xdr:row>
      <xdr:rowOff>0</xdr:rowOff>
    </xdr:from>
    <xdr:to>
      <xdr:col>3</xdr:col>
      <xdr:colOff>57150</xdr:colOff>
      <xdr:row>303</xdr:row>
      <xdr:rowOff>47625</xdr:rowOff>
    </xdr:to>
    <xdr:sp macro="" textlink="">
      <xdr:nvSpPr>
        <xdr:cNvPr id="52967" name="pt1:r1:0:tQuoteDetails:29:s1_rc" descr="http://global-deal.oraclecorp.com/app/adf/images/t.gif">
          <a:extLst>
            <a:ext uri="{FF2B5EF4-FFF2-40B4-BE49-F238E27FC236}">
              <a16:creationId xmlns:a16="http://schemas.microsoft.com/office/drawing/2014/main" id="{20ECF9E8-8B56-07C8-3AB9-2B270C7011AE}"/>
            </a:ext>
          </a:extLst>
        </xdr:cNvPr>
        <xdr:cNvSpPr>
          <a:spLocks noChangeAspect="1" noChangeArrowheads="1"/>
        </xdr:cNvSpPr>
      </xdr:nvSpPr>
      <xdr:spPr bwMode="auto">
        <a:xfrm>
          <a:off x="10296525" y="11649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304</xdr:row>
      <xdr:rowOff>0</xdr:rowOff>
    </xdr:from>
    <xdr:to>
      <xdr:col>3</xdr:col>
      <xdr:colOff>57150</xdr:colOff>
      <xdr:row>304</xdr:row>
      <xdr:rowOff>47625</xdr:rowOff>
    </xdr:to>
    <xdr:sp macro="" textlink="">
      <xdr:nvSpPr>
        <xdr:cNvPr id="52968" name="pt1:r1:0:tQuoteDetails:29:s1_rc" descr="http://global-deal.oraclecorp.com/app/adf/images/t.gif">
          <a:extLst>
            <a:ext uri="{FF2B5EF4-FFF2-40B4-BE49-F238E27FC236}">
              <a16:creationId xmlns:a16="http://schemas.microsoft.com/office/drawing/2014/main" id="{59AA11A1-5EE3-694B-FFB8-E6BAA07C6795}"/>
            </a:ext>
          </a:extLst>
        </xdr:cNvPr>
        <xdr:cNvSpPr>
          <a:spLocks noChangeAspect="1" noChangeArrowheads="1"/>
        </xdr:cNvSpPr>
      </xdr:nvSpPr>
      <xdr:spPr bwMode="auto">
        <a:xfrm>
          <a:off x="10296525" y="11687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305</xdr:row>
      <xdr:rowOff>0</xdr:rowOff>
    </xdr:from>
    <xdr:to>
      <xdr:col>3</xdr:col>
      <xdr:colOff>57150</xdr:colOff>
      <xdr:row>305</xdr:row>
      <xdr:rowOff>47625</xdr:rowOff>
    </xdr:to>
    <xdr:sp macro="" textlink="">
      <xdr:nvSpPr>
        <xdr:cNvPr id="52969" name="pt1:r1:0:tQuoteDetails:29:s1_rc" descr="http://global-deal.oraclecorp.com/app/adf/images/t.gif">
          <a:extLst>
            <a:ext uri="{FF2B5EF4-FFF2-40B4-BE49-F238E27FC236}">
              <a16:creationId xmlns:a16="http://schemas.microsoft.com/office/drawing/2014/main" id="{06BA34AB-5092-8072-D135-2A4D054BD7DD}"/>
            </a:ext>
          </a:extLst>
        </xdr:cNvPr>
        <xdr:cNvSpPr>
          <a:spLocks noChangeAspect="1" noChangeArrowheads="1"/>
        </xdr:cNvSpPr>
      </xdr:nvSpPr>
      <xdr:spPr bwMode="auto">
        <a:xfrm>
          <a:off x="10296525" y="11725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297</xdr:row>
      <xdr:rowOff>0</xdr:rowOff>
    </xdr:from>
    <xdr:to>
      <xdr:col>3</xdr:col>
      <xdr:colOff>57150</xdr:colOff>
      <xdr:row>297</xdr:row>
      <xdr:rowOff>47625</xdr:rowOff>
    </xdr:to>
    <xdr:sp macro="" textlink="">
      <xdr:nvSpPr>
        <xdr:cNvPr id="52970" name="pt1:r1:0:tQuoteDetails:29:s1_rc" descr="http://global-deal.oraclecorp.com/app/adf/images/t.gif">
          <a:extLst>
            <a:ext uri="{FF2B5EF4-FFF2-40B4-BE49-F238E27FC236}">
              <a16:creationId xmlns:a16="http://schemas.microsoft.com/office/drawing/2014/main" id="{EFCE5B93-73D8-6FE4-537E-9936DC71ADFE}"/>
            </a:ext>
          </a:extLst>
        </xdr:cNvPr>
        <xdr:cNvSpPr>
          <a:spLocks noChangeAspect="1" noChangeArrowheads="1"/>
        </xdr:cNvSpPr>
      </xdr:nvSpPr>
      <xdr:spPr bwMode="auto">
        <a:xfrm>
          <a:off x="10296525" y="11420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298</xdr:row>
      <xdr:rowOff>0</xdr:rowOff>
    </xdr:from>
    <xdr:to>
      <xdr:col>3</xdr:col>
      <xdr:colOff>57150</xdr:colOff>
      <xdr:row>298</xdr:row>
      <xdr:rowOff>47625</xdr:rowOff>
    </xdr:to>
    <xdr:sp macro="" textlink="">
      <xdr:nvSpPr>
        <xdr:cNvPr id="52971" name="pt1:r1:0:tQuoteDetails:29:s1_rc" descr="http://global-deal.oraclecorp.com/app/adf/images/t.gif">
          <a:extLst>
            <a:ext uri="{FF2B5EF4-FFF2-40B4-BE49-F238E27FC236}">
              <a16:creationId xmlns:a16="http://schemas.microsoft.com/office/drawing/2014/main" id="{38E97A52-1EF0-3E47-C577-96041749389A}"/>
            </a:ext>
          </a:extLst>
        </xdr:cNvPr>
        <xdr:cNvSpPr>
          <a:spLocks noChangeAspect="1" noChangeArrowheads="1"/>
        </xdr:cNvSpPr>
      </xdr:nvSpPr>
      <xdr:spPr bwMode="auto">
        <a:xfrm>
          <a:off x="10296525" y="11458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299</xdr:row>
      <xdr:rowOff>0</xdr:rowOff>
    </xdr:from>
    <xdr:to>
      <xdr:col>3</xdr:col>
      <xdr:colOff>57150</xdr:colOff>
      <xdr:row>299</xdr:row>
      <xdr:rowOff>47625</xdr:rowOff>
    </xdr:to>
    <xdr:sp macro="" textlink="">
      <xdr:nvSpPr>
        <xdr:cNvPr id="52972" name="pt1:r1:0:tQuoteDetails:29:s1_rc" descr="http://global-deal.oraclecorp.com/app/adf/images/t.gif">
          <a:extLst>
            <a:ext uri="{FF2B5EF4-FFF2-40B4-BE49-F238E27FC236}">
              <a16:creationId xmlns:a16="http://schemas.microsoft.com/office/drawing/2014/main" id="{73DB4B9D-61A5-3AF6-D4AC-E332D0880E55}"/>
            </a:ext>
          </a:extLst>
        </xdr:cNvPr>
        <xdr:cNvSpPr>
          <a:spLocks noChangeAspect="1" noChangeArrowheads="1"/>
        </xdr:cNvSpPr>
      </xdr:nvSpPr>
      <xdr:spPr bwMode="auto">
        <a:xfrm>
          <a:off x="10296525" y="11496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299</xdr:row>
      <xdr:rowOff>0</xdr:rowOff>
    </xdr:from>
    <xdr:to>
      <xdr:col>3</xdr:col>
      <xdr:colOff>57150</xdr:colOff>
      <xdr:row>299</xdr:row>
      <xdr:rowOff>47625</xdr:rowOff>
    </xdr:to>
    <xdr:sp macro="" textlink="">
      <xdr:nvSpPr>
        <xdr:cNvPr id="52973" name="pt1:r1:0:tQuoteDetails:14:s1_rc" descr="http://global-deal.oraclecorp.com/app/adf/images/t.gif">
          <a:extLst>
            <a:ext uri="{FF2B5EF4-FFF2-40B4-BE49-F238E27FC236}">
              <a16:creationId xmlns:a16="http://schemas.microsoft.com/office/drawing/2014/main" id="{8302001A-B147-7825-A242-468BA7C4E0F2}"/>
            </a:ext>
          </a:extLst>
        </xdr:cNvPr>
        <xdr:cNvSpPr>
          <a:spLocks noChangeAspect="1" noChangeArrowheads="1"/>
        </xdr:cNvSpPr>
      </xdr:nvSpPr>
      <xdr:spPr bwMode="auto">
        <a:xfrm>
          <a:off x="10296525" y="11496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303</xdr:row>
      <xdr:rowOff>0</xdr:rowOff>
    </xdr:from>
    <xdr:to>
      <xdr:col>3</xdr:col>
      <xdr:colOff>57150</xdr:colOff>
      <xdr:row>303</xdr:row>
      <xdr:rowOff>47625</xdr:rowOff>
    </xdr:to>
    <xdr:sp macro="" textlink="">
      <xdr:nvSpPr>
        <xdr:cNvPr id="52974" name="pt1:r1:0:tQuoteDetails:15:s1_rc" descr="http://global-deal.oraclecorp.com/app/adf/images/t.gif">
          <a:extLst>
            <a:ext uri="{FF2B5EF4-FFF2-40B4-BE49-F238E27FC236}">
              <a16:creationId xmlns:a16="http://schemas.microsoft.com/office/drawing/2014/main" id="{B7FBC942-9012-04F7-00E6-C56DA0447A78}"/>
            </a:ext>
          </a:extLst>
        </xdr:cNvPr>
        <xdr:cNvSpPr>
          <a:spLocks noChangeAspect="1" noChangeArrowheads="1"/>
        </xdr:cNvSpPr>
      </xdr:nvSpPr>
      <xdr:spPr bwMode="auto">
        <a:xfrm>
          <a:off x="10296525" y="11649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304</xdr:row>
      <xdr:rowOff>0</xdr:rowOff>
    </xdr:from>
    <xdr:to>
      <xdr:col>3</xdr:col>
      <xdr:colOff>57150</xdr:colOff>
      <xdr:row>304</xdr:row>
      <xdr:rowOff>47625</xdr:rowOff>
    </xdr:to>
    <xdr:sp macro="" textlink="">
      <xdr:nvSpPr>
        <xdr:cNvPr id="52975" name="pt1:r1:0:tQuoteDetails:16:s1_rc" descr="http://global-deal.oraclecorp.com/app/adf/images/t.gif">
          <a:extLst>
            <a:ext uri="{FF2B5EF4-FFF2-40B4-BE49-F238E27FC236}">
              <a16:creationId xmlns:a16="http://schemas.microsoft.com/office/drawing/2014/main" id="{15AD8289-4B2A-AC0A-3317-FB0960F29245}"/>
            </a:ext>
          </a:extLst>
        </xdr:cNvPr>
        <xdr:cNvSpPr>
          <a:spLocks noChangeAspect="1" noChangeArrowheads="1"/>
        </xdr:cNvSpPr>
      </xdr:nvSpPr>
      <xdr:spPr bwMode="auto">
        <a:xfrm>
          <a:off x="10296525" y="11687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305</xdr:row>
      <xdr:rowOff>0</xdr:rowOff>
    </xdr:from>
    <xdr:to>
      <xdr:col>3</xdr:col>
      <xdr:colOff>57150</xdr:colOff>
      <xdr:row>305</xdr:row>
      <xdr:rowOff>47625</xdr:rowOff>
    </xdr:to>
    <xdr:sp macro="" textlink="">
      <xdr:nvSpPr>
        <xdr:cNvPr id="52976" name="pt1:r1:0:tQuoteDetails:29:s1_rc" descr="http://global-deal.oraclecorp.com/app/adf/images/t.gif">
          <a:extLst>
            <a:ext uri="{FF2B5EF4-FFF2-40B4-BE49-F238E27FC236}">
              <a16:creationId xmlns:a16="http://schemas.microsoft.com/office/drawing/2014/main" id="{65074DF5-CDB3-9FFB-CC98-03B933816236}"/>
            </a:ext>
          </a:extLst>
        </xdr:cNvPr>
        <xdr:cNvSpPr>
          <a:spLocks noChangeAspect="1" noChangeArrowheads="1"/>
        </xdr:cNvSpPr>
      </xdr:nvSpPr>
      <xdr:spPr bwMode="auto">
        <a:xfrm>
          <a:off x="10296525" y="11725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302</xdr:row>
      <xdr:rowOff>0</xdr:rowOff>
    </xdr:from>
    <xdr:to>
      <xdr:col>3</xdr:col>
      <xdr:colOff>57150</xdr:colOff>
      <xdr:row>302</xdr:row>
      <xdr:rowOff>47625</xdr:rowOff>
    </xdr:to>
    <xdr:sp macro="" textlink="">
      <xdr:nvSpPr>
        <xdr:cNvPr id="52977" name="pt1:r1:0:tQuoteDetails:22:s1_rc" descr="http://global-deal.oraclecorp.com/app/adf/images/t.gif">
          <a:extLst>
            <a:ext uri="{FF2B5EF4-FFF2-40B4-BE49-F238E27FC236}">
              <a16:creationId xmlns:a16="http://schemas.microsoft.com/office/drawing/2014/main" id="{A533C5B4-3A38-AFE7-410B-48D776AC293E}"/>
            </a:ext>
          </a:extLst>
        </xdr:cNvPr>
        <xdr:cNvSpPr>
          <a:spLocks noChangeAspect="1" noChangeArrowheads="1"/>
        </xdr:cNvSpPr>
      </xdr:nvSpPr>
      <xdr:spPr bwMode="auto">
        <a:xfrm>
          <a:off x="10296525" y="11610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306</xdr:row>
      <xdr:rowOff>0</xdr:rowOff>
    </xdr:from>
    <xdr:to>
      <xdr:col>3</xdr:col>
      <xdr:colOff>57150</xdr:colOff>
      <xdr:row>306</xdr:row>
      <xdr:rowOff>47625</xdr:rowOff>
    </xdr:to>
    <xdr:sp macro="" textlink="">
      <xdr:nvSpPr>
        <xdr:cNvPr id="52978" name="pt1:r1:0:tQuoteDetails:29:s1_rc" descr="http://global-deal.oraclecorp.com/app/adf/images/t.gif">
          <a:extLst>
            <a:ext uri="{FF2B5EF4-FFF2-40B4-BE49-F238E27FC236}">
              <a16:creationId xmlns:a16="http://schemas.microsoft.com/office/drawing/2014/main" id="{BC59F7D9-3FF5-C785-4A91-481F08368739}"/>
            </a:ext>
          </a:extLst>
        </xdr:cNvPr>
        <xdr:cNvSpPr>
          <a:spLocks noChangeAspect="1" noChangeArrowheads="1"/>
        </xdr:cNvSpPr>
      </xdr:nvSpPr>
      <xdr:spPr bwMode="auto">
        <a:xfrm>
          <a:off x="10296525" y="11763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311</xdr:row>
      <xdr:rowOff>0</xdr:rowOff>
    </xdr:from>
    <xdr:to>
      <xdr:col>3</xdr:col>
      <xdr:colOff>57150</xdr:colOff>
      <xdr:row>311</xdr:row>
      <xdr:rowOff>47625</xdr:rowOff>
    </xdr:to>
    <xdr:sp macro="" textlink="">
      <xdr:nvSpPr>
        <xdr:cNvPr id="52979" name="pt1:r1:0:tQuoteDetails:29:s1_rc" descr="http://global-deal.oraclecorp.com/app/adf/images/t.gif">
          <a:extLst>
            <a:ext uri="{FF2B5EF4-FFF2-40B4-BE49-F238E27FC236}">
              <a16:creationId xmlns:a16="http://schemas.microsoft.com/office/drawing/2014/main" id="{FF2BAF2D-86A3-B91A-F555-1EAAD454F864}"/>
            </a:ext>
          </a:extLst>
        </xdr:cNvPr>
        <xdr:cNvSpPr>
          <a:spLocks noChangeAspect="1" noChangeArrowheads="1"/>
        </xdr:cNvSpPr>
      </xdr:nvSpPr>
      <xdr:spPr bwMode="auto">
        <a:xfrm>
          <a:off x="10296525" y="11953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312</xdr:row>
      <xdr:rowOff>0</xdr:rowOff>
    </xdr:from>
    <xdr:to>
      <xdr:col>3</xdr:col>
      <xdr:colOff>57150</xdr:colOff>
      <xdr:row>312</xdr:row>
      <xdr:rowOff>47625</xdr:rowOff>
    </xdr:to>
    <xdr:sp macro="" textlink="">
      <xdr:nvSpPr>
        <xdr:cNvPr id="52980" name="pt1:r1:0:tQuoteDetails:29:s1_rc" descr="http://global-deal.oraclecorp.com/app/adf/images/t.gif">
          <a:extLst>
            <a:ext uri="{FF2B5EF4-FFF2-40B4-BE49-F238E27FC236}">
              <a16:creationId xmlns:a16="http://schemas.microsoft.com/office/drawing/2014/main" id="{B09B4C0A-01EB-905D-FC27-692DF3644AE5}"/>
            </a:ext>
          </a:extLst>
        </xdr:cNvPr>
        <xdr:cNvSpPr>
          <a:spLocks noChangeAspect="1" noChangeArrowheads="1"/>
        </xdr:cNvSpPr>
      </xdr:nvSpPr>
      <xdr:spPr bwMode="auto">
        <a:xfrm>
          <a:off x="10296525" y="11991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313</xdr:row>
      <xdr:rowOff>0</xdr:rowOff>
    </xdr:from>
    <xdr:to>
      <xdr:col>3</xdr:col>
      <xdr:colOff>57150</xdr:colOff>
      <xdr:row>313</xdr:row>
      <xdr:rowOff>47625</xdr:rowOff>
    </xdr:to>
    <xdr:sp macro="" textlink="">
      <xdr:nvSpPr>
        <xdr:cNvPr id="52981" name="pt1:r1:0:tQuoteDetails:29:s1_rc" descr="http://global-deal.oraclecorp.com/app/adf/images/t.gif">
          <a:extLst>
            <a:ext uri="{FF2B5EF4-FFF2-40B4-BE49-F238E27FC236}">
              <a16:creationId xmlns:a16="http://schemas.microsoft.com/office/drawing/2014/main" id="{640E2F90-30D3-A385-A9D9-50A96BB9A0C6}"/>
            </a:ext>
          </a:extLst>
        </xdr:cNvPr>
        <xdr:cNvSpPr>
          <a:spLocks noChangeAspect="1" noChangeArrowheads="1"/>
        </xdr:cNvSpPr>
      </xdr:nvSpPr>
      <xdr:spPr bwMode="auto">
        <a:xfrm>
          <a:off x="10296525" y="12030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314</xdr:row>
      <xdr:rowOff>0</xdr:rowOff>
    </xdr:from>
    <xdr:to>
      <xdr:col>3</xdr:col>
      <xdr:colOff>57150</xdr:colOff>
      <xdr:row>314</xdr:row>
      <xdr:rowOff>47625</xdr:rowOff>
    </xdr:to>
    <xdr:sp macro="" textlink="">
      <xdr:nvSpPr>
        <xdr:cNvPr id="52982" name="pt1:r1:0:tQuoteDetails:29:s1_rc" descr="http://global-deal.oraclecorp.com/app/adf/images/t.gif">
          <a:extLst>
            <a:ext uri="{FF2B5EF4-FFF2-40B4-BE49-F238E27FC236}">
              <a16:creationId xmlns:a16="http://schemas.microsoft.com/office/drawing/2014/main" id="{CAD155DE-325D-D5F6-EB23-B3B9611185A4}"/>
            </a:ext>
          </a:extLst>
        </xdr:cNvPr>
        <xdr:cNvSpPr>
          <a:spLocks noChangeAspect="1" noChangeArrowheads="1"/>
        </xdr:cNvSpPr>
      </xdr:nvSpPr>
      <xdr:spPr bwMode="auto">
        <a:xfrm>
          <a:off x="10296525" y="120681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315</xdr:row>
      <xdr:rowOff>0</xdr:rowOff>
    </xdr:from>
    <xdr:to>
      <xdr:col>3</xdr:col>
      <xdr:colOff>57150</xdr:colOff>
      <xdr:row>315</xdr:row>
      <xdr:rowOff>47625</xdr:rowOff>
    </xdr:to>
    <xdr:sp macro="" textlink="">
      <xdr:nvSpPr>
        <xdr:cNvPr id="52983" name="pt1:r1:0:tQuoteDetails:29:s1_rc" descr="http://global-deal.oraclecorp.com/app/adf/images/t.gif">
          <a:extLst>
            <a:ext uri="{FF2B5EF4-FFF2-40B4-BE49-F238E27FC236}">
              <a16:creationId xmlns:a16="http://schemas.microsoft.com/office/drawing/2014/main" id="{B24F2D4D-2202-5D63-D424-8847AB5E6D96}"/>
            </a:ext>
          </a:extLst>
        </xdr:cNvPr>
        <xdr:cNvSpPr>
          <a:spLocks noChangeAspect="1" noChangeArrowheads="1"/>
        </xdr:cNvSpPr>
      </xdr:nvSpPr>
      <xdr:spPr bwMode="auto">
        <a:xfrm>
          <a:off x="10296525" y="12106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307</xdr:row>
      <xdr:rowOff>0</xdr:rowOff>
    </xdr:from>
    <xdr:to>
      <xdr:col>3</xdr:col>
      <xdr:colOff>57150</xdr:colOff>
      <xdr:row>307</xdr:row>
      <xdr:rowOff>47625</xdr:rowOff>
    </xdr:to>
    <xdr:sp macro="" textlink="">
      <xdr:nvSpPr>
        <xdr:cNvPr id="52984" name="pt1:r1:0:tQuoteDetails:29:s1_rc" descr="http://global-deal.oraclecorp.com/app/adf/images/t.gif">
          <a:extLst>
            <a:ext uri="{FF2B5EF4-FFF2-40B4-BE49-F238E27FC236}">
              <a16:creationId xmlns:a16="http://schemas.microsoft.com/office/drawing/2014/main" id="{EC48C846-EBE8-9C04-88CA-112E2C8C6DC8}"/>
            </a:ext>
          </a:extLst>
        </xdr:cNvPr>
        <xdr:cNvSpPr>
          <a:spLocks noChangeAspect="1" noChangeArrowheads="1"/>
        </xdr:cNvSpPr>
      </xdr:nvSpPr>
      <xdr:spPr bwMode="auto">
        <a:xfrm>
          <a:off x="10296525" y="11801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308</xdr:row>
      <xdr:rowOff>0</xdr:rowOff>
    </xdr:from>
    <xdr:to>
      <xdr:col>3</xdr:col>
      <xdr:colOff>57150</xdr:colOff>
      <xdr:row>308</xdr:row>
      <xdr:rowOff>47625</xdr:rowOff>
    </xdr:to>
    <xdr:sp macro="" textlink="">
      <xdr:nvSpPr>
        <xdr:cNvPr id="52985" name="pt1:r1:0:tQuoteDetails:29:s1_rc" descr="http://global-deal.oraclecorp.com/app/adf/images/t.gif">
          <a:extLst>
            <a:ext uri="{FF2B5EF4-FFF2-40B4-BE49-F238E27FC236}">
              <a16:creationId xmlns:a16="http://schemas.microsoft.com/office/drawing/2014/main" id="{6AC2845E-AE01-4D40-2C81-F8A3D69E1782}"/>
            </a:ext>
          </a:extLst>
        </xdr:cNvPr>
        <xdr:cNvSpPr>
          <a:spLocks noChangeAspect="1" noChangeArrowheads="1"/>
        </xdr:cNvSpPr>
      </xdr:nvSpPr>
      <xdr:spPr bwMode="auto">
        <a:xfrm>
          <a:off x="10296525" y="11839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309</xdr:row>
      <xdr:rowOff>0</xdr:rowOff>
    </xdr:from>
    <xdr:to>
      <xdr:col>3</xdr:col>
      <xdr:colOff>57150</xdr:colOff>
      <xdr:row>309</xdr:row>
      <xdr:rowOff>47625</xdr:rowOff>
    </xdr:to>
    <xdr:sp macro="" textlink="">
      <xdr:nvSpPr>
        <xdr:cNvPr id="52986" name="pt1:r1:0:tQuoteDetails:29:s1_rc" descr="http://global-deal.oraclecorp.com/app/adf/images/t.gif">
          <a:extLst>
            <a:ext uri="{FF2B5EF4-FFF2-40B4-BE49-F238E27FC236}">
              <a16:creationId xmlns:a16="http://schemas.microsoft.com/office/drawing/2014/main" id="{706729D6-9B2E-30EC-9CE1-82F776593A62}"/>
            </a:ext>
          </a:extLst>
        </xdr:cNvPr>
        <xdr:cNvSpPr>
          <a:spLocks noChangeAspect="1" noChangeArrowheads="1"/>
        </xdr:cNvSpPr>
      </xdr:nvSpPr>
      <xdr:spPr bwMode="auto">
        <a:xfrm>
          <a:off x="10296525" y="11877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303</xdr:row>
      <xdr:rowOff>0</xdr:rowOff>
    </xdr:from>
    <xdr:to>
      <xdr:col>3</xdr:col>
      <xdr:colOff>57150</xdr:colOff>
      <xdr:row>303</xdr:row>
      <xdr:rowOff>47625</xdr:rowOff>
    </xdr:to>
    <xdr:sp macro="" textlink="">
      <xdr:nvSpPr>
        <xdr:cNvPr id="52987" name="pt1:r1:0:tQuoteDetails:14:s1_rc" descr="http://global-deal.oraclecorp.com/app/adf/images/t.gif">
          <a:extLst>
            <a:ext uri="{FF2B5EF4-FFF2-40B4-BE49-F238E27FC236}">
              <a16:creationId xmlns:a16="http://schemas.microsoft.com/office/drawing/2014/main" id="{45C121D9-71B8-64E3-839A-979A4455A147}"/>
            </a:ext>
          </a:extLst>
        </xdr:cNvPr>
        <xdr:cNvSpPr>
          <a:spLocks noChangeAspect="1" noChangeArrowheads="1"/>
        </xdr:cNvSpPr>
      </xdr:nvSpPr>
      <xdr:spPr bwMode="auto">
        <a:xfrm>
          <a:off x="10296525" y="11649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307</xdr:row>
      <xdr:rowOff>0</xdr:rowOff>
    </xdr:from>
    <xdr:to>
      <xdr:col>3</xdr:col>
      <xdr:colOff>57150</xdr:colOff>
      <xdr:row>307</xdr:row>
      <xdr:rowOff>47625</xdr:rowOff>
    </xdr:to>
    <xdr:sp macro="" textlink="">
      <xdr:nvSpPr>
        <xdr:cNvPr id="52988" name="pt1:r1:0:tQuoteDetails:15:s1_rc" descr="http://global-deal.oraclecorp.com/app/adf/images/t.gif">
          <a:extLst>
            <a:ext uri="{FF2B5EF4-FFF2-40B4-BE49-F238E27FC236}">
              <a16:creationId xmlns:a16="http://schemas.microsoft.com/office/drawing/2014/main" id="{0C002FA2-6B47-0D6E-E9C7-68D169431609}"/>
            </a:ext>
          </a:extLst>
        </xdr:cNvPr>
        <xdr:cNvSpPr>
          <a:spLocks noChangeAspect="1" noChangeArrowheads="1"/>
        </xdr:cNvSpPr>
      </xdr:nvSpPr>
      <xdr:spPr bwMode="auto">
        <a:xfrm>
          <a:off x="10296525" y="11801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308</xdr:row>
      <xdr:rowOff>0</xdr:rowOff>
    </xdr:from>
    <xdr:to>
      <xdr:col>3</xdr:col>
      <xdr:colOff>57150</xdr:colOff>
      <xdr:row>308</xdr:row>
      <xdr:rowOff>47625</xdr:rowOff>
    </xdr:to>
    <xdr:sp macro="" textlink="">
      <xdr:nvSpPr>
        <xdr:cNvPr id="52989" name="pt1:r1:0:tQuoteDetails:16:s1_rc" descr="http://global-deal.oraclecorp.com/app/adf/images/t.gif">
          <a:extLst>
            <a:ext uri="{FF2B5EF4-FFF2-40B4-BE49-F238E27FC236}">
              <a16:creationId xmlns:a16="http://schemas.microsoft.com/office/drawing/2014/main" id="{B7F88EDB-FC3E-06FF-DAA6-BEC486B55D50}"/>
            </a:ext>
          </a:extLst>
        </xdr:cNvPr>
        <xdr:cNvSpPr>
          <a:spLocks noChangeAspect="1" noChangeArrowheads="1"/>
        </xdr:cNvSpPr>
      </xdr:nvSpPr>
      <xdr:spPr bwMode="auto">
        <a:xfrm>
          <a:off x="10296525" y="11839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309</xdr:row>
      <xdr:rowOff>0</xdr:rowOff>
    </xdr:from>
    <xdr:to>
      <xdr:col>3</xdr:col>
      <xdr:colOff>57150</xdr:colOff>
      <xdr:row>309</xdr:row>
      <xdr:rowOff>47625</xdr:rowOff>
    </xdr:to>
    <xdr:sp macro="" textlink="">
      <xdr:nvSpPr>
        <xdr:cNvPr id="52990" name="pt1:r1:0:tQuoteDetails:29:s1_rc" descr="http://global-deal.oraclecorp.com/app/adf/images/t.gif">
          <a:extLst>
            <a:ext uri="{FF2B5EF4-FFF2-40B4-BE49-F238E27FC236}">
              <a16:creationId xmlns:a16="http://schemas.microsoft.com/office/drawing/2014/main" id="{0F8E8960-D837-D53F-0900-B641C8D3E8DA}"/>
            </a:ext>
          </a:extLst>
        </xdr:cNvPr>
        <xdr:cNvSpPr>
          <a:spLocks noChangeAspect="1" noChangeArrowheads="1"/>
        </xdr:cNvSpPr>
      </xdr:nvSpPr>
      <xdr:spPr bwMode="auto">
        <a:xfrm>
          <a:off x="10296525" y="11877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306</xdr:row>
      <xdr:rowOff>0</xdr:rowOff>
    </xdr:from>
    <xdr:to>
      <xdr:col>3</xdr:col>
      <xdr:colOff>57150</xdr:colOff>
      <xdr:row>306</xdr:row>
      <xdr:rowOff>47625</xdr:rowOff>
    </xdr:to>
    <xdr:sp macro="" textlink="">
      <xdr:nvSpPr>
        <xdr:cNvPr id="52991" name="pt1:r1:0:tQuoteDetails:22:s1_rc" descr="http://global-deal.oraclecorp.com/app/adf/images/t.gif">
          <a:extLst>
            <a:ext uri="{FF2B5EF4-FFF2-40B4-BE49-F238E27FC236}">
              <a16:creationId xmlns:a16="http://schemas.microsoft.com/office/drawing/2014/main" id="{7201B999-47F5-0896-AA3B-A151BAC82F1C}"/>
            </a:ext>
          </a:extLst>
        </xdr:cNvPr>
        <xdr:cNvSpPr>
          <a:spLocks noChangeAspect="1" noChangeArrowheads="1"/>
        </xdr:cNvSpPr>
      </xdr:nvSpPr>
      <xdr:spPr bwMode="auto">
        <a:xfrm>
          <a:off x="10296525" y="11763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310</xdr:row>
      <xdr:rowOff>0</xdr:rowOff>
    </xdr:from>
    <xdr:to>
      <xdr:col>3</xdr:col>
      <xdr:colOff>57150</xdr:colOff>
      <xdr:row>310</xdr:row>
      <xdr:rowOff>47625</xdr:rowOff>
    </xdr:to>
    <xdr:sp macro="" textlink="">
      <xdr:nvSpPr>
        <xdr:cNvPr id="52992" name="pt1:r1:0:tQuoteDetails:29:s1_rc" descr="http://global-deal.oraclecorp.com/app/adf/images/t.gif">
          <a:extLst>
            <a:ext uri="{FF2B5EF4-FFF2-40B4-BE49-F238E27FC236}">
              <a16:creationId xmlns:a16="http://schemas.microsoft.com/office/drawing/2014/main" id="{00954C93-E266-5F6E-F358-1B595A3D29CE}"/>
            </a:ext>
          </a:extLst>
        </xdr:cNvPr>
        <xdr:cNvSpPr>
          <a:spLocks noChangeAspect="1" noChangeArrowheads="1"/>
        </xdr:cNvSpPr>
      </xdr:nvSpPr>
      <xdr:spPr bwMode="auto">
        <a:xfrm>
          <a:off x="10296525" y="119157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315</xdr:row>
      <xdr:rowOff>0</xdr:rowOff>
    </xdr:from>
    <xdr:to>
      <xdr:col>3</xdr:col>
      <xdr:colOff>57150</xdr:colOff>
      <xdr:row>315</xdr:row>
      <xdr:rowOff>47625</xdr:rowOff>
    </xdr:to>
    <xdr:sp macro="" textlink="">
      <xdr:nvSpPr>
        <xdr:cNvPr id="52993" name="pt1:r1:0:tQuoteDetails:29:s1_rc" descr="http://global-deal.oraclecorp.com/app/adf/images/t.gif">
          <a:extLst>
            <a:ext uri="{FF2B5EF4-FFF2-40B4-BE49-F238E27FC236}">
              <a16:creationId xmlns:a16="http://schemas.microsoft.com/office/drawing/2014/main" id="{79CC4BE6-719A-852E-E4C1-F028D9E295D3}"/>
            </a:ext>
          </a:extLst>
        </xdr:cNvPr>
        <xdr:cNvSpPr>
          <a:spLocks noChangeAspect="1" noChangeArrowheads="1"/>
        </xdr:cNvSpPr>
      </xdr:nvSpPr>
      <xdr:spPr bwMode="auto">
        <a:xfrm>
          <a:off x="10296525" y="121062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316</xdr:row>
      <xdr:rowOff>0</xdr:rowOff>
    </xdr:from>
    <xdr:to>
      <xdr:col>3</xdr:col>
      <xdr:colOff>57150</xdr:colOff>
      <xdr:row>316</xdr:row>
      <xdr:rowOff>47625</xdr:rowOff>
    </xdr:to>
    <xdr:sp macro="" textlink="">
      <xdr:nvSpPr>
        <xdr:cNvPr id="52994" name="pt1:r1:0:tQuoteDetails:29:s1_rc" descr="http://global-deal.oraclecorp.com/app/adf/images/t.gif">
          <a:extLst>
            <a:ext uri="{FF2B5EF4-FFF2-40B4-BE49-F238E27FC236}">
              <a16:creationId xmlns:a16="http://schemas.microsoft.com/office/drawing/2014/main" id="{7730AE01-AC6A-9430-C649-97C48E87CBC7}"/>
            </a:ext>
          </a:extLst>
        </xdr:cNvPr>
        <xdr:cNvSpPr>
          <a:spLocks noChangeAspect="1" noChangeArrowheads="1"/>
        </xdr:cNvSpPr>
      </xdr:nvSpPr>
      <xdr:spPr bwMode="auto">
        <a:xfrm>
          <a:off x="10296525" y="121443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317</xdr:row>
      <xdr:rowOff>0</xdr:rowOff>
    </xdr:from>
    <xdr:to>
      <xdr:col>3</xdr:col>
      <xdr:colOff>57150</xdr:colOff>
      <xdr:row>317</xdr:row>
      <xdr:rowOff>47625</xdr:rowOff>
    </xdr:to>
    <xdr:sp macro="" textlink="">
      <xdr:nvSpPr>
        <xdr:cNvPr id="52995" name="pt1:r1:0:tQuoteDetails:29:s1_rc" descr="http://global-deal.oraclecorp.com/app/adf/images/t.gif">
          <a:extLst>
            <a:ext uri="{FF2B5EF4-FFF2-40B4-BE49-F238E27FC236}">
              <a16:creationId xmlns:a16="http://schemas.microsoft.com/office/drawing/2014/main" id="{42383AB6-3676-DDBA-B501-7200FA22D373}"/>
            </a:ext>
          </a:extLst>
        </xdr:cNvPr>
        <xdr:cNvSpPr>
          <a:spLocks noChangeAspect="1" noChangeArrowheads="1"/>
        </xdr:cNvSpPr>
      </xdr:nvSpPr>
      <xdr:spPr bwMode="auto">
        <a:xfrm>
          <a:off x="10296525" y="121824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318</xdr:row>
      <xdr:rowOff>0</xdr:rowOff>
    </xdr:from>
    <xdr:to>
      <xdr:col>3</xdr:col>
      <xdr:colOff>57150</xdr:colOff>
      <xdr:row>318</xdr:row>
      <xdr:rowOff>47625</xdr:rowOff>
    </xdr:to>
    <xdr:sp macro="" textlink="">
      <xdr:nvSpPr>
        <xdr:cNvPr id="52996" name="pt1:r1:0:tQuoteDetails:29:s1_rc" descr="http://global-deal.oraclecorp.com/app/adf/images/t.gif">
          <a:extLst>
            <a:ext uri="{FF2B5EF4-FFF2-40B4-BE49-F238E27FC236}">
              <a16:creationId xmlns:a16="http://schemas.microsoft.com/office/drawing/2014/main" id="{1015199A-D716-7BED-54C1-0AB91B07C586}"/>
            </a:ext>
          </a:extLst>
        </xdr:cNvPr>
        <xdr:cNvSpPr>
          <a:spLocks noChangeAspect="1" noChangeArrowheads="1"/>
        </xdr:cNvSpPr>
      </xdr:nvSpPr>
      <xdr:spPr bwMode="auto">
        <a:xfrm>
          <a:off x="10296525" y="122205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319</xdr:row>
      <xdr:rowOff>0</xdr:rowOff>
    </xdr:from>
    <xdr:to>
      <xdr:col>3</xdr:col>
      <xdr:colOff>57150</xdr:colOff>
      <xdr:row>319</xdr:row>
      <xdr:rowOff>47625</xdr:rowOff>
    </xdr:to>
    <xdr:sp macro="" textlink="">
      <xdr:nvSpPr>
        <xdr:cNvPr id="52997" name="pt1:r1:0:tQuoteDetails:29:s1_rc" descr="http://global-deal.oraclecorp.com/app/adf/images/t.gif">
          <a:extLst>
            <a:ext uri="{FF2B5EF4-FFF2-40B4-BE49-F238E27FC236}">
              <a16:creationId xmlns:a16="http://schemas.microsoft.com/office/drawing/2014/main" id="{86FF0983-C726-4A1E-6BD0-B297D181B13F}"/>
            </a:ext>
          </a:extLst>
        </xdr:cNvPr>
        <xdr:cNvSpPr>
          <a:spLocks noChangeAspect="1" noChangeArrowheads="1"/>
        </xdr:cNvSpPr>
      </xdr:nvSpPr>
      <xdr:spPr bwMode="auto">
        <a:xfrm>
          <a:off x="10296525" y="122586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311</xdr:row>
      <xdr:rowOff>0</xdr:rowOff>
    </xdr:from>
    <xdr:to>
      <xdr:col>3</xdr:col>
      <xdr:colOff>57150</xdr:colOff>
      <xdr:row>311</xdr:row>
      <xdr:rowOff>47625</xdr:rowOff>
    </xdr:to>
    <xdr:sp macro="" textlink="">
      <xdr:nvSpPr>
        <xdr:cNvPr id="52998" name="pt1:r1:0:tQuoteDetails:29:s1_rc" descr="http://global-deal.oraclecorp.com/app/adf/images/t.gif">
          <a:extLst>
            <a:ext uri="{FF2B5EF4-FFF2-40B4-BE49-F238E27FC236}">
              <a16:creationId xmlns:a16="http://schemas.microsoft.com/office/drawing/2014/main" id="{AF8477AC-7B40-91B3-744B-D623C5BE2FAB}"/>
            </a:ext>
          </a:extLst>
        </xdr:cNvPr>
        <xdr:cNvSpPr>
          <a:spLocks noChangeAspect="1" noChangeArrowheads="1"/>
        </xdr:cNvSpPr>
      </xdr:nvSpPr>
      <xdr:spPr bwMode="auto">
        <a:xfrm>
          <a:off x="10296525" y="119538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312</xdr:row>
      <xdr:rowOff>0</xdr:rowOff>
    </xdr:from>
    <xdr:to>
      <xdr:col>3</xdr:col>
      <xdr:colOff>57150</xdr:colOff>
      <xdr:row>312</xdr:row>
      <xdr:rowOff>47625</xdr:rowOff>
    </xdr:to>
    <xdr:sp macro="" textlink="">
      <xdr:nvSpPr>
        <xdr:cNvPr id="52999" name="pt1:r1:0:tQuoteDetails:29:s1_rc" descr="http://global-deal.oraclecorp.com/app/adf/images/t.gif">
          <a:extLst>
            <a:ext uri="{FF2B5EF4-FFF2-40B4-BE49-F238E27FC236}">
              <a16:creationId xmlns:a16="http://schemas.microsoft.com/office/drawing/2014/main" id="{AFBF10DF-1927-2ABE-16F6-11F73757755C}"/>
            </a:ext>
          </a:extLst>
        </xdr:cNvPr>
        <xdr:cNvSpPr>
          <a:spLocks noChangeAspect="1" noChangeArrowheads="1"/>
        </xdr:cNvSpPr>
      </xdr:nvSpPr>
      <xdr:spPr bwMode="auto">
        <a:xfrm>
          <a:off x="10296525" y="119919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313</xdr:row>
      <xdr:rowOff>0</xdr:rowOff>
    </xdr:from>
    <xdr:to>
      <xdr:col>3</xdr:col>
      <xdr:colOff>57150</xdr:colOff>
      <xdr:row>313</xdr:row>
      <xdr:rowOff>47625</xdr:rowOff>
    </xdr:to>
    <xdr:sp macro="" textlink="">
      <xdr:nvSpPr>
        <xdr:cNvPr id="53000" name="pt1:r1:0:tQuoteDetails:29:s1_rc" descr="http://global-deal.oraclecorp.com/app/adf/images/t.gif">
          <a:extLst>
            <a:ext uri="{FF2B5EF4-FFF2-40B4-BE49-F238E27FC236}">
              <a16:creationId xmlns:a16="http://schemas.microsoft.com/office/drawing/2014/main" id="{380B8C70-1149-47EB-B346-CF7357C8A434}"/>
            </a:ext>
          </a:extLst>
        </xdr:cNvPr>
        <xdr:cNvSpPr>
          <a:spLocks noChangeAspect="1" noChangeArrowheads="1"/>
        </xdr:cNvSpPr>
      </xdr:nvSpPr>
      <xdr:spPr bwMode="auto">
        <a:xfrm>
          <a:off x="10296525" y="120300750"/>
          <a:ext cx="571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5A52-281F-4AB3-BC9C-80EB0EAF9576}">
  <dimension ref="A1:HO550"/>
  <sheetViews>
    <sheetView zoomScale="60" zoomScaleNormal="60" workbookViewId="0">
      <selection activeCell="U311" sqref="U311"/>
    </sheetView>
  </sheetViews>
  <sheetFormatPr defaultRowHeight="14.5"/>
  <cols>
    <col min="1" max="1" width="24.453125" customWidth="1"/>
    <col min="2" max="2" width="54.453125" style="76" customWidth="1"/>
    <col min="3" max="3" width="24.81640625" customWidth="1"/>
    <col min="4" max="7" width="15.54296875" customWidth="1"/>
    <col min="8" max="8" width="19.1796875" customWidth="1"/>
    <col min="9" max="9" width="15.54296875" customWidth="1"/>
    <col min="10" max="10" width="15.54296875" style="160" customWidth="1"/>
    <col min="11" max="11" width="15.54296875" customWidth="1"/>
    <col min="12" max="12" width="15.54296875" style="26" customWidth="1"/>
    <col min="13" max="13" width="42.453125" style="157" customWidth="1"/>
  </cols>
  <sheetData>
    <row r="1" spans="1:13" ht="18.5">
      <c r="A1" s="198" t="s">
        <v>0</v>
      </c>
      <c r="B1" s="198"/>
      <c r="C1" s="198"/>
      <c r="D1" s="198"/>
      <c r="E1" s="198"/>
      <c r="F1" s="198"/>
      <c r="G1" s="198"/>
      <c r="H1" s="198"/>
      <c r="I1" s="198"/>
      <c r="J1" s="198"/>
    </row>
    <row r="2" spans="1:13">
      <c r="A2" s="199" t="s">
        <v>1</v>
      </c>
      <c r="B2" s="199"/>
      <c r="C2" s="199"/>
      <c r="D2" s="199"/>
      <c r="E2" s="199"/>
      <c r="F2" s="199"/>
      <c r="G2" s="199"/>
      <c r="H2" s="199"/>
      <c r="I2" s="199"/>
      <c r="J2" s="199"/>
    </row>
    <row r="3" spans="1:13">
      <c r="A3" s="4" t="s">
        <v>2</v>
      </c>
      <c r="B3" s="139" t="s">
        <v>3</v>
      </c>
      <c r="C3" s="12"/>
      <c r="D3" s="12"/>
      <c r="E3" s="12"/>
      <c r="F3" s="12"/>
      <c r="G3" s="12"/>
      <c r="H3" s="27"/>
      <c r="I3" s="6"/>
      <c r="J3" s="69"/>
    </row>
    <row r="4" spans="1:13">
      <c r="A4" s="4" t="s">
        <v>4</v>
      </c>
      <c r="B4" s="140" t="s">
        <v>5</v>
      </c>
      <c r="C4" s="12"/>
      <c r="D4" s="12"/>
      <c r="E4" s="12"/>
      <c r="F4" s="12"/>
      <c r="G4" s="12"/>
      <c r="H4" s="27"/>
      <c r="I4" s="6"/>
      <c r="J4" s="69"/>
    </row>
    <row r="5" spans="1:13">
      <c r="A5" s="4" t="s">
        <v>6</v>
      </c>
      <c r="B5" s="141" t="s">
        <v>7</v>
      </c>
      <c r="C5" s="13"/>
      <c r="D5" s="12"/>
      <c r="E5" s="12"/>
      <c r="F5" s="12"/>
      <c r="G5" s="12"/>
      <c r="H5" s="27"/>
      <c r="I5" s="6"/>
      <c r="J5" s="69"/>
    </row>
    <row r="6" spans="1:13">
      <c r="A6" s="12"/>
      <c r="B6" s="76" t="s">
        <v>8</v>
      </c>
      <c r="C6" s="12"/>
      <c r="D6" s="12"/>
      <c r="E6" s="12"/>
      <c r="F6" s="12"/>
      <c r="G6" s="12"/>
      <c r="H6" s="27"/>
      <c r="I6" s="6"/>
      <c r="J6" s="69"/>
    </row>
    <row r="7" spans="1:13">
      <c r="A7" s="15" t="s">
        <v>9</v>
      </c>
      <c r="B7" s="134"/>
      <c r="C7" s="15"/>
      <c r="D7" s="15"/>
      <c r="E7" s="15"/>
      <c r="F7" s="15"/>
      <c r="G7" s="15"/>
      <c r="H7" s="15"/>
      <c r="I7" s="15"/>
      <c r="J7" s="50"/>
      <c r="K7" s="15"/>
      <c r="L7" s="50"/>
      <c r="M7" s="15"/>
    </row>
    <row r="8" spans="1:13" s="1" customFormat="1" ht="40" customHeight="1">
      <c r="A8" s="15" t="s">
        <v>10</v>
      </c>
      <c r="B8" s="134" t="s">
        <v>11</v>
      </c>
      <c r="C8" s="15" t="s">
        <v>12</v>
      </c>
      <c r="D8" s="15" t="s">
        <v>13</v>
      </c>
      <c r="E8" s="16" t="s">
        <v>14</v>
      </c>
      <c r="F8" s="15" t="s">
        <v>15</v>
      </c>
      <c r="G8" s="15" t="s">
        <v>16</v>
      </c>
      <c r="H8" s="15" t="s">
        <v>17</v>
      </c>
      <c r="I8" s="15" t="s">
        <v>18</v>
      </c>
      <c r="J8" s="51" t="s">
        <v>19</v>
      </c>
      <c r="K8" s="16" t="s">
        <v>20</v>
      </c>
      <c r="L8" s="51" t="s">
        <v>21</v>
      </c>
      <c r="M8" s="16" t="s">
        <v>22</v>
      </c>
    </row>
    <row r="9" spans="1:13" ht="20.149999999999999" customHeight="1">
      <c r="A9" s="41" t="s">
        <v>23</v>
      </c>
      <c r="B9" s="142" t="s">
        <v>24</v>
      </c>
      <c r="C9" s="41" t="s">
        <v>23</v>
      </c>
      <c r="D9" s="41"/>
      <c r="E9" s="41"/>
      <c r="F9" s="41" t="s">
        <v>25</v>
      </c>
      <c r="G9" s="41">
        <v>2</v>
      </c>
      <c r="H9" s="41" t="s">
        <v>26</v>
      </c>
      <c r="I9" s="41" t="s">
        <v>27</v>
      </c>
      <c r="J9" s="10">
        <v>168</v>
      </c>
      <c r="K9" s="43">
        <v>0.65</v>
      </c>
      <c r="L9" s="10">
        <v>58.8</v>
      </c>
      <c r="M9" s="143" t="s">
        <v>28</v>
      </c>
    </row>
    <row r="10" spans="1:13" ht="20.149999999999999" customHeight="1">
      <c r="A10" s="41" t="s">
        <v>23</v>
      </c>
      <c r="B10" s="142" t="s">
        <v>24</v>
      </c>
      <c r="C10" s="41" t="s">
        <v>23</v>
      </c>
      <c r="D10" s="41"/>
      <c r="E10" s="41"/>
      <c r="F10" s="41" t="s">
        <v>29</v>
      </c>
      <c r="G10" s="41">
        <v>4</v>
      </c>
      <c r="H10" s="41" t="s">
        <v>26</v>
      </c>
      <c r="I10" s="41" t="s">
        <v>27</v>
      </c>
      <c r="J10" s="10">
        <v>280</v>
      </c>
      <c r="K10" s="43">
        <v>0.65</v>
      </c>
      <c r="L10" s="10">
        <v>98</v>
      </c>
      <c r="M10" s="143" t="s">
        <v>30</v>
      </c>
    </row>
    <row r="11" spans="1:13" ht="20.149999999999999" customHeight="1">
      <c r="A11" s="41" t="s">
        <v>23</v>
      </c>
      <c r="B11" s="142" t="s">
        <v>24</v>
      </c>
      <c r="C11" s="41" t="s">
        <v>23</v>
      </c>
      <c r="D11" s="41"/>
      <c r="E11" s="41"/>
      <c r="F11" s="41" t="s">
        <v>31</v>
      </c>
      <c r="G11" s="41">
        <v>8</v>
      </c>
      <c r="H11" s="41" t="s">
        <v>26</v>
      </c>
      <c r="I11" s="41" t="s">
        <v>27</v>
      </c>
      <c r="J11" s="10">
        <v>504</v>
      </c>
      <c r="K11" s="43">
        <v>0.65</v>
      </c>
      <c r="L11" s="10">
        <v>176.39999999999998</v>
      </c>
      <c r="M11" s="143" t="s">
        <v>32</v>
      </c>
    </row>
    <row r="12" spans="1:13" ht="20.149999999999999" customHeight="1">
      <c r="A12" s="41" t="s">
        <v>23</v>
      </c>
      <c r="B12" s="142" t="s">
        <v>24</v>
      </c>
      <c r="C12" s="41" t="s">
        <v>23</v>
      </c>
      <c r="D12" s="41"/>
      <c r="E12" s="41"/>
      <c r="F12" s="41" t="s">
        <v>33</v>
      </c>
      <c r="G12" s="41">
        <v>12</v>
      </c>
      <c r="H12" s="41" t="s">
        <v>26</v>
      </c>
      <c r="I12" s="41" t="s">
        <v>27</v>
      </c>
      <c r="J12" s="10">
        <v>443</v>
      </c>
      <c r="K12" s="43">
        <v>0.65</v>
      </c>
      <c r="L12" s="10">
        <v>155.05000000000001</v>
      </c>
      <c r="M12" s="143" t="s">
        <v>34</v>
      </c>
    </row>
    <row r="13" spans="1:13" ht="20.149999999999999" customHeight="1">
      <c r="A13" s="41" t="s">
        <v>23</v>
      </c>
      <c r="B13" s="142" t="s">
        <v>24</v>
      </c>
      <c r="C13" s="41" t="s">
        <v>23</v>
      </c>
      <c r="D13" s="41"/>
      <c r="E13" s="41"/>
      <c r="F13" s="41" t="s">
        <v>35</v>
      </c>
      <c r="G13" s="41">
        <v>16</v>
      </c>
      <c r="H13" s="41" t="s">
        <v>26</v>
      </c>
      <c r="I13" s="41" t="s">
        <v>27</v>
      </c>
      <c r="J13" s="10">
        <v>950</v>
      </c>
      <c r="K13" s="43">
        <v>0.65</v>
      </c>
      <c r="L13" s="10">
        <v>332.5</v>
      </c>
      <c r="M13" s="143" t="s">
        <v>36</v>
      </c>
    </row>
    <row r="14" spans="1:13" ht="20.149999999999999" customHeight="1">
      <c r="A14" s="41" t="s">
        <v>23</v>
      </c>
      <c r="B14" s="142" t="s">
        <v>37</v>
      </c>
      <c r="C14" s="41" t="s">
        <v>23</v>
      </c>
      <c r="D14" s="41"/>
      <c r="E14" s="41"/>
      <c r="F14" s="41" t="s">
        <v>38</v>
      </c>
      <c r="G14" s="41">
        <v>1</v>
      </c>
      <c r="H14" s="41" t="s">
        <v>26</v>
      </c>
      <c r="I14" s="41" t="s">
        <v>27</v>
      </c>
      <c r="J14" s="10">
        <v>95</v>
      </c>
      <c r="K14" s="43">
        <v>0.65</v>
      </c>
      <c r="L14" s="10">
        <v>33.25</v>
      </c>
      <c r="M14" s="143" t="s">
        <v>39</v>
      </c>
    </row>
    <row r="15" spans="1:13" ht="20.149999999999999" customHeight="1">
      <c r="A15" s="41" t="s">
        <v>40</v>
      </c>
      <c r="B15" s="142" t="s">
        <v>41</v>
      </c>
      <c r="C15" s="41" t="s">
        <v>42</v>
      </c>
      <c r="D15" s="41"/>
      <c r="E15" s="41"/>
      <c r="F15" s="41" t="s">
        <v>25</v>
      </c>
      <c r="G15" s="41">
        <v>2</v>
      </c>
      <c r="H15" s="41" t="s">
        <v>26</v>
      </c>
      <c r="I15" s="41" t="s">
        <v>27</v>
      </c>
      <c r="J15" s="10">
        <v>235</v>
      </c>
      <c r="K15" s="43">
        <v>0.65</v>
      </c>
      <c r="L15" s="10">
        <v>82.25</v>
      </c>
      <c r="M15" s="143" t="s">
        <v>43</v>
      </c>
    </row>
    <row r="16" spans="1:13" ht="20.149999999999999" customHeight="1">
      <c r="A16" s="41" t="s">
        <v>40</v>
      </c>
      <c r="B16" s="142" t="s">
        <v>41</v>
      </c>
      <c r="C16" s="41" t="s">
        <v>42</v>
      </c>
      <c r="D16" s="41"/>
      <c r="E16" s="41"/>
      <c r="F16" s="41" t="s">
        <v>29</v>
      </c>
      <c r="G16" s="41">
        <v>4</v>
      </c>
      <c r="H16" s="41" t="s">
        <v>26</v>
      </c>
      <c r="I16" s="41" t="s">
        <v>27</v>
      </c>
      <c r="J16" s="10">
        <v>409</v>
      </c>
      <c r="K16" s="43">
        <v>0.65</v>
      </c>
      <c r="L16" s="10">
        <v>143.14999999999998</v>
      </c>
      <c r="M16" s="143" t="s">
        <v>44</v>
      </c>
    </row>
    <row r="17" spans="1:223" ht="20.149999999999999" customHeight="1">
      <c r="A17" s="41" t="s">
        <v>40</v>
      </c>
      <c r="B17" s="142" t="s">
        <v>41</v>
      </c>
      <c r="C17" s="41" t="s">
        <v>42</v>
      </c>
      <c r="D17" s="41"/>
      <c r="E17" s="41"/>
      <c r="F17" s="41" t="s">
        <v>31</v>
      </c>
      <c r="G17" s="41">
        <v>8</v>
      </c>
      <c r="H17" s="41" t="s">
        <v>26</v>
      </c>
      <c r="I17" s="41" t="s">
        <v>27</v>
      </c>
      <c r="J17" s="10">
        <v>760</v>
      </c>
      <c r="K17" s="43">
        <v>0.65</v>
      </c>
      <c r="L17" s="10">
        <v>266</v>
      </c>
      <c r="M17" s="143" t="s">
        <v>45</v>
      </c>
    </row>
    <row r="18" spans="1:223" ht="20.149999999999999" customHeight="1">
      <c r="A18" s="41" t="s">
        <v>40</v>
      </c>
      <c r="B18" s="142" t="s">
        <v>41</v>
      </c>
      <c r="C18" s="41" t="s">
        <v>42</v>
      </c>
      <c r="D18" s="41"/>
      <c r="E18" s="41"/>
      <c r="F18" s="41" t="s">
        <v>33</v>
      </c>
      <c r="G18" s="41">
        <v>12</v>
      </c>
      <c r="H18" s="41" t="s">
        <v>26</v>
      </c>
      <c r="I18" s="41" t="s">
        <v>27</v>
      </c>
      <c r="J18" s="10">
        <v>1122</v>
      </c>
      <c r="K18" s="43">
        <v>0.65</v>
      </c>
      <c r="L18" s="10">
        <v>392.69999999999993</v>
      </c>
      <c r="M18" s="143" t="s">
        <v>46</v>
      </c>
    </row>
    <row r="19" spans="1:223" ht="20.149999999999999" customHeight="1">
      <c r="A19" s="41" t="s">
        <v>40</v>
      </c>
      <c r="B19" s="142" t="s">
        <v>41</v>
      </c>
      <c r="C19" s="41" t="s">
        <v>42</v>
      </c>
      <c r="D19" s="41"/>
      <c r="E19" s="41"/>
      <c r="F19" s="41" t="s">
        <v>35</v>
      </c>
      <c r="G19" s="41">
        <v>16</v>
      </c>
      <c r="H19" s="41" t="s">
        <v>26</v>
      </c>
      <c r="I19" s="41" t="s">
        <v>27</v>
      </c>
      <c r="J19" s="10">
        <v>1478</v>
      </c>
      <c r="K19" s="43">
        <v>0.65</v>
      </c>
      <c r="L19" s="10">
        <v>517.29999999999995</v>
      </c>
      <c r="M19" s="143" t="s">
        <v>47</v>
      </c>
    </row>
    <row r="20" spans="1:223" ht="20.149999999999999" customHeight="1">
      <c r="A20" s="41" t="s">
        <v>40</v>
      </c>
      <c r="B20" s="142" t="s">
        <v>37</v>
      </c>
      <c r="C20" s="41" t="s">
        <v>42</v>
      </c>
      <c r="D20" s="41"/>
      <c r="E20" s="41"/>
      <c r="F20" s="41" t="s">
        <v>38</v>
      </c>
      <c r="G20" s="41">
        <v>1</v>
      </c>
      <c r="H20" s="41" t="s">
        <v>26</v>
      </c>
      <c r="I20" s="41" t="s">
        <v>27</v>
      </c>
      <c r="J20" s="10">
        <v>128</v>
      </c>
      <c r="K20" s="43">
        <v>0.65</v>
      </c>
      <c r="L20" s="10">
        <v>44.8</v>
      </c>
      <c r="M20" s="143" t="s">
        <v>48</v>
      </c>
    </row>
    <row r="21" spans="1:223" ht="20.149999999999999" customHeight="1">
      <c r="A21" s="41" t="s">
        <v>23</v>
      </c>
      <c r="B21" s="142" t="s">
        <v>24</v>
      </c>
      <c r="C21" s="41" t="s">
        <v>23</v>
      </c>
      <c r="D21" s="41" t="s">
        <v>25</v>
      </c>
      <c r="E21" s="41">
        <v>4</v>
      </c>
      <c r="F21" s="41"/>
      <c r="G21" s="41"/>
      <c r="H21" s="41" t="s">
        <v>26</v>
      </c>
      <c r="I21" s="41" t="s">
        <v>27</v>
      </c>
      <c r="J21" s="10">
        <v>55</v>
      </c>
      <c r="K21" s="43">
        <v>0.65</v>
      </c>
      <c r="L21" s="10">
        <v>19.25</v>
      </c>
      <c r="M21" s="143" t="s">
        <v>49</v>
      </c>
    </row>
    <row r="22" spans="1:223" ht="20.149999999999999" customHeight="1">
      <c r="A22" s="41" t="s">
        <v>23</v>
      </c>
      <c r="B22" s="142" t="s">
        <v>24</v>
      </c>
      <c r="C22" s="41" t="s">
        <v>23</v>
      </c>
      <c r="D22" s="41" t="s">
        <v>29</v>
      </c>
      <c r="E22" s="41">
        <v>8</v>
      </c>
      <c r="F22" s="41"/>
      <c r="G22" s="41"/>
      <c r="H22" s="41" t="s">
        <v>26</v>
      </c>
      <c r="I22" s="41" t="s">
        <v>27</v>
      </c>
      <c r="J22" s="10">
        <v>104</v>
      </c>
      <c r="K22" s="43">
        <v>0.65</v>
      </c>
      <c r="L22" s="10">
        <v>36.399999999999991</v>
      </c>
      <c r="M22" s="143" t="s">
        <v>50</v>
      </c>
    </row>
    <row r="23" spans="1:223" ht="20.149999999999999" customHeight="1">
      <c r="A23" s="41" t="s">
        <v>23</v>
      </c>
      <c r="B23" s="142" t="s">
        <v>24</v>
      </c>
      <c r="C23" s="41" t="s">
        <v>23</v>
      </c>
      <c r="D23" s="41" t="s">
        <v>31</v>
      </c>
      <c r="E23" s="41">
        <v>12</v>
      </c>
      <c r="F23" s="41"/>
      <c r="G23" s="41"/>
      <c r="H23" s="41" t="s">
        <v>26</v>
      </c>
      <c r="I23" s="41" t="s">
        <v>27</v>
      </c>
      <c r="J23" s="10">
        <v>148</v>
      </c>
      <c r="K23" s="43">
        <v>0.65</v>
      </c>
      <c r="L23" s="10">
        <v>51.8</v>
      </c>
      <c r="M23" s="143" t="s">
        <v>51</v>
      </c>
    </row>
    <row r="24" spans="1:223" ht="20.149999999999999" customHeight="1">
      <c r="A24" s="41" t="s">
        <v>23</v>
      </c>
      <c r="B24" s="142" t="s">
        <v>24</v>
      </c>
      <c r="C24" s="41" t="s">
        <v>23</v>
      </c>
      <c r="D24" s="41" t="s">
        <v>33</v>
      </c>
      <c r="E24" s="41">
        <v>16</v>
      </c>
      <c r="F24" s="41"/>
      <c r="G24" s="41"/>
      <c r="H24" s="41" t="s">
        <v>26</v>
      </c>
      <c r="I24" s="41" t="s">
        <v>27</v>
      </c>
      <c r="J24" s="10">
        <v>195</v>
      </c>
      <c r="K24" s="43">
        <v>0.65</v>
      </c>
      <c r="L24" s="10">
        <v>68.25</v>
      </c>
      <c r="M24" s="143" t="s">
        <v>52</v>
      </c>
    </row>
    <row r="25" spans="1:223" ht="20.149999999999999" customHeight="1">
      <c r="A25" s="41" t="s">
        <v>23</v>
      </c>
      <c r="B25" s="142" t="s">
        <v>24</v>
      </c>
      <c r="C25" s="41" t="s">
        <v>23</v>
      </c>
      <c r="D25" s="41" t="s">
        <v>35</v>
      </c>
      <c r="E25" s="41">
        <v>24</v>
      </c>
      <c r="F25" s="41"/>
      <c r="G25" s="41"/>
      <c r="H25" s="41" t="s">
        <v>26</v>
      </c>
      <c r="I25" s="41" t="s">
        <v>27</v>
      </c>
      <c r="J25" s="10">
        <v>288</v>
      </c>
      <c r="K25" s="43">
        <v>0.65</v>
      </c>
      <c r="L25" s="10">
        <v>100.79999999999998</v>
      </c>
      <c r="M25" s="143" t="s">
        <v>53</v>
      </c>
    </row>
    <row r="26" spans="1:223" ht="20.149999999999999" customHeight="1">
      <c r="A26" s="41" t="s">
        <v>23</v>
      </c>
      <c r="B26" s="142" t="s">
        <v>54</v>
      </c>
      <c r="C26" s="41" t="s">
        <v>23</v>
      </c>
      <c r="D26" s="41" t="s">
        <v>38</v>
      </c>
      <c r="E26" s="41">
        <v>1</v>
      </c>
      <c r="F26" s="41"/>
      <c r="G26" s="41"/>
      <c r="H26" s="41" t="s">
        <v>26</v>
      </c>
      <c r="I26" s="41" t="s">
        <v>27</v>
      </c>
      <c r="J26" s="10">
        <v>15</v>
      </c>
      <c r="K26" s="43">
        <v>0.65</v>
      </c>
      <c r="L26" s="10">
        <v>5.25</v>
      </c>
      <c r="M26" s="143" t="s">
        <v>55</v>
      </c>
    </row>
    <row r="27" spans="1:223" ht="20.149999999999999" customHeight="1">
      <c r="A27" s="41" t="s">
        <v>40</v>
      </c>
      <c r="B27" s="142" t="s">
        <v>41</v>
      </c>
      <c r="C27" s="41" t="s">
        <v>42</v>
      </c>
      <c r="D27" s="41" t="s">
        <v>25</v>
      </c>
      <c r="E27" s="41">
        <v>4</v>
      </c>
      <c r="F27" s="41"/>
      <c r="G27" s="41"/>
      <c r="H27" s="41" t="s">
        <v>26</v>
      </c>
      <c r="I27" s="41" t="s">
        <v>27</v>
      </c>
      <c r="J27" s="10">
        <v>55</v>
      </c>
      <c r="K27" s="43">
        <v>0.65</v>
      </c>
      <c r="L27" s="10">
        <v>19.25</v>
      </c>
      <c r="M27" s="143" t="s">
        <v>56</v>
      </c>
    </row>
    <row r="28" spans="1:223" ht="20.149999999999999" customHeight="1">
      <c r="A28" s="41" t="s">
        <v>40</v>
      </c>
      <c r="B28" s="142" t="s">
        <v>41</v>
      </c>
      <c r="C28" s="41" t="s">
        <v>42</v>
      </c>
      <c r="D28" s="41" t="s">
        <v>29</v>
      </c>
      <c r="E28" s="41">
        <v>8</v>
      </c>
      <c r="F28" s="41"/>
      <c r="G28" s="41"/>
      <c r="H28" s="41" t="s">
        <v>26</v>
      </c>
      <c r="I28" s="41" t="s">
        <v>27</v>
      </c>
      <c r="J28" s="10">
        <v>103</v>
      </c>
      <c r="K28" s="43">
        <v>0.65</v>
      </c>
      <c r="L28" s="10">
        <v>36.049999999999997</v>
      </c>
      <c r="M28" s="143" t="s">
        <v>57</v>
      </c>
    </row>
    <row r="29" spans="1:223" ht="20.149999999999999" customHeight="1">
      <c r="A29" s="41" t="s">
        <v>40</v>
      </c>
      <c r="B29" s="142" t="s">
        <v>41</v>
      </c>
      <c r="C29" s="41" t="s">
        <v>42</v>
      </c>
      <c r="D29" s="41" t="s">
        <v>31</v>
      </c>
      <c r="E29" s="41">
        <v>12</v>
      </c>
      <c r="F29" s="41"/>
      <c r="G29" s="41"/>
      <c r="H29" s="41" t="s">
        <v>26</v>
      </c>
      <c r="I29" s="41" t="s">
        <v>27</v>
      </c>
      <c r="J29" s="10">
        <v>148</v>
      </c>
      <c r="K29" s="43">
        <v>0.65</v>
      </c>
      <c r="L29" s="10">
        <v>51.8</v>
      </c>
      <c r="M29" s="143" t="s">
        <v>58</v>
      </c>
    </row>
    <row r="30" spans="1:223" ht="20.149999999999999" customHeight="1">
      <c r="A30" s="41" t="s">
        <v>40</v>
      </c>
      <c r="B30" s="142" t="s">
        <v>41</v>
      </c>
      <c r="C30" s="41" t="s">
        <v>42</v>
      </c>
      <c r="D30" s="41" t="s">
        <v>33</v>
      </c>
      <c r="E30" s="41">
        <v>16</v>
      </c>
      <c r="F30" s="41"/>
      <c r="G30" s="41"/>
      <c r="H30" s="41" t="s">
        <v>26</v>
      </c>
      <c r="I30" s="41" t="s">
        <v>27</v>
      </c>
      <c r="J30" s="10">
        <v>195</v>
      </c>
      <c r="K30" s="43">
        <v>0.65</v>
      </c>
      <c r="L30" s="10">
        <v>68.25</v>
      </c>
      <c r="M30" s="143" t="s">
        <v>59</v>
      </c>
    </row>
    <row r="31" spans="1:223" ht="20.149999999999999" customHeight="1">
      <c r="A31" s="41" t="s">
        <v>40</v>
      </c>
      <c r="B31" s="142" t="s">
        <v>41</v>
      </c>
      <c r="C31" s="41" t="s">
        <v>42</v>
      </c>
      <c r="D31" s="41" t="s">
        <v>35</v>
      </c>
      <c r="E31" s="41">
        <v>24</v>
      </c>
      <c r="F31" s="41"/>
      <c r="G31" s="41"/>
      <c r="H31" s="41" t="s">
        <v>26</v>
      </c>
      <c r="I31" s="41" t="s">
        <v>27</v>
      </c>
      <c r="J31" s="10">
        <v>288</v>
      </c>
      <c r="K31" s="43">
        <v>0.65</v>
      </c>
      <c r="L31" s="10">
        <v>100.79999999999998</v>
      </c>
      <c r="M31" s="143" t="s">
        <v>60</v>
      </c>
    </row>
    <row r="32" spans="1:223" s="46" customFormat="1" ht="20.149999999999999" customHeight="1">
      <c r="A32" s="41" t="s">
        <v>40</v>
      </c>
      <c r="B32" s="142" t="s">
        <v>54</v>
      </c>
      <c r="C32" s="41" t="s">
        <v>42</v>
      </c>
      <c r="D32" s="41" t="s">
        <v>38</v>
      </c>
      <c r="E32" s="41">
        <v>1</v>
      </c>
      <c r="F32" s="41"/>
      <c r="G32" s="41"/>
      <c r="H32" s="41" t="s">
        <v>26</v>
      </c>
      <c r="I32" s="41" t="s">
        <v>27</v>
      </c>
      <c r="J32" s="10">
        <v>15</v>
      </c>
      <c r="K32" s="43">
        <v>0.65</v>
      </c>
      <c r="L32" s="10">
        <v>5.25</v>
      </c>
      <c r="M32" s="143" t="s">
        <v>61</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row>
    <row r="33" spans="1:223" s="46" customFormat="1">
      <c r="A33" s="41" t="s">
        <v>23</v>
      </c>
      <c r="B33" s="142" t="s">
        <v>62</v>
      </c>
      <c r="C33" s="41" t="s">
        <v>63</v>
      </c>
      <c r="D33" s="44"/>
      <c r="E33" s="44"/>
      <c r="F33" s="44"/>
      <c r="G33" s="44"/>
      <c r="H33" s="41" t="s">
        <v>26</v>
      </c>
      <c r="I33" s="41" t="s">
        <v>27</v>
      </c>
      <c r="J33" s="10">
        <v>0.53</v>
      </c>
      <c r="K33" s="43">
        <v>0.65</v>
      </c>
      <c r="L33" s="10">
        <v>0.1855</v>
      </c>
      <c r="M33" s="143" t="s">
        <v>64</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row>
    <row r="34" spans="1:223" s="46" customFormat="1">
      <c r="A34" s="41" t="s">
        <v>40</v>
      </c>
      <c r="B34" s="142" t="s">
        <v>65</v>
      </c>
      <c r="C34" s="41" t="s">
        <v>63</v>
      </c>
      <c r="D34" s="44"/>
      <c r="E34" s="44"/>
      <c r="F34" s="44"/>
      <c r="G34" s="44"/>
      <c r="H34" s="41" t="s">
        <v>26</v>
      </c>
      <c r="I34" s="41" t="s">
        <v>27</v>
      </c>
      <c r="J34" s="10">
        <v>0.53</v>
      </c>
      <c r="K34" s="43">
        <v>0.65</v>
      </c>
      <c r="L34" s="10">
        <v>0.1855</v>
      </c>
      <c r="M34" s="143" t="s">
        <v>66</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row>
    <row r="35" spans="1:223" s="46" customFormat="1">
      <c r="A35" s="41" t="s">
        <v>67</v>
      </c>
      <c r="B35" s="142" t="s">
        <v>68</v>
      </c>
      <c r="C35" s="41" t="s">
        <v>63</v>
      </c>
      <c r="D35" s="44"/>
      <c r="E35" s="44"/>
      <c r="F35" s="44"/>
      <c r="G35" s="44"/>
      <c r="H35" s="41" t="s">
        <v>26</v>
      </c>
      <c r="I35" s="41" t="s">
        <v>27</v>
      </c>
      <c r="J35" s="10">
        <v>7.15</v>
      </c>
      <c r="K35" s="43">
        <v>0.65</v>
      </c>
      <c r="L35" s="10">
        <v>2.5025000000000004</v>
      </c>
      <c r="M35" s="143" t="s">
        <v>69</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row>
    <row r="36" spans="1:223">
      <c r="A36" s="41" t="s">
        <v>70</v>
      </c>
      <c r="B36" s="142" t="s">
        <v>71</v>
      </c>
      <c r="C36" s="41" t="s">
        <v>72</v>
      </c>
      <c r="D36" s="44"/>
      <c r="E36" s="44"/>
      <c r="F36" s="44"/>
      <c r="G36" s="44"/>
      <c r="H36" s="41" t="s">
        <v>26</v>
      </c>
      <c r="I36" s="41" t="s">
        <v>27</v>
      </c>
      <c r="J36" s="10">
        <v>0.71</v>
      </c>
      <c r="K36" s="43">
        <v>0.65</v>
      </c>
      <c r="L36" s="10">
        <v>0.25</v>
      </c>
      <c r="M36" s="143" t="s">
        <v>73</v>
      </c>
    </row>
    <row r="37" spans="1:223">
      <c r="A37" s="41" t="s">
        <v>70</v>
      </c>
      <c r="B37" s="142" t="s">
        <v>74</v>
      </c>
      <c r="C37" s="41" t="s">
        <v>72</v>
      </c>
      <c r="D37" s="44"/>
      <c r="E37" s="44"/>
      <c r="F37" s="44"/>
      <c r="G37" s="44"/>
      <c r="H37" s="41" t="s">
        <v>26</v>
      </c>
      <c r="I37" s="41" t="s">
        <v>27</v>
      </c>
      <c r="J37" s="10">
        <v>1.69</v>
      </c>
      <c r="K37" s="43">
        <v>0.65</v>
      </c>
      <c r="L37" s="10">
        <v>0.59149999999999991</v>
      </c>
      <c r="M37" s="143" t="s">
        <v>75</v>
      </c>
    </row>
    <row r="38" spans="1:223">
      <c r="A38" s="41" t="s">
        <v>76</v>
      </c>
      <c r="B38" s="142" t="s">
        <v>74</v>
      </c>
      <c r="C38" s="41" t="s">
        <v>63</v>
      </c>
      <c r="D38" s="44"/>
      <c r="E38" s="44"/>
      <c r="F38" s="44"/>
      <c r="G38" s="44"/>
      <c r="H38" s="41" t="s">
        <v>26</v>
      </c>
      <c r="I38" s="41" t="s">
        <v>27</v>
      </c>
      <c r="J38" s="10">
        <v>1.42</v>
      </c>
      <c r="K38" s="43">
        <v>0.65</v>
      </c>
      <c r="L38" s="10">
        <v>0.5</v>
      </c>
      <c r="M38" s="143" t="s">
        <v>77</v>
      </c>
    </row>
    <row r="39" spans="1:223" s="46" customFormat="1">
      <c r="A39" s="41" t="s">
        <v>70</v>
      </c>
      <c r="B39" s="80" t="s">
        <v>78</v>
      </c>
      <c r="C39" s="3" t="s">
        <v>79</v>
      </c>
      <c r="D39" s="44"/>
      <c r="E39" s="44"/>
      <c r="F39" s="44"/>
      <c r="G39" s="44"/>
      <c r="H39" s="41" t="s">
        <v>26</v>
      </c>
      <c r="I39" s="41" t="s">
        <v>27</v>
      </c>
      <c r="J39" s="10">
        <v>104</v>
      </c>
      <c r="K39" s="43">
        <v>0.65</v>
      </c>
      <c r="L39" s="10">
        <v>36.4</v>
      </c>
      <c r="M39" s="143" t="s">
        <v>80</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row>
    <row r="40" spans="1:223">
      <c r="A40" s="41" t="s">
        <v>70</v>
      </c>
      <c r="B40" s="80" t="s">
        <v>81</v>
      </c>
      <c r="C40" s="3" t="s">
        <v>82</v>
      </c>
      <c r="D40" s="44"/>
      <c r="E40" s="44"/>
      <c r="F40" s="44"/>
      <c r="G40" s="44"/>
      <c r="H40" s="41" t="s">
        <v>26</v>
      </c>
      <c r="I40" s="41" t="s">
        <v>27</v>
      </c>
      <c r="J40" s="10" t="s">
        <v>83</v>
      </c>
      <c r="K40" s="43">
        <v>0.65</v>
      </c>
      <c r="L40" s="10" t="s">
        <v>83</v>
      </c>
      <c r="M40" s="143" t="s">
        <v>84</v>
      </c>
    </row>
    <row r="41" spans="1:223">
      <c r="A41" s="41" t="s">
        <v>70</v>
      </c>
      <c r="B41" s="80" t="s">
        <v>85</v>
      </c>
      <c r="C41" s="3" t="s">
        <v>86</v>
      </c>
      <c r="D41" s="44"/>
      <c r="E41" s="44"/>
      <c r="F41" s="44"/>
      <c r="G41" s="44"/>
      <c r="H41" s="41" t="s">
        <v>26</v>
      </c>
      <c r="I41" s="41" t="s">
        <v>27</v>
      </c>
      <c r="J41" s="10">
        <v>285</v>
      </c>
      <c r="K41" s="43">
        <v>0.65</v>
      </c>
      <c r="L41" s="10">
        <v>99.75</v>
      </c>
      <c r="M41" s="143" t="s">
        <v>87</v>
      </c>
    </row>
    <row r="42" spans="1:223">
      <c r="A42" s="41" t="s">
        <v>70</v>
      </c>
      <c r="B42" s="80" t="s">
        <v>88</v>
      </c>
      <c r="C42" s="3" t="s">
        <v>89</v>
      </c>
      <c r="D42" s="44"/>
      <c r="E42" s="44"/>
      <c r="F42" s="44"/>
      <c r="G42" s="44"/>
      <c r="H42" s="41" t="s">
        <v>26</v>
      </c>
      <c r="I42" s="41" t="s">
        <v>27</v>
      </c>
      <c r="J42" s="10">
        <v>715</v>
      </c>
      <c r="K42" s="43">
        <v>0.65</v>
      </c>
      <c r="L42" s="10">
        <v>250.25</v>
      </c>
      <c r="M42" s="143" t="s">
        <v>90</v>
      </c>
    </row>
    <row r="43" spans="1:223">
      <c r="A43" s="41" t="s">
        <v>70</v>
      </c>
      <c r="B43" s="80" t="s">
        <v>91</v>
      </c>
      <c r="C43" s="3" t="s">
        <v>89</v>
      </c>
      <c r="D43" s="44"/>
      <c r="E43" s="44"/>
      <c r="F43" s="44"/>
      <c r="G43" s="44"/>
      <c r="H43" s="41" t="s">
        <v>26</v>
      </c>
      <c r="I43" s="41" t="s">
        <v>27</v>
      </c>
      <c r="J43" s="10">
        <v>428</v>
      </c>
      <c r="K43" s="43">
        <v>0.65</v>
      </c>
      <c r="L43" s="10">
        <v>149.80000000000001</v>
      </c>
      <c r="M43" s="143" t="s">
        <v>92</v>
      </c>
    </row>
    <row r="44" spans="1:223" ht="29">
      <c r="A44" s="41" t="s">
        <v>70</v>
      </c>
      <c r="B44" s="80" t="s">
        <v>93</v>
      </c>
      <c r="C44" s="3" t="s">
        <v>89</v>
      </c>
      <c r="D44" s="44"/>
      <c r="E44" s="44"/>
      <c r="F44" s="44"/>
      <c r="G44" s="44"/>
      <c r="H44" s="41" t="s">
        <v>26</v>
      </c>
      <c r="I44" s="41" t="s">
        <v>27</v>
      </c>
      <c r="J44" s="10">
        <v>85</v>
      </c>
      <c r="K44" s="43">
        <v>0.65</v>
      </c>
      <c r="L44" s="10">
        <v>29.75</v>
      </c>
      <c r="M44" s="143" t="s">
        <v>94</v>
      </c>
    </row>
    <row r="45" spans="1:223" ht="29">
      <c r="A45" s="41" t="s">
        <v>70</v>
      </c>
      <c r="B45" s="80" t="s">
        <v>95</v>
      </c>
      <c r="C45" s="3" t="s">
        <v>96</v>
      </c>
      <c r="D45" s="44"/>
      <c r="E45" s="44"/>
      <c r="F45" s="44"/>
      <c r="G45" s="44"/>
      <c r="H45" s="41" t="s">
        <v>26</v>
      </c>
      <c r="I45" s="41" t="s">
        <v>27</v>
      </c>
      <c r="J45" s="10">
        <v>5500</v>
      </c>
      <c r="K45" s="43">
        <v>0.65</v>
      </c>
      <c r="L45" s="10">
        <v>1925</v>
      </c>
      <c r="M45" s="143" t="s">
        <v>97</v>
      </c>
    </row>
    <row r="46" spans="1:223" ht="29">
      <c r="A46" s="41" t="s">
        <v>70</v>
      </c>
      <c r="B46" s="80" t="s">
        <v>98</v>
      </c>
      <c r="C46" s="3" t="s">
        <v>96</v>
      </c>
      <c r="D46" s="44"/>
      <c r="E46" s="44"/>
      <c r="F46" s="44"/>
      <c r="G46" s="44"/>
      <c r="H46" s="41" t="s">
        <v>26</v>
      </c>
      <c r="I46" s="41" t="s">
        <v>27</v>
      </c>
      <c r="J46" s="10">
        <v>5500</v>
      </c>
      <c r="K46" s="43">
        <v>0.65</v>
      </c>
      <c r="L46" s="10">
        <v>1925</v>
      </c>
      <c r="M46" s="143" t="s">
        <v>99</v>
      </c>
    </row>
    <row r="47" spans="1:223">
      <c r="A47" s="45" t="s">
        <v>70</v>
      </c>
      <c r="B47" s="144" t="s">
        <v>100</v>
      </c>
      <c r="C47" s="145" t="s">
        <v>96</v>
      </c>
      <c r="D47" s="146"/>
      <c r="E47" s="146"/>
      <c r="F47" s="146"/>
      <c r="G47" s="146"/>
      <c r="H47" s="45" t="s">
        <v>101</v>
      </c>
      <c r="I47" s="45" t="s">
        <v>27</v>
      </c>
      <c r="J47" s="62">
        <v>109</v>
      </c>
      <c r="K47" s="63">
        <v>0.65</v>
      </c>
      <c r="L47" s="62">
        <v>38.149999999999991</v>
      </c>
      <c r="M47" s="143" t="s">
        <v>102</v>
      </c>
    </row>
    <row r="48" spans="1:223">
      <c r="A48" s="45" t="s">
        <v>70</v>
      </c>
      <c r="B48" s="80" t="s">
        <v>103</v>
      </c>
      <c r="C48" s="145" t="s">
        <v>96</v>
      </c>
      <c r="D48" s="44"/>
      <c r="E48" s="44"/>
      <c r="F48" s="44"/>
      <c r="G48" s="44"/>
      <c r="H48" s="41" t="s">
        <v>26</v>
      </c>
      <c r="I48" s="45" t="s">
        <v>27</v>
      </c>
      <c r="J48" s="147">
        <v>957.78571428571445</v>
      </c>
      <c r="K48" s="63">
        <v>0.65</v>
      </c>
      <c r="L48" s="147">
        <v>335.22500000000002</v>
      </c>
      <c r="M48" s="143" t="s">
        <v>104</v>
      </c>
    </row>
    <row r="49" spans="1:13">
      <c r="A49" s="45" t="s">
        <v>70</v>
      </c>
      <c r="B49" s="142" t="s">
        <v>105</v>
      </c>
      <c r="C49" s="145" t="s">
        <v>96</v>
      </c>
      <c r="D49" s="44"/>
      <c r="E49" s="44"/>
      <c r="F49" s="44"/>
      <c r="G49" s="44"/>
      <c r="H49" s="41" t="s">
        <v>106</v>
      </c>
      <c r="I49" s="45" t="s">
        <v>27</v>
      </c>
      <c r="J49" s="147">
        <v>1084.2857142857144</v>
      </c>
      <c r="K49" s="63">
        <v>0.65</v>
      </c>
      <c r="L49" s="147">
        <v>379.5</v>
      </c>
      <c r="M49" s="143" t="s">
        <v>107</v>
      </c>
    </row>
    <row r="50" spans="1:13">
      <c r="A50" s="45" t="s">
        <v>70</v>
      </c>
      <c r="B50" s="142" t="s">
        <v>108</v>
      </c>
      <c r="C50" s="145" t="s">
        <v>96</v>
      </c>
      <c r="D50" s="44"/>
      <c r="E50" s="44"/>
      <c r="F50" s="44"/>
      <c r="G50" s="44"/>
      <c r="H50" s="41" t="s">
        <v>26</v>
      </c>
      <c r="I50" s="45" t="s">
        <v>27</v>
      </c>
      <c r="J50" s="147">
        <v>234.92857142857142</v>
      </c>
      <c r="K50" s="63">
        <v>0.65</v>
      </c>
      <c r="L50" s="147">
        <v>82.224999999999994</v>
      </c>
      <c r="M50" s="143" t="s">
        <v>109</v>
      </c>
    </row>
    <row r="51" spans="1:13">
      <c r="A51" s="45" t="s">
        <v>70</v>
      </c>
      <c r="B51" s="142" t="s">
        <v>110</v>
      </c>
      <c r="C51" s="145" t="s">
        <v>96</v>
      </c>
      <c r="D51" s="44"/>
      <c r="E51" s="44"/>
      <c r="F51" s="44"/>
      <c r="G51" s="44"/>
      <c r="H51" s="41" t="s">
        <v>106</v>
      </c>
      <c r="I51" s="45" t="s">
        <v>27</v>
      </c>
      <c r="J51" s="147">
        <v>1084.2857142857144</v>
      </c>
      <c r="K51" s="63">
        <v>0.65</v>
      </c>
      <c r="L51" s="147">
        <v>379.5</v>
      </c>
      <c r="M51" s="143" t="s">
        <v>111</v>
      </c>
    </row>
    <row r="52" spans="1:13">
      <c r="A52" s="45" t="s">
        <v>70</v>
      </c>
      <c r="B52" s="142" t="s">
        <v>112</v>
      </c>
      <c r="C52" s="145" t="s">
        <v>96</v>
      </c>
      <c r="D52" s="44"/>
      <c r="E52" s="44"/>
      <c r="F52" s="44"/>
      <c r="G52" s="44"/>
      <c r="H52" s="41" t="s">
        <v>26</v>
      </c>
      <c r="I52" s="45" t="s">
        <v>27</v>
      </c>
      <c r="J52" s="147">
        <v>1626.4285714285716</v>
      </c>
      <c r="K52" s="63">
        <v>0.65</v>
      </c>
      <c r="L52" s="147">
        <v>569.25</v>
      </c>
      <c r="M52" s="143" t="s">
        <v>113</v>
      </c>
    </row>
    <row r="53" spans="1:13">
      <c r="A53" s="45" t="s">
        <v>70</v>
      </c>
      <c r="B53" s="142" t="s">
        <v>114</v>
      </c>
      <c r="C53" s="145" t="s">
        <v>96</v>
      </c>
      <c r="D53" s="44"/>
      <c r="E53" s="44"/>
      <c r="F53" s="44"/>
      <c r="G53" s="44"/>
      <c r="H53" s="41" t="s">
        <v>106</v>
      </c>
      <c r="I53" s="45" t="s">
        <v>27</v>
      </c>
      <c r="J53" s="147">
        <v>1084.2857142857144</v>
      </c>
      <c r="K53" s="63">
        <v>0.65</v>
      </c>
      <c r="L53" s="147">
        <v>379.5</v>
      </c>
      <c r="M53" s="143" t="s">
        <v>115</v>
      </c>
    </row>
    <row r="54" spans="1:13">
      <c r="A54" s="45" t="s">
        <v>70</v>
      </c>
      <c r="B54" s="142" t="s">
        <v>116</v>
      </c>
      <c r="C54" s="145" t="s">
        <v>96</v>
      </c>
      <c r="D54" s="44"/>
      <c r="E54" s="44"/>
      <c r="F54" s="44"/>
      <c r="G54" s="44"/>
      <c r="H54" s="41" t="s">
        <v>26</v>
      </c>
      <c r="I54" s="45" t="s">
        <v>27</v>
      </c>
      <c r="J54" s="147">
        <v>731.89285714285722</v>
      </c>
      <c r="K54" s="63">
        <v>0.65</v>
      </c>
      <c r="L54" s="147">
        <v>256.16250000000002</v>
      </c>
      <c r="M54" s="143" t="s">
        <v>117</v>
      </c>
    </row>
    <row r="55" spans="1:13">
      <c r="A55" s="45" t="s">
        <v>70</v>
      </c>
      <c r="B55" s="142" t="s">
        <v>118</v>
      </c>
      <c r="C55" s="145" t="s">
        <v>96</v>
      </c>
      <c r="D55" s="44"/>
      <c r="E55" s="44"/>
      <c r="F55" s="44"/>
      <c r="G55" s="44"/>
      <c r="H55" s="41" t="s">
        <v>106</v>
      </c>
      <c r="I55" s="45" t="s">
        <v>27</v>
      </c>
      <c r="J55" s="147">
        <v>1084.2857142857144</v>
      </c>
      <c r="K55" s="63">
        <v>0.65</v>
      </c>
      <c r="L55" s="147">
        <v>379.5</v>
      </c>
      <c r="M55" s="143" t="s">
        <v>119</v>
      </c>
    </row>
    <row r="56" spans="1:13">
      <c r="A56" s="45" t="s">
        <v>70</v>
      </c>
      <c r="B56" s="142" t="s">
        <v>120</v>
      </c>
      <c r="C56" s="145" t="s">
        <v>96</v>
      </c>
      <c r="D56" s="44"/>
      <c r="E56" s="44"/>
      <c r="F56" s="44"/>
      <c r="G56" s="44"/>
      <c r="H56" s="41" t="s">
        <v>26</v>
      </c>
      <c r="I56" s="45" t="s">
        <v>27</v>
      </c>
      <c r="J56" s="147">
        <v>1897.5000000000002</v>
      </c>
      <c r="K56" s="63">
        <v>0.65</v>
      </c>
      <c r="L56" s="147">
        <v>664.125</v>
      </c>
      <c r="M56" s="143" t="s">
        <v>121</v>
      </c>
    </row>
    <row r="57" spans="1:13">
      <c r="A57" s="45" t="s">
        <v>70</v>
      </c>
      <c r="B57" s="142" t="s">
        <v>122</v>
      </c>
      <c r="C57" s="145" t="s">
        <v>96</v>
      </c>
      <c r="D57" s="44"/>
      <c r="E57" s="44"/>
      <c r="F57" s="44"/>
      <c r="G57" s="44"/>
      <c r="H57" s="41" t="s">
        <v>106</v>
      </c>
      <c r="I57" s="45" t="s">
        <v>27</v>
      </c>
      <c r="J57" s="147">
        <v>1084.2857142857144</v>
      </c>
      <c r="K57" s="63">
        <v>0.65</v>
      </c>
      <c r="L57" s="147">
        <v>379.5</v>
      </c>
      <c r="M57" s="143" t="s">
        <v>123</v>
      </c>
    </row>
    <row r="58" spans="1:13">
      <c r="A58" s="45" t="s">
        <v>70</v>
      </c>
      <c r="B58" s="142" t="s">
        <v>124</v>
      </c>
      <c r="C58" s="145" t="s">
        <v>96</v>
      </c>
      <c r="D58" s="44"/>
      <c r="E58" s="44"/>
      <c r="F58" s="44"/>
      <c r="G58" s="44"/>
      <c r="H58" s="41" t="s">
        <v>26</v>
      </c>
      <c r="I58" s="45" t="s">
        <v>27</v>
      </c>
      <c r="J58" s="147">
        <v>473.47142857142859</v>
      </c>
      <c r="K58" s="63">
        <v>0.65</v>
      </c>
      <c r="L58" s="147">
        <v>165.715</v>
      </c>
      <c r="M58" s="143" t="s">
        <v>125</v>
      </c>
    </row>
    <row r="59" spans="1:13">
      <c r="A59" s="45" t="s">
        <v>70</v>
      </c>
      <c r="B59" s="142" t="s">
        <v>126</v>
      </c>
      <c r="C59" s="145" t="s">
        <v>96</v>
      </c>
      <c r="D59" s="44"/>
      <c r="E59" s="44"/>
      <c r="F59" s="44"/>
      <c r="G59" s="44"/>
      <c r="H59" s="41" t="s">
        <v>106</v>
      </c>
      <c r="I59" s="45" t="s">
        <v>27</v>
      </c>
      <c r="J59" s="147">
        <v>1084.2857142857144</v>
      </c>
      <c r="K59" s="63">
        <v>0.65</v>
      </c>
      <c r="L59" s="147">
        <v>379.5</v>
      </c>
      <c r="M59" s="143" t="s">
        <v>127</v>
      </c>
    </row>
    <row r="60" spans="1:13">
      <c r="A60" s="45" t="s">
        <v>70</v>
      </c>
      <c r="B60" s="142" t="s">
        <v>128</v>
      </c>
      <c r="C60" s="145" t="s">
        <v>96</v>
      </c>
      <c r="D60" s="44"/>
      <c r="E60" s="44"/>
      <c r="F60" s="44"/>
      <c r="G60" s="44"/>
      <c r="H60" s="41" t="s">
        <v>26</v>
      </c>
      <c r="I60" s="45" t="s">
        <v>27</v>
      </c>
      <c r="J60" s="147">
        <v>3252.8571428571431</v>
      </c>
      <c r="K60" s="63">
        <v>0.65</v>
      </c>
      <c r="L60" s="147">
        <v>1138.5</v>
      </c>
      <c r="M60" s="143" t="s">
        <v>129</v>
      </c>
    </row>
    <row r="61" spans="1:13">
      <c r="A61" s="45" t="s">
        <v>70</v>
      </c>
      <c r="B61" s="142" t="s">
        <v>130</v>
      </c>
      <c r="C61" s="145" t="s">
        <v>96</v>
      </c>
      <c r="D61" s="44"/>
      <c r="E61" s="44"/>
      <c r="F61" s="44"/>
      <c r="G61" s="44"/>
      <c r="H61" s="41" t="s">
        <v>106</v>
      </c>
      <c r="I61" s="45" t="s">
        <v>27</v>
      </c>
      <c r="J61" s="147">
        <v>1084.2857142857144</v>
      </c>
      <c r="K61" s="63">
        <v>0.65</v>
      </c>
      <c r="L61" s="147">
        <v>379.5</v>
      </c>
      <c r="M61" s="143" t="s">
        <v>131</v>
      </c>
    </row>
    <row r="62" spans="1:13">
      <c r="A62" s="45" t="s">
        <v>70</v>
      </c>
      <c r="B62" s="142" t="s">
        <v>132</v>
      </c>
      <c r="C62" s="145" t="s">
        <v>96</v>
      </c>
      <c r="D62" s="44"/>
      <c r="E62" s="44"/>
      <c r="F62" s="44"/>
      <c r="G62" s="44"/>
      <c r="H62" s="41" t="s">
        <v>26</v>
      </c>
      <c r="I62" s="45" t="s">
        <v>27</v>
      </c>
      <c r="J62" s="147">
        <v>813.21428571428578</v>
      </c>
      <c r="K62" s="63">
        <v>0.65</v>
      </c>
      <c r="L62" s="147">
        <v>284.625</v>
      </c>
      <c r="M62" s="143" t="s">
        <v>133</v>
      </c>
    </row>
    <row r="63" spans="1:13">
      <c r="A63" s="45" t="s">
        <v>70</v>
      </c>
      <c r="B63" s="142" t="s">
        <v>134</v>
      </c>
      <c r="C63" s="145" t="s">
        <v>96</v>
      </c>
      <c r="D63" s="44"/>
      <c r="E63" s="44"/>
      <c r="F63" s="44"/>
      <c r="G63" s="44"/>
      <c r="H63" s="41" t="s">
        <v>106</v>
      </c>
      <c r="I63" s="45" t="s">
        <v>27</v>
      </c>
      <c r="J63" s="147">
        <v>1084.2857142857144</v>
      </c>
      <c r="K63" s="63">
        <v>0.65</v>
      </c>
      <c r="L63" s="147">
        <v>379.5</v>
      </c>
      <c r="M63" s="143" t="s">
        <v>135</v>
      </c>
    </row>
    <row r="64" spans="1:13">
      <c r="A64" s="45" t="s">
        <v>70</v>
      </c>
      <c r="B64" s="142" t="s">
        <v>136</v>
      </c>
      <c r="C64" s="145" t="s">
        <v>96</v>
      </c>
      <c r="D64" s="44"/>
      <c r="E64" s="44"/>
      <c r="F64" s="44"/>
      <c r="G64" s="44"/>
      <c r="H64" s="41" t="s">
        <v>26</v>
      </c>
      <c r="I64" s="45" t="s">
        <v>27</v>
      </c>
      <c r="J64" s="147">
        <v>3252.8571428571431</v>
      </c>
      <c r="K64" s="63">
        <v>0.65</v>
      </c>
      <c r="L64" s="147">
        <v>1138.5</v>
      </c>
      <c r="M64" s="143" t="s">
        <v>137</v>
      </c>
    </row>
    <row r="65" spans="1:13">
      <c r="A65" s="45" t="s">
        <v>70</v>
      </c>
      <c r="B65" s="142" t="s">
        <v>138</v>
      </c>
      <c r="C65" s="145" t="s">
        <v>96</v>
      </c>
      <c r="D65" s="44"/>
      <c r="E65" s="44"/>
      <c r="F65" s="44"/>
      <c r="G65" s="44"/>
      <c r="H65" s="41" t="s">
        <v>106</v>
      </c>
      <c r="I65" s="45" t="s">
        <v>27</v>
      </c>
      <c r="J65" s="147">
        <v>2891.4285714285716</v>
      </c>
      <c r="K65" s="63">
        <v>0.65</v>
      </c>
      <c r="L65" s="147">
        <v>1012</v>
      </c>
      <c r="M65" s="143" t="s">
        <v>139</v>
      </c>
    </row>
    <row r="66" spans="1:13">
      <c r="A66" s="45" t="s">
        <v>70</v>
      </c>
      <c r="B66" s="142" t="s">
        <v>140</v>
      </c>
      <c r="C66" s="145" t="s">
        <v>96</v>
      </c>
      <c r="D66" s="44"/>
      <c r="E66" s="44"/>
      <c r="F66" s="44"/>
      <c r="G66" s="44"/>
      <c r="H66" s="41" t="s">
        <v>26</v>
      </c>
      <c r="I66" s="45" t="s">
        <v>27</v>
      </c>
      <c r="J66" s="147">
        <v>813.21428571428578</v>
      </c>
      <c r="K66" s="63">
        <v>0.65</v>
      </c>
      <c r="L66" s="147">
        <v>284.625</v>
      </c>
      <c r="M66" s="143" t="s">
        <v>141</v>
      </c>
    </row>
    <row r="67" spans="1:13">
      <c r="A67" s="45" t="s">
        <v>70</v>
      </c>
      <c r="B67" s="142" t="s">
        <v>142</v>
      </c>
      <c r="C67" s="145" t="s">
        <v>96</v>
      </c>
      <c r="D67" s="44"/>
      <c r="E67" s="44"/>
      <c r="F67" s="44"/>
      <c r="G67" s="44"/>
      <c r="H67" s="41" t="s">
        <v>106</v>
      </c>
      <c r="I67" s="45" t="s">
        <v>27</v>
      </c>
      <c r="J67" s="147">
        <v>2891.4285714285716</v>
      </c>
      <c r="K67" s="63">
        <v>0.65</v>
      </c>
      <c r="L67" s="147">
        <v>1012</v>
      </c>
      <c r="M67" s="143" t="s">
        <v>143</v>
      </c>
    </row>
    <row r="68" spans="1:13">
      <c r="A68" s="45" t="s">
        <v>70</v>
      </c>
      <c r="B68" s="142" t="s">
        <v>144</v>
      </c>
      <c r="C68" s="145" t="s">
        <v>96</v>
      </c>
      <c r="D68" s="44"/>
      <c r="E68" s="44"/>
      <c r="F68" s="44"/>
      <c r="G68" s="44"/>
      <c r="H68" s="41" t="s">
        <v>26</v>
      </c>
      <c r="I68" s="45" t="s">
        <v>27</v>
      </c>
      <c r="J68" s="147">
        <v>6144.2857142857147</v>
      </c>
      <c r="K68" s="63">
        <v>0.65</v>
      </c>
      <c r="L68" s="147">
        <v>2150.5</v>
      </c>
      <c r="M68" s="143" t="s">
        <v>145</v>
      </c>
    </row>
    <row r="69" spans="1:13">
      <c r="A69" s="45" t="s">
        <v>70</v>
      </c>
      <c r="B69" s="142" t="s">
        <v>146</v>
      </c>
      <c r="C69" s="145" t="s">
        <v>96</v>
      </c>
      <c r="D69" s="44"/>
      <c r="E69" s="44"/>
      <c r="F69" s="44"/>
      <c r="G69" s="44"/>
      <c r="H69" s="41" t="s">
        <v>106</v>
      </c>
      <c r="I69" s="45" t="s">
        <v>27</v>
      </c>
      <c r="J69" s="147">
        <v>2168.5714285714289</v>
      </c>
      <c r="K69" s="63">
        <v>0.65</v>
      </c>
      <c r="L69" s="147">
        <v>759</v>
      </c>
      <c r="M69" s="143" t="s">
        <v>147</v>
      </c>
    </row>
    <row r="70" spans="1:13">
      <c r="A70" s="45" t="s">
        <v>70</v>
      </c>
      <c r="B70" s="142" t="s">
        <v>148</v>
      </c>
      <c r="C70" s="145" t="s">
        <v>96</v>
      </c>
      <c r="D70" s="44"/>
      <c r="E70" s="44"/>
      <c r="F70" s="44"/>
      <c r="G70" s="44"/>
      <c r="H70" s="41" t="s">
        <v>26</v>
      </c>
      <c r="I70" s="45" t="s">
        <v>27</v>
      </c>
      <c r="J70" s="147">
        <v>1536.0714285714287</v>
      </c>
      <c r="K70" s="63">
        <v>0.65</v>
      </c>
      <c r="L70" s="147">
        <v>537.625</v>
      </c>
      <c r="M70" s="143" t="s">
        <v>149</v>
      </c>
    </row>
    <row r="71" spans="1:13">
      <c r="A71" s="45" t="s">
        <v>70</v>
      </c>
      <c r="B71" s="142" t="s">
        <v>150</v>
      </c>
      <c r="C71" s="145" t="s">
        <v>96</v>
      </c>
      <c r="D71" s="44"/>
      <c r="E71" s="44"/>
      <c r="F71" s="44"/>
      <c r="G71" s="44"/>
      <c r="H71" s="41" t="s">
        <v>106</v>
      </c>
      <c r="I71" s="45" t="s">
        <v>27</v>
      </c>
      <c r="J71" s="147">
        <v>2168.5714285714289</v>
      </c>
      <c r="K71" s="63">
        <v>0.65</v>
      </c>
      <c r="L71" s="147">
        <v>759</v>
      </c>
      <c r="M71" s="143" t="s">
        <v>151</v>
      </c>
    </row>
    <row r="72" spans="1:13">
      <c r="A72" s="45" t="s">
        <v>70</v>
      </c>
      <c r="B72" s="142" t="s">
        <v>152</v>
      </c>
      <c r="C72" s="145" t="s">
        <v>96</v>
      </c>
      <c r="D72" s="44"/>
      <c r="E72" s="44"/>
      <c r="F72" s="44"/>
      <c r="G72" s="44"/>
      <c r="H72" s="41" t="s">
        <v>26</v>
      </c>
      <c r="I72" s="45" t="s">
        <v>27</v>
      </c>
      <c r="J72" s="147">
        <v>9035.7142857142862</v>
      </c>
      <c r="K72" s="63">
        <v>0.65</v>
      </c>
      <c r="L72" s="147">
        <v>3162.5</v>
      </c>
      <c r="M72" s="143" t="s">
        <v>153</v>
      </c>
    </row>
    <row r="73" spans="1:13">
      <c r="A73" s="45" t="s">
        <v>70</v>
      </c>
      <c r="B73" s="142" t="s">
        <v>154</v>
      </c>
      <c r="C73" s="145" t="s">
        <v>96</v>
      </c>
      <c r="D73" s="44"/>
      <c r="E73" s="44"/>
      <c r="F73" s="44"/>
      <c r="G73" s="44"/>
      <c r="H73" s="41" t="s">
        <v>106</v>
      </c>
      <c r="I73" s="45" t="s">
        <v>27</v>
      </c>
      <c r="J73" s="147">
        <v>2891.4285714285716</v>
      </c>
      <c r="K73" s="63">
        <v>0.65</v>
      </c>
      <c r="L73" s="147">
        <v>1012</v>
      </c>
      <c r="M73" s="143" t="s">
        <v>155</v>
      </c>
    </row>
    <row r="74" spans="1:13">
      <c r="A74" s="45" t="s">
        <v>70</v>
      </c>
      <c r="B74" s="142" t="s">
        <v>156</v>
      </c>
      <c r="C74" s="145" t="s">
        <v>96</v>
      </c>
      <c r="D74" s="44"/>
      <c r="E74" s="44"/>
      <c r="F74" s="44"/>
      <c r="G74" s="44"/>
      <c r="H74" s="41" t="s">
        <v>26</v>
      </c>
      <c r="I74" s="45" t="s">
        <v>27</v>
      </c>
      <c r="J74" s="147">
        <v>2258.9285714285716</v>
      </c>
      <c r="K74" s="63">
        <v>0.65</v>
      </c>
      <c r="L74" s="147">
        <v>790.625</v>
      </c>
      <c r="M74" s="143" t="s">
        <v>157</v>
      </c>
    </row>
    <row r="75" spans="1:13">
      <c r="A75" s="45" t="s">
        <v>70</v>
      </c>
      <c r="B75" s="142" t="s">
        <v>158</v>
      </c>
      <c r="C75" s="145" t="s">
        <v>96</v>
      </c>
      <c r="D75" s="44"/>
      <c r="E75" s="44"/>
      <c r="F75" s="44"/>
      <c r="G75" s="44"/>
      <c r="H75" s="41" t="s">
        <v>106</v>
      </c>
      <c r="I75" s="45" t="s">
        <v>27</v>
      </c>
      <c r="J75" s="147">
        <v>2891.4285714285716</v>
      </c>
      <c r="K75" s="63">
        <v>0.65</v>
      </c>
      <c r="L75" s="147">
        <v>1012</v>
      </c>
      <c r="M75" s="143" t="s">
        <v>159</v>
      </c>
    </row>
    <row r="76" spans="1:13">
      <c r="A76" s="45" t="s">
        <v>70</v>
      </c>
      <c r="B76" s="142" t="s">
        <v>160</v>
      </c>
      <c r="C76" s="145" t="s">
        <v>96</v>
      </c>
      <c r="D76" s="44"/>
      <c r="E76" s="44"/>
      <c r="F76" s="44"/>
      <c r="G76" s="44"/>
      <c r="H76" s="41" t="s">
        <v>26</v>
      </c>
      <c r="I76" s="45" t="s">
        <v>27</v>
      </c>
      <c r="J76" s="147">
        <v>11746.428571428572</v>
      </c>
      <c r="K76" s="63">
        <v>0.65</v>
      </c>
      <c r="L76" s="147">
        <v>4111.25</v>
      </c>
      <c r="M76" s="143" t="s">
        <v>161</v>
      </c>
    </row>
    <row r="77" spans="1:13">
      <c r="A77" s="45" t="s">
        <v>70</v>
      </c>
      <c r="B77" s="142" t="s">
        <v>162</v>
      </c>
      <c r="C77" s="145" t="s">
        <v>96</v>
      </c>
      <c r="D77" s="44"/>
      <c r="E77" s="44"/>
      <c r="F77" s="44"/>
      <c r="G77" s="44"/>
      <c r="H77" s="41" t="s">
        <v>106</v>
      </c>
      <c r="I77" s="45" t="s">
        <v>27</v>
      </c>
      <c r="J77" s="147">
        <v>2891.4285714285716</v>
      </c>
      <c r="K77" s="63">
        <v>0.65</v>
      </c>
      <c r="L77" s="147">
        <v>1012</v>
      </c>
      <c r="M77" s="143" t="s">
        <v>163</v>
      </c>
    </row>
    <row r="78" spans="1:13">
      <c r="A78" s="45" t="s">
        <v>70</v>
      </c>
      <c r="B78" s="142" t="s">
        <v>164</v>
      </c>
      <c r="C78" s="145" t="s">
        <v>96</v>
      </c>
      <c r="D78" s="44"/>
      <c r="E78" s="44"/>
      <c r="F78" s="44"/>
      <c r="G78" s="44"/>
      <c r="H78" s="41" t="s">
        <v>26</v>
      </c>
      <c r="I78" s="45" t="s">
        <v>27</v>
      </c>
      <c r="J78" s="147">
        <v>2938.4142857142865</v>
      </c>
      <c r="K78" s="63">
        <v>0.65</v>
      </c>
      <c r="L78" s="147">
        <v>1028.4450000000002</v>
      </c>
      <c r="M78" s="143" t="s">
        <v>165</v>
      </c>
    </row>
    <row r="79" spans="1:13">
      <c r="A79" s="45" t="s">
        <v>70</v>
      </c>
      <c r="B79" s="142" t="s">
        <v>166</v>
      </c>
      <c r="C79" s="145" t="s">
        <v>96</v>
      </c>
      <c r="D79" s="44"/>
      <c r="E79" s="44"/>
      <c r="F79" s="44"/>
      <c r="G79" s="44"/>
      <c r="H79" s="41" t="s">
        <v>106</v>
      </c>
      <c r="I79" s="45" t="s">
        <v>27</v>
      </c>
      <c r="J79" s="147">
        <v>2891.4285714285716</v>
      </c>
      <c r="K79" s="63">
        <v>0.65</v>
      </c>
      <c r="L79" s="147">
        <v>1012</v>
      </c>
      <c r="M79" s="143" t="s">
        <v>167</v>
      </c>
    </row>
    <row r="80" spans="1:13">
      <c r="A80" s="45" t="s">
        <v>70</v>
      </c>
      <c r="B80" s="142" t="s">
        <v>168</v>
      </c>
      <c r="C80" s="145" t="s">
        <v>96</v>
      </c>
      <c r="D80" s="44"/>
      <c r="E80" s="44"/>
      <c r="F80" s="44"/>
      <c r="G80" s="44"/>
      <c r="H80" s="41" t="s">
        <v>26</v>
      </c>
      <c r="I80" s="45" t="s">
        <v>27</v>
      </c>
      <c r="J80" s="147">
        <v>2168.5714285714289</v>
      </c>
      <c r="K80" s="63">
        <v>0.65</v>
      </c>
      <c r="L80" s="147">
        <v>759</v>
      </c>
      <c r="M80" s="143" t="s">
        <v>169</v>
      </c>
    </row>
    <row r="81" spans="1:13">
      <c r="A81" s="45" t="s">
        <v>70</v>
      </c>
      <c r="B81" s="142" t="s">
        <v>170</v>
      </c>
      <c r="C81" s="145" t="s">
        <v>96</v>
      </c>
      <c r="D81" s="44"/>
      <c r="E81" s="44"/>
      <c r="F81" s="44"/>
      <c r="G81" s="44"/>
      <c r="H81" s="41" t="s">
        <v>106</v>
      </c>
      <c r="I81" s="45" t="s">
        <v>27</v>
      </c>
      <c r="J81" s="147">
        <v>2168.5714285714289</v>
      </c>
      <c r="K81" s="63">
        <v>0.65</v>
      </c>
      <c r="L81" s="147">
        <v>759</v>
      </c>
      <c r="M81" s="143" t="s">
        <v>171</v>
      </c>
    </row>
    <row r="82" spans="1:13">
      <c r="A82" s="45" t="s">
        <v>70</v>
      </c>
      <c r="B82" s="142" t="s">
        <v>172</v>
      </c>
      <c r="C82" s="145" t="s">
        <v>96</v>
      </c>
      <c r="D82" s="44"/>
      <c r="E82" s="44"/>
      <c r="F82" s="44"/>
      <c r="G82" s="44"/>
      <c r="H82" s="41" t="s">
        <v>26</v>
      </c>
      <c r="I82" s="45" t="s">
        <v>27</v>
      </c>
      <c r="J82" s="147">
        <v>144.57142857142858</v>
      </c>
      <c r="K82" s="63">
        <v>0.65</v>
      </c>
      <c r="L82" s="147">
        <v>50.6</v>
      </c>
      <c r="M82" s="143" t="s">
        <v>173</v>
      </c>
    </row>
    <row r="83" spans="1:13">
      <c r="A83" s="45" t="s">
        <v>70</v>
      </c>
      <c r="B83" s="142" t="s">
        <v>174</v>
      </c>
      <c r="C83" s="145" t="s">
        <v>96</v>
      </c>
      <c r="D83" s="44"/>
      <c r="E83" s="44"/>
      <c r="F83" s="44"/>
      <c r="G83" s="44"/>
      <c r="H83" s="41" t="s">
        <v>106</v>
      </c>
      <c r="I83" s="45" t="s">
        <v>27</v>
      </c>
      <c r="J83" s="147">
        <v>289.14285714285717</v>
      </c>
      <c r="K83" s="63">
        <v>0.65</v>
      </c>
      <c r="L83" s="147">
        <v>101.2</v>
      </c>
      <c r="M83" s="143" t="s">
        <v>175</v>
      </c>
    </row>
    <row r="84" spans="1:13">
      <c r="A84" s="45" t="s">
        <v>70</v>
      </c>
      <c r="B84" s="142" t="s">
        <v>176</v>
      </c>
      <c r="C84" s="145" t="s">
        <v>96</v>
      </c>
      <c r="D84" s="44"/>
      <c r="E84" s="44"/>
      <c r="F84" s="44"/>
      <c r="G84" s="44"/>
      <c r="H84" s="41" t="s">
        <v>26</v>
      </c>
      <c r="I84" s="45" t="s">
        <v>27</v>
      </c>
      <c r="J84" s="147">
        <v>65.057142857142864</v>
      </c>
      <c r="K84" s="63">
        <v>0.65</v>
      </c>
      <c r="L84" s="147">
        <v>22.77</v>
      </c>
      <c r="M84" s="143" t="s">
        <v>177</v>
      </c>
    </row>
    <row r="85" spans="1:13">
      <c r="A85" s="45" t="s">
        <v>70</v>
      </c>
      <c r="B85" s="142" t="s">
        <v>178</v>
      </c>
      <c r="C85" s="145" t="s">
        <v>96</v>
      </c>
      <c r="D85" s="44"/>
      <c r="E85" s="44"/>
      <c r="F85" s="44"/>
      <c r="G85" s="44"/>
      <c r="H85" s="41" t="s">
        <v>106</v>
      </c>
      <c r="I85" s="45" t="s">
        <v>27</v>
      </c>
      <c r="J85" s="147">
        <v>65.057142857142864</v>
      </c>
      <c r="K85" s="63">
        <v>0.65</v>
      </c>
      <c r="L85" s="147">
        <v>22.77</v>
      </c>
      <c r="M85" s="143" t="s">
        <v>179</v>
      </c>
    </row>
    <row r="86" spans="1:13">
      <c r="A86" s="45" t="s">
        <v>70</v>
      </c>
      <c r="B86" s="142" t="s">
        <v>180</v>
      </c>
      <c r="C86" s="145" t="s">
        <v>96</v>
      </c>
      <c r="D86" s="44"/>
      <c r="E86" s="44"/>
      <c r="F86" s="44"/>
      <c r="G86" s="44"/>
      <c r="H86" s="41" t="s">
        <v>106</v>
      </c>
      <c r="I86" s="45" t="s">
        <v>27</v>
      </c>
      <c r="J86" s="147">
        <v>2710.7142857142858</v>
      </c>
      <c r="K86" s="63">
        <v>0.65</v>
      </c>
      <c r="L86" s="147">
        <v>948.75</v>
      </c>
      <c r="M86" s="143" t="s">
        <v>181</v>
      </c>
    </row>
    <row r="87" spans="1:13" ht="29">
      <c r="A87" s="45" t="s">
        <v>70</v>
      </c>
      <c r="B87" s="80" t="s">
        <v>182</v>
      </c>
      <c r="C87" s="145" t="s">
        <v>96</v>
      </c>
      <c r="D87" s="44"/>
      <c r="E87" s="44"/>
      <c r="F87" s="44"/>
      <c r="G87" s="44"/>
      <c r="H87" s="41" t="s">
        <v>106</v>
      </c>
      <c r="I87" s="45" t="s">
        <v>27</v>
      </c>
      <c r="J87" s="147">
        <v>992.30214285714294</v>
      </c>
      <c r="K87" s="63">
        <v>0.65</v>
      </c>
      <c r="L87" s="147">
        <v>347.30574999999999</v>
      </c>
      <c r="M87" s="143" t="s">
        <v>183</v>
      </c>
    </row>
    <row r="88" spans="1:13" ht="29">
      <c r="A88" s="45" t="s">
        <v>70</v>
      </c>
      <c r="B88" s="80" t="s">
        <v>184</v>
      </c>
      <c r="C88" s="145" t="s">
        <v>96</v>
      </c>
      <c r="D88" s="44"/>
      <c r="E88" s="44"/>
      <c r="F88" s="44"/>
      <c r="G88" s="44"/>
      <c r="H88" s="41" t="s">
        <v>106</v>
      </c>
      <c r="I88" s="45" t="s">
        <v>27</v>
      </c>
      <c r="J88" s="147">
        <v>1236.0857142857144</v>
      </c>
      <c r="K88" s="63">
        <v>0.65</v>
      </c>
      <c r="L88" s="147">
        <v>432.63</v>
      </c>
      <c r="M88" s="143" t="s">
        <v>185</v>
      </c>
    </row>
    <row r="89" spans="1:13" ht="29">
      <c r="A89" s="45" t="s">
        <v>70</v>
      </c>
      <c r="B89" s="80" t="s">
        <v>186</v>
      </c>
      <c r="C89" s="145" t="s">
        <v>96</v>
      </c>
      <c r="D89" s="44"/>
      <c r="E89" s="44"/>
      <c r="F89" s="44"/>
      <c r="G89" s="44"/>
      <c r="H89" s="41" t="s">
        <v>106</v>
      </c>
      <c r="I89" s="45" t="s">
        <v>27</v>
      </c>
      <c r="J89" s="147">
        <v>992.30214285714294</v>
      </c>
      <c r="K89" s="63">
        <v>0.65</v>
      </c>
      <c r="L89" s="147">
        <v>347.30574999999999</v>
      </c>
      <c r="M89" s="143" t="s">
        <v>187</v>
      </c>
    </row>
    <row r="90" spans="1:13" ht="29">
      <c r="A90" s="45" t="s">
        <v>70</v>
      </c>
      <c r="B90" s="80" t="s">
        <v>188</v>
      </c>
      <c r="C90" s="145" t="s">
        <v>96</v>
      </c>
      <c r="D90" s="44"/>
      <c r="E90" s="44"/>
      <c r="F90" s="44"/>
      <c r="G90" s="44"/>
      <c r="H90" s="41" t="s">
        <v>106</v>
      </c>
      <c r="I90" s="45" t="s">
        <v>27</v>
      </c>
      <c r="J90" s="147">
        <v>1208.6171428571429</v>
      </c>
      <c r="K90" s="63">
        <v>0.65</v>
      </c>
      <c r="L90" s="147">
        <v>423.01599999999996</v>
      </c>
      <c r="M90" s="143" t="s">
        <v>189</v>
      </c>
    </row>
    <row r="91" spans="1:13" ht="29">
      <c r="A91" s="45" t="s">
        <v>70</v>
      </c>
      <c r="B91" s="80" t="s">
        <v>190</v>
      </c>
      <c r="C91" s="145" t="s">
        <v>96</v>
      </c>
      <c r="D91" s="44"/>
      <c r="E91" s="44"/>
      <c r="F91" s="44"/>
      <c r="G91" s="44"/>
      <c r="H91" s="41" t="s">
        <v>106</v>
      </c>
      <c r="I91" s="45" t="s">
        <v>27</v>
      </c>
      <c r="J91" s="147">
        <v>2620.3571428571431</v>
      </c>
      <c r="K91" s="63">
        <v>0.65</v>
      </c>
      <c r="L91" s="147">
        <v>917.125</v>
      </c>
      <c r="M91" s="143" t="s">
        <v>191</v>
      </c>
    </row>
    <row r="92" spans="1:13" ht="29">
      <c r="A92" s="45" t="s">
        <v>70</v>
      </c>
      <c r="B92" s="80" t="s">
        <v>192</v>
      </c>
      <c r="C92" s="145" t="s">
        <v>96</v>
      </c>
      <c r="D92" s="44"/>
      <c r="E92" s="44"/>
      <c r="F92" s="44"/>
      <c r="G92" s="44"/>
      <c r="H92" s="41" t="s">
        <v>106</v>
      </c>
      <c r="I92" s="45" t="s">
        <v>27</v>
      </c>
      <c r="J92" s="147">
        <v>2096.2857142857147</v>
      </c>
      <c r="K92" s="63">
        <v>0.65</v>
      </c>
      <c r="L92" s="147">
        <v>733.7</v>
      </c>
      <c r="M92" s="143" t="s">
        <v>193</v>
      </c>
    </row>
    <row r="93" spans="1:13">
      <c r="A93" s="45" t="s">
        <v>70</v>
      </c>
      <c r="B93" s="142" t="s">
        <v>194</v>
      </c>
      <c r="C93" s="145" t="s">
        <v>96</v>
      </c>
      <c r="D93" s="44"/>
      <c r="E93" s="44"/>
      <c r="F93" s="44"/>
      <c r="G93" s="44"/>
      <c r="H93" s="41" t="s">
        <v>106</v>
      </c>
      <c r="I93" s="45" t="s">
        <v>27</v>
      </c>
      <c r="J93" s="147">
        <v>1613.7785714285715</v>
      </c>
      <c r="K93" s="63">
        <v>0.65</v>
      </c>
      <c r="L93" s="147">
        <v>564.82249999999999</v>
      </c>
      <c r="M93" s="143" t="s">
        <v>195</v>
      </c>
    </row>
    <row r="94" spans="1:13">
      <c r="A94" s="45" t="s">
        <v>70</v>
      </c>
      <c r="B94" s="142" t="s">
        <v>194</v>
      </c>
      <c r="C94" s="145" t="s">
        <v>96</v>
      </c>
      <c r="D94" s="44"/>
      <c r="E94" s="44"/>
      <c r="F94" s="44"/>
      <c r="G94" s="44"/>
      <c r="H94" s="41" t="s">
        <v>106</v>
      </c>
      <c r="I94" s="45" t="s">
        <v>27</v>
      </c>
      <c r="J94" s="147">
        <v>1698.7142857142858</v>
      </c>
      <c r="K94" s="63">
        <v>0.65</v>
      </c>
      <c r="L94" s="147">
        <v>594.54999999999995</v>
      </c>
      <c r="M94" s="143" t="s">
        <v>196</v>
      </c>
    </row>
    <row r="95" spans="1:13">
      <c r="A95" s="45" t="s">
        <v>70</v>
      </c>
      <c r="B95" s="142" t="s">
        <v>197</v>
      </c>
      <c r="C95" s="145" t="s">
        <v>96</v>
      </c>
      <c r="D95" s="44"/>
      <c r="E95" s="44"/>
      <c r="F95" s="44"/>
      <c r="G95" s="44"/>
      <c r="H95" s="41" t="s">
        <v>106</v>
      </c>
      <c r="I95" s="45" t="s">
        <v>27</v>
      </c>
      <c r="J95" s="147">
        <v>2349.2857142857142</v>
      </c>
      <c r="K95" s="63">
        <v>0.65</v>
      </c>
      <c r="L95" s="147">
        <v>822.25</v>
      </c>
      <c r="M95" s="143" t="s">
        <v>198</v>
      </c>
    </row>
    <row r="96" spans="1:13">
      <c r="A96" s="45" t="s">
        <v>70</v>
      </c>
      <c r="B96" s="142" t="s">
        <v>197</v>
      </c>
      <c r="C96" s="145" t="s">
        <v>96</v>
      </c>
      <c r="D96" s="44"/>
      <c r="E96" s="44"/>
      <c r="F96" s="44"/>
      <c r="G96" s="44"/>
      <c r="H96" s="41" t="s">
        <v>106</v>
      </c>
      <c r="I96" s="45" t="s">
        <v>27</v>
      </c>
      <c r="J96" s="147">
        <v>1680.6428571428573</v>
      </c>
      <c r="K96" s="63">
        <v>0.65</v>
      </c>
      <c r="L96" s="147">
        <v>588.22500000000002</v>
      </c>
      <c r="M96" s="143" t="s">
        <v>199</v>
      </c>
    </row>
    <row r="97" spans="1:13">
      <c r="A97" s="45" t="s">
        <v>70</v>
      </c>
      <c r="B97" s="142" t="s">
        <v>200</v>
      </c>
      <c r="C97" s="145" t="s">
        <v>96</v>
      </c>
      <c r="D97" s="44"/>
      <c r="E97" s="44"/>
      <c r="F97" s="44"/>
      <c r="G97" s="44"/>
      <c r="H97" s="41" t="s">
        <v>106</v>
      </c>
      <c r="I97" s="45" t="s">
        <v>27</v>
      </c>
      <c r="J97" s="147">
        <v>1604.7428571428575</v>
      </c>
      <c r="K97" s="63">
        <v>0.65</v>
      </c>
      <c r="L97" s="147">
        <v>561.66000000000008</v>
      </c>
      <c r="M97" s="143" t="s">
        <v>201</v>
      </c>
    </row>
    <row r="98" spans="1:13">
      <c r="A98" s="45" t="s">
        <v>70</v>
      </c>
      <c r="B98" s="142" t="s">
        <v>200</v>
      </c>
      <c r="C98" s="145" t="s">
        <v>96</v>
      </c>
      <c r="D98" s="44"/>
      <c r="E98" s="44"/>
      <c r="F98" s="44"/>
      <c r="G98" s="44"/>
      <c r="H98" s="41" t="s">
        <v>106</v>
      </c>
      <c r="I98" s="45" t="s">
        <v>27</v>
      </c>
      <c r="J98" s="147">
        <v>1445.7142857142858</v>
      </c>
      <c r="K98" s="63">
        <v>0.65</v>
      </c>
      <c r="L98" s="147">
        <v>506</v>
      </c>
      <c r="M98" s="143" t="s">
        <v>202</v>
      </c>
    </row>
    <row r="99" spans="1:13" ht="29">
      <c r="A99" s="45" t="s">
        <v>70</v>
      </c>
      <c r="B99" s="80" t="s">
        <v>203</v>
      </c>
      <c r="C99" s="145" t="s">
        <v>96</v>
      </c>
      <c r="D99" s="44"/>
      <c r="E99" s="44"/>
      <c r="F99" s="44"/>
      <c r="G99" s="44"/>
      <c r="H99" s="41" t="s">
        <v>106</v>
      </c>
      <c r="I99" s="45" t="s">
        <v>27</v>
      </c>
      <c r="J99" s="147">
        <v>2349.2857142857142</v>
      </c>
      <c r="K99" s="63">
        <v>0.65</v>
      </c>
      <c r="L99" s="147">
        <v>822.25</v>
      </c>
      <c r="M99" s="143" t="s">
        <v>204</v>
      </c>
    </row>
    <row r="100" spans="1:13" ht="29">
      <c r="A100" s="45" t="s">
        <v>70</v>
      </c>
      <c r="B100" s="80" t="s">
        <v>205</v>
      </c>
      <c r="C100" s="145" t="s">
        <v>96</v>
      </c>
      <c r="D100" s="44"/>
      <c r="E100" s="44"/>
      <c r="F100" s="44"/>
      <c r="G100" s="44"/>
      <c r="H100" s="41" t="s">
        <v>106</v>
      </c>
      <c r="I100" s="45" t="s">
        <v>27</v>
      </c>
      <c r="J100" s="147">
        <v>2197.4857142857145</v>
      </c>
      <c r="K100" s="63">
        <v>0.65</v>
      </c>
      <c r="L100" s="147">
        <v>769.12</v>
      </c>
      <c r="M100" s="143" t="s">
        <v>206</v>
      </c>
    </row>
    <row r="101" spans="1:13" ht="29">
      <c r="A101" s="45" t="s">
        <v>70</v>
      </c>
      <c r="B101" s="80" t="s">
        <v>207</v>
      </c>
      <c r="C101" s="145" t="s">
        <v>96</v>
      </c>
      <c r="D101" s="44"/>
      <c r="E101" s="44"/>
      <c r="F101" s="44"/>
      <c r="G101" s="44"/>
      <c r="H101" s="41" t="s">
        <v>106</v>
      </c>
      <c r="I101" s="45" t="s">
        <v>27</v>
      </c>
      <c r="J101" s="147">
        <v>3433.5714285714289</v>
      </c>
      <c r="K101" s="63">
        <v>0.65</v>
      </c>
      <c r="L101" s="147">
        <v>1201.75</v>
      </c>
      <c r="M101" s="143" t="s">
        <v>208</v>
      </c>
    </row>
    <row r="102" spans="1:13" ht="29">
      <c r="A102" s="45" t="s">
        <v>70</v>
      </c>
      <c r="B102" s="80" t="s">
        <v>209</v>
      </c>
      <c r="C102" s="145" t="s">
        <v>96</v>
      </c>
      <c r="D102" s="44"/>
      <c r="E102" s="44"/>
      <c r="F102" s="44"/>
      <c r="G102" s="44"/>
      <c r="H102" s="41" t="s">
        <v>106</v>
      </c>
      <c r="I102" s="45" t="s">
        <v>27</v>
      </c>
      <c r="J102" s="147">
        <v>6686.4285714285716</v>
      </c>
      <c r="K102" s="63">
        <v>0.65</v>
      </c>
      <c r="L102" s="147">
        <v>2340.25</v>
      </c>
      <c r="M102" s="143" t="s">
        <v>210</v>
      </c>
    </row>
    <row r="103" spans="1:13" ht="29">
      <c r="A103" s="45" t="s">
        <v>70</v>
      </c>
      <c r="B103" s="80" t="s">
        <v>211</v>
      </c>
      <c r="C103" s="145" t="s">
        <v>96</v>
      </c>
      <c r="D103" s="44"/>
      <c r="E103" s="44"/>
      <c r="F103" s="44"/>
      <c r="G103" s="44"/>
      <c r="H103" s="41" t="s">
        <v>106</v>
      </c>
      <c r="I103" s="45" t="s">
        <v>27</v>
      </c>
      <c r="J103" s="147">
        <v>3224.1235714285713</v>
      </c>
      <c r="K103" s="63">
        <v>0.65</v>
      </c>
      <c r="L103" s="147">
        <v>1128.4432499999998</v>
      </c>
      <c r="M103" s="143" t="s">
        <v>212</v>
      </c>
    </row>
    <row r="104" spans="1:13" ht="29">
      <c r="A104" s="45" t="s">
        <v>70</v>
      </c>
      <c r="B104" s="80" t="s">
        <v>213</v>
      </c>
      <c r="C104" s="145" t="s">
        <v>96</v>
      </c>
      <c r="D104" s="44"/>
      <c r="E104" s="44"/>
      <c r="F104" s="44"/>
      <c r="G104" s="44"/>
      <c r="H104" s="41" t="s">
        <v>106</v>
      </c>
      <c r="I104" s="45" t="s">
        <v>27</v>
      </c>
      <c r="J104" s="147">
        <v>3581.2150000000001</v>
      </c>
      <c r="K104" s="63">
        <v>0.65</v>
      </c>
      <c r="L104" s="147">
        <v>1253.42525</v>
      </c>
      <c r="M104" s="143" t="s">
        <v>214</v>
      </c>
    </row>
    <row r="105" spans="1:13" ht="29">
      <c r="A105" s="45" t="s">
        <v>70</v>
      </c>
      <c r="B105" s="80" t="s">
        <v>215</v>
      </c>
      <c r="C105" s="145" t="s">
        <v>96</v>
      </c>
      <c r="D105" s="44"/>
      <c r="E105" s="44"/>
      <c r="F105" s="44"/>
      <c r="G105" s="44"/>
      <c r="H105" s="41" t="s">
        <v>106</v>
      </c>
      <c r="I105" s="45" t="s">
        <v>27</v>
      </c>
      <c r="J105" s="147">
        <v>3252.8571428571431</v>
      </c>
      <c r="K105" s="63">
        <v>0.65</v>
      </c>
      <c r="L105" s="147">
        <v>1138.5</v>
      </c>
      <c r="M105" s="143" t="s">
        <v>216</v>
      </c>
    </row>
    <row r="106" spans="1:13">
      <c r="A106" s="45" t="s">
        <v>70</v>
      </c>
      <c r="B106" s="80" t="s">
        <v>217</v>
      </c>
      <c r="C106" s="145" t="s">
        <v>96</v>
      </c>
      <c r="D106" s="44"/>
      <c r="E106" s="44"/>
      <c r="F106" s="44"/>
      <c r="G106" s="44"/>
      <c r="H106" s="41" t="s">
        <v>106</v>
      </c>
      <c r="I106" s="45" t="s">
        <v>27</v>
      </c>
      <c r="J106" s="147">
        <v>3632.718571428572</v>
      </c>
      <c r="K106" s="63">
        <v>0.65</v>
      </c>
      <c r="L106" s="147">
        <v>1271.4515000000001</v>
      </c>
      <c r="M106" s="143" t="s">
        <v>218</v>
      </c>
    </row>
    <row r="107" spans="1:13" ht="29">
      <c r="A107" s="45" t="s">
        <v>70</v>
      </c>
      <c r="B107" s="80" t="s">
        <v>219</v>
      </c>
      <c r="C107" s="145" t="s">
        <v>96</v>
      </c>
      <c r="D107" s="44"/>
      <c r="E107" s="44"/>
      <c r="F107" s="44"/>
      <c r="G107" s="44"/>
      <c r="H107" s="41" t="s">
        <v>106</v>
      </c>
      <c r="I107" s="45" t="s">
        <v>27</v>
      </c>
      <c r="J107" s="147">
        <v>4337.1428571428578</v>
      </c>
      <c r="K107" s="63">
        <v>0.65</v>
      </c>
      <c r="L107" s="147">
        <v>1518</v>
      </c>
      <c r="M107" s="143" t="s">
        <v>220</v>
      </c>
    </row>
    <row r="108" spans="1:13">
      <c r="A108" s="45" t="s">
        <v>70</v>
      </c>
      <c r="B108" s="80" t="s">
        <v>221</v>
      </c>
      <c r="C108" s="145" t="s">
        <v>96</v>
      </c>
      <c r="D108" s="44"/>
      <c r="E108" s="44"/>
      <c r="F108" s="44"/>
      <c r="G108" s="44"/>
      <c r="H108" s="41" t="s">
        <v>106</v>
      </c>
      <c r="I108" s="45" t="s">
        <v>27</v>
      </c>
      <c r="J108" s="147">
        <v>289.14285714285717</v>
      </c>
      <c r="K108" s="63">
        <v>0.65</v>
      </c>
      <c r="L108" s="147">
        <v>101.2</v>
      </c>
      <c r="M108" s="143" t="s">
        <v>222</v>
      </c>
    </row>
    <row r="109" spans="1:13">
      <c r="A109" s="45" t="s">
        <v>70</v>
      </c>
      <c r="B109" s="142" t="s">
        <v>223</v>
      </c>
      <c r="C109" s="145" t="s">
        <v>96</v>
      </c>
      <c r="D109" s="44"/>
      <c r="E109" s="44"/>
      <c r="F109" s="44"/>
      <c r="G109" s="44"/>
      <c r="H109" s="41" t="s">
        <v>106</v>
      </c>
      <c r="I109" s="45" t="s">
        <v>27</v>
      </c>
      <c r="J109" s="147">
        <v>289.14285714285717</v>
      </c>
      <c r="K109" s="63">
        <v>0.65</v>
      </c>
      <c r="L109" s="147">
        <v>101.2</v>
      </c>
      <c r="M109" s="143" t="s">
        <v>224</v>
      </c>
    </row>
    <row r="110" spans="1:13">
      <c r="A110" s="45" t="s">
        <v>70</v>
      </c>
      <c r="B110" s="142" t="s">
        <v>225</v>
      </c>
      <c r="C110" s="145" t="s">
        <v>96</v>
      </c>
      <c r="D110" s="44"/>
      <c r="E110" s="44"/>
      <c r="F110" s="44"/>
      <c r="G110" s="44"/>
      <c r="H110" s="41" t="s">
        <v>106</v>
      </c>
      <c r="I110" s="45" t="s">
        <v>27</v>
      </c>
      <c r="J110" s="147">
        <v>289.14285714285717</v>
      </c>
      <c r="K110" s="63">
        <v>0.65</v>
      </c>
      <c r="L110" s="147">
        <v>101.2</v>
      </c>
      <c r="M110" s="143" t="s">
        <v>226</v>
      </c>
    </row>
    <row r="111" spans="1:13" ht="29">
      <c r="A111" s="45" t="s">
        <v>70</v>
      </c>
      <c r="B111" s="80" t="s">
        <v>227</v>
      </c>
      <c r="C111" s="145" t="s">
        <v>96</v>
      </c>
      <c r="D111" s="44"/>
      <c r="E111" s="44"/>
      <c r="F111" s="44"/>
      <c r="G111" s="44"/>
      <c r="H111" s="41" t="s">
        <v>106</v>
      </c>
      <c r="I111" s="45" t="s">
        <v>27</v>
      </c>
      <c r="J111" s="147">
        <v>722.85714285714289</v>
      </c>
      <c r="K111" s="63">
        <v>0.65</v>
      </c>
      <c r="L111" s="147">
        <v>253</v>
      </c>
      <c r="M111" s="143" t="s">
        <v>228</v>
      </c>
    </row>
    <row r="112" spans="1:13" ht="29">
      <c r="A112" s="45" t="s">
        <v>70</v>
      </c>
      <c r="B112" s="80" t="s">
        <v>227</v>
      </c>
      <c r="C112" s="145" t="s">
        <v>96</v>
      </c>
      <c r="D112" s="44"/>
      <c r="E112" s="44"/>
      <c r="F112" s="44"/>
      <c r="G112" s="44"/>
      <c r="H112" s="41" t="s">
        <v>106</v>
      </c>
      <c r="I112" s="45" t="s">
        <v>27</v>
      </c>
      <c r="J112" s="147">
        <v>722.85714285714289</v>
      </c>
      <c r="K112" s="63">
        <v>0.65</v>
      </c>
      <c r="L112" s="147">
        <v>253</v>
      </c>
      <c r="M112" s="143" t="s">
        <v>229</v>
      </c>
    </row>
    <row r="113" spans="1:13">
      <c r="A113" s="45" t="s">
        <v>70</v>
      </c>
      <c r="B113" s="142" t="s">
        <v>230</v>
      </c>
      <c r="C113" s="145" t="s">
        <v>96</v>
      </c>
      <c r="D113" s="44"/>
      <c r="E113" s="44"/>
      <c r="F113" s="44"/>
      <c r="G113" s="44"/>
      <c r="H113" s="41" t="s">
        <v>106</v>
      </c>
      <c r="I113" s="45" t="s">
        <v>27</v>
      </c>
      <c r="J113" s="147">
        <v>451.78571428571433</v>
      </c>
      <c r="K113" s="63">
        <v>0.65</v>
      </c>
      <c r="L113" s="147">
        <v>158.125</v>
      </c>
      <c r="M113" s="143" t="s">
        <v>231</v>
      </c>
    </row>
    <row r="114" spans="1:13">
      <c r="A114" s="45" t="s">
        <v>70</v>
      </c>
      <c r="B114" s="142" t="s">
        <v>230</v>
      </c>
      <c r="C114" s="145" t="s">
        <v>96</v>
      </c>
      <c r="D114" s="44"/>
      <c r="E114" s="44"/>
      <c r="F114" s="44"/>
      <c r="G114" s="44"/>
      <c r="H114" s="41" t="s">
        <v>106</v>
      </c>
      <c r="I114" s="45" t="s">
        <v>27</v>
      </c>
      <c r="J114" s="147">
        <v>1445.7142857142858</v>
      </c>
      <c r="K114" s="63">
        <v>0.65</v>
      </c>
      <c r="L114" s="147">
        <v>506</v>
      </c>
      <c r="M114" s="143" t="s">
        <v>232</v>
      </c>
    </row>
    <row r="115" spans="1:13">
      <c r="A115" s="45" t="s">
        <v>70</v>
      </c>
      <c r="B115" s="142" t="s">
        <v>230</v>
      </c>
      <c r="C115" s="145" t="s">
        <v>96</v>
      </c>
      <c r="D115" s="44"/>
      <c r="E115" s="44"/>
      <c r="F115" s="44"/>
      <c r="G115" s="44"/>
      <c r="H115" s="41" t="s">
        <v>106</v>
      </c>
      <c r="I115" s="45" t="s">
        <v>27</v>
      </c>
      <c r="J115" s="147">
        <v>2313.1428571428573</v>
      </c>
      <c r="K115" s="63">
        <v>0.65</v>
      </c>
      <c r="L115" s="147">
        <v>809.6</v>
      </c>
      <c r="M115" s="143" t="s">
        <v>233</v>
      </c>
    </row>
    <row r="116" spans="1:13">
      <c r="A116" s="45" t="s">
        <v>70</v>
      </c>
      <c r="B116" s="142" t="s">
        <v>234</v>
      </c>
      <c r="C116" s="145" t="s">
        <v>96</v>
      </c>
      <c r="D116" s="44"/>
      <c r="E116" s="44"/>
      <c r="F116" s="44"/>
      <c r="G116" s="44"/>
      <c r="H116" s="41" t="s">
        <v>106</v>
      </c>
      <c r="I116" s="45" t="s">
        <v>27</v>
      </c>
      <c r="J116" s="147">
        <v>451.78571428571433</v>
      </c>
      <c r="K116" s="63">
        <v>0.65</v>
      </c>
      <c r="L116" s="147">
        <v>158.125</v>
      </c>
      <c r="M116" s="143" t="s">
        <v>235</v>
      </c>
    </row>
    <row r="117" spans="1:13">
      <c r="A117" s="45" t="s">
        <v>70</v>
      </c>
      <c r="B117" s="142" t="s">
        <v>234</v>
      </c>
      <c r="C117" s="145" t="s">
        <v>96</v>
      </c>
      <c r="D117" s="44"/>
      <c r="E117" s="44"/>
      <c r="F117" s="44"/>
      <c r="G117" s="44"/>
      <c r="H117" s="41" t="s">
        <v>106</v>
      </c>
      <c r="I117" s="45" t="s">
        <v>27</v>
      </c>
      <c r="J117" s="147">
        <v>903.57142857142867</v>
      </c>
      <c r="K117" s="63">
        <v>0.65</v>
      </c>
      <c r="L117" s="147">
        <v>316.25</v>
      </c>
      <c r="M117" s="143" t="s">
        <v>236</v>
      </c>
    </row>
    <row r="118" spans="1:13">
      <c r="A118" s="45" t="s">
        <v>70</v>
      </c>
      <c r="B118" s="142" t="s">
        <v>237</v>
      </c>
      <c r="C118" s="145" t="s">
        <v>96</v>
      </c>
      <c r="D118" s="44"/>
      <c r="E118" s="44"/>
      <c r="F118" s="44"/>
      <c r="G118" s="44"/>
      <c r="H118" s="41" t="s">
        <v>26</v>
      </c>
      <c r="I118" s="45" t="s">
        <v>27</v>
      </c>
      <c r="J118" s="147">
        <v>813.21428571428578</v>
      </c>
      <c r="K118" s="63">
        <v>0.65</v>
      </c>
      <c r="L118" s="147">
        <v>284.625</v>
      </c>
      <c r="M118" s="143" t="s">
        <v>238</v>
      </c>
    </row>
    <row r="119" spans="1:13">
      <c r="A119" s="45" t="s">
        <v>70</v>
      </c>
      <c r="B119" s="148" t="s">
        <v>237</v>
      </c>
      <c r="C119" s="145" t="s">
        <v>96</v>
      </c>
      <c r="D119" s="146"/>
      <c r="E119" s="146"/>
      <c r="F119" s="146"/>
      <c r="G119" s="146"/>
      <c r="H119" s="45" t="s">
        <v>106</v>
      </c>
      <c r="I119" s="45" t="s">
        <v>27</v>
      </c>
      <c r="J119" s="149">
        <v>1807.1428571428573</v>
      </c>
      <c r="K119" s="63">
        <v>0.65</v>
      </c>
      <c r="L119" s="149">
        <v>632.5</v>
      </c>
      <c r="M119" s="143" t="s">
        <v>239</v>
      </c>
    </row>
    <row r="120" spans="1:13">
      <c r="A120" s="41" t="s">
        <v>23</v>
      </c>
      <c r="B120" s="142" t="s">
        <v>240</v>
      </c>
      <c r="C120" s="41" t="s">
        <v>23</v>
      </c>
      <c r="D120" s="41"/>
      <c r="E120" s="41"/>
      <c r="F120" s="41" t="s">
        <v>25</v>
      </c>
      <c r="G120" s="41">
        <v>2</v>
      </c>
      <c r="H120" s="41" t="s">
        <v>26</v>
      </c>
      <c r="I120" s="41" t="s">
        <v>27</v>
      </c>
      <c r="J120" s="10">
        <f>ROUNDUP(L120/(1-K120),0)</f>
        <v>169</v>
      </c>
      <c r="K120" s="43">
        <v>0.65</v>
      </c>
      <c r="L120" s="10">
        <v>59</v>
      </c>
      <c r="M120" s="143" t="s">
        <v>241</v>
      </c>
    </row>
    <row r="121" spans="1:13">
      <c r="A121" s="41" t="s">
        <v>23</v>
      </c>
      <c r="B121" s="142" t="s">
        <v>240</v>
      </c>
      <c r="C121" s="41" t="s">
        <v>23</v>
      </c>
      <c r="D121" s="41"/>
      <c r="E121" s="41"/>
      <c r="F121" s="41" t="s">
        <v>29</v>
      </c>
      <c r="G121" s="41">
        <v>4</v>
      </c>
      <c r="H121" s="41" t="s">
        <v>26</v>
      </c>
      <c r="I121" s="41" t="s">
        <v>27</v>
      </c>
      <c r="J121" s="10">
        <f t="shared" ref="J121:J173" si="0">ROUNDUP(L121/(1-K121),0)</f>
        <v>280</v>
      </c>
      <c r="K121" s="43">
        <f>K120</f>
        <v>0.65</v>
      </c>
      <c r="L121" s="10">
        <v>98</v>
      </c>
      <c r="M121" s="143" t="s">
        <v>242</v>
      </c>
    </row>
    <row r="122" spans="1:13">
      <c r="A122" s="41" t="s">
        <v>23</v>
      </c>
      <c r="B122" s="142" t="s">
        <v>240</v>
      </c>
      <c r="C122" s="41" t="s">
        <v>23</v>
      </c>
      <c r="D122" s="41"/>
      <c r="E122" s="41"/>
      <c r="F122" s="41" t="s">
        <v>31</v>
      </c>
      <c r="G122" s="41">
        <v>8</v>
      </c>
      <c r="H122" s="41" t="s">
        <v>26</v>
      </c>
      <c r="I122" s="41" t="s">
        <v>27</v>
      </c>
      <c r="J122" s="10">
        <f t="shared" si="0"/>
        <v>503</v>
      </c>
      <c r="K122" s="43">
        <f t="shared" ref="K122:K146" si="1">K121</f>
        <v>0.65</v>
      </c>
      <c r="L122" s="10">
        <v>176</v>
      </c>
      <c r="M122" s="143" t="s">
        <v>243</v>
      </c>
    </row>
    <row r="123" spans="1:13">
      <c r="A123" s="41" t="s">
        <v>23</v>
      </c>
      <c r="B123" s="142" t="s">
        <v>240</v>
      </c>
      <c r="C123" s="41" t="s">
        <v>23</v>
      </c>
      <c r="D123" s="41"/>
      <c r="E123" s="41"/>
      <c r="F123" s="41" t="s">
        <v>33</v>
      </c>
      <c r="G123" s="41">
        <v>12</v>
      </c>
      <c r="H123" s="41" t="s">
        <v>26</v>
      </c>
      <c r="I123" s="41" t="s">
        <v>27</v>
      </c>
      <c r="J123" s="10">
        <f t="shared" si="0"/>
        <v>446</v>
      </c>
      <c r="K123" s="43">
        <f t="shared" si="1"/>
        <v>0.65</v>
      </c>
      <c r="L123" s="10">
        <v>156</v>
      </c>
      <c r="M123" s="143" t="s">
        <v>244</v>
      </c>
    </row>
    <row r="124" spans="1:13">
      <c r="A124" s="41" t="s">
        <v>23</v>
      </c>
      <c r="B124" s="142" t="s">
        <v>240</v>
      </c>
      <c r="C124" s="41" t="s">
        <v>23</v>
      </c>
      <c r="D124" s="41"/>
      <c r="E124" s="41"/>
      <c r="F124" s="41" t="s">
        <v>35</v>
      </c>
      <c r="G124" s="41">
        <v>16</v>
      </c>
      <c r="H124" s="41" t="s">
        <v>26</v>
      </c>
      <c r="I124" s="41" t="s">
        <v>27</v>
      </c>
      <c r="J124" s="10">
        <f t="shared" si="0"/>
        <v>952</v>
      </c>
      <c r="K124" s="43">
        <f t="shared" si="1"/>
        <v>0.65</v>
      </c>
      <c r="L124" s="10">
        <v>333</v>
      </c>
      <c r="M124" s="143" t="s">
        <v>245</v>
      </c>
    </row>
    <row r="125" spans="1:13" ht="29">
      <c r="A125" s="41" t="s">
        <v>23</v>
      </c>
      <c r="B125" s="80" t="s">
        <v>246</v>
      </c>
      <c r="C125" s="41" t="s">
        <v>23</v>
      </c>
      <c r="D125" s="41" t="s">
        <v>247</v>
      </c>
      <c r="E125" s="41">
        <v>768</v>
      </c>
      <c r="F125" s="41" t="s">
        <v>247</v>
      </c>
      <c r="G125" s="41">
        <v>32</v>
      </c>
      <c r="H125" s="41" t="s">
        <v>26</v>
      </c>
      <c r="I125" s="41" t="s">
        <v>27</v>
      </c>
      <c r="J125" s="10">
        <f t="shared" si="0"/>
        <v>7500</v>
      </c>
      <c r="K125" s="43">
        <f t="shared" si="1"/>
        <v>0.65</v>
      </c>
      <c r="L125" s="10">
        <v>2625</v>
      </c>
      <c r="M125" s="143" t="s">
        <v>248</v>
      </c>
    </row>
    <row r="126" spans="1:13">
      <c r="A126" s="41" t="s">
        <v>40</v>
      </c>
      <c r="B126" s="142" t="s">
        <v>249</v>
      </c>
      <c r="C126" s="41" t="s">
        <v>40</v>
      </c>
      <c r="D126" s="41"/>
      <c r="E126" s="41"/>
      <c r="F126" s="41" t="s">
        <v>25</v>
      </c>
      <c r="G126" s="41">
        <v>2</v>
      </c>
      <c r="H126" s="41" t="s">
        <v>26</v>
      </c>
      <c r="I126" s="41" t="s">
        <v>27</v>
      </c>
      <c r="J126" s="10">
        <f t="shared" si="0"/>
        <v>238</v>
      </c>
      <c r="K126" s="43">
        <f t="shared" si="1"/>
        <v>0.65</v>
      </c>
      <c r="L126" s="10">
        <v>83</v>
      </c>
      <c r="M126" s="143" t="s">
        <v>250</v>
      </c>
    </row>
    <row r="127" spans="1:13">
      <c r="A127" s="41" t="s">
        <v>40</v>
      </c>
      <c r="B127" s="142" t="s">
        <v>249</v>
      </c>
      <c r="C127" s="41" t="s">
        <v>40</v>
      </c>
      <c r="D127" s="41"/>
      <c r="E127" s="41"/>
      <c r="F127" s="41" t="s">
        <v>29</v>
      </c>
      <c r="G127" s="41">
        <v>4</v>
      </c>
      <c r="H127" s="41" t="s">
        <v>26</v>
      </c>
      <c r="I127" s="41" t="s">
        <v>27</v>
      </c>
      <c r="J127" s="10">
        <f t="shared" si="0"/>
        <v>409</v>
      </c>
      <c r="K127" s="43">
        <f t="shared" si="1"/>
        <v>0.65</v>
      </c>
      <c r="L127" s="10">
        <v>143</v>
      </c>
      <c r="M127" s="143" t="s">
        <v>251</v>
      </c>
    </row>
    <row r="128" spans="1:13">
      <c r="A128" s="41" t="s">
        <v>40</v>
      </c>
      <c r="B128" s="142" t="s">
        <v>249</v>
      </c>
      <c r="C128" s="41" t="s">
        <v>40</v>
      </c>
      <c r="D128" s="41"/>
      <c r="E128" s="41"/>
      <c r="F128" s="41" t="s">
        <v>31</v>
      </c>
      <c r="G128" s="41">
        <v>8</v>
      </c>
      <c r="H128" s="41" t="s">
        <v>26</v>
      </c>
      <c r="I128" s="41" t="s">
        <v>27</v>
      </c>
      <c r="J128" s="10">
        <f t="shared" si="0"/>
        <v>760</v>
      </c>
      <c r="K128" s="43">
        <f t="shared" si="1"/>
        <v>0.65</v>
      </c>
      <c r="L128" s="10">
        <v>266</v>
      </c>
      <c r="M128" s="143" t="s">
        <v>252</v>
      </c>
    </row>
    <row r="129" spans="1:13">
      <c r="A129" s="41" t="s">
        <v>40</v>
      </c>
      <c r="B129" s="142" t="s">
        <v>249</v>
      </c>
      <c r="C129" s="41" t="s">
        <v>40</v>
      </c>
      <c r="D129" s="41"/>
      <c r="E129" s="41"/>
      <c r="F129" s="41" t="s">
        <v>33</v>
      </c>
      <c r="G129" s="41">
        <v>12</v>
      </c>
      <c r="H129" s="41" t="s">
        <v>26</v>
      </c>
      <c r="I129" s="41" t="s">
        <v>27</v>
      </c>
      <c r="J129" s="10">
        <f t="shared" si="0"/>
        <v>1123</v>
      </c>
      <c r="K129" s="43">
        <f t="shared" si="1"/>
        <v>0.65</v>
      </c>
      <c r="L129" s="10">
        <v>393</v>
      </c>
      <c r="M129" s="143" t="s">
        <v>253</v>
      </c>
    </row>
    <row r="130" spans="1:13">
      <c r="A130" s="41" t="s">
        <v>40</v>
      </c>
      <c r="B130" s="142" t="s">
        <v>249</v>
      </c>
      <c r="C130" s="41" t="s">
        <v>40</v>
      </c>
      <c r="D130" s="41"/>
      <c r="E130" s="41"/>
      <c r="F130" s="41" t="s">
        <v>35</v>
      </c>
      <c r="G130" s="41">
        <v>16</v>
      </c>
      <c r="H130" s="41" t="s">
        <v>26</v>
      </c>
      <c r="I130" s="41" t="s">
        <v>27</v>
      </c>
      <c r="J130" s="10">
        <f t="shared" si="0"/>
        <v>1478</v>
      </c>
      <c r="K130" s="43">
        <f t="shared" si="1"/>
        <v>0.65</v>
      </c>
      <c r="L130" s="10">
        <v>517</v>
      </c>
      <c r="M130" s="143" t="s">
        <v>254</v>
      </c>
    </row>
    <row r="131" spans="1:13" ht="29">
      <c r="A131" s="41" t="s">
        <v>40</v>
      </c>
      <c r="B131" s="80" t="s">
        <v>255</v>
      </c>
      <c r="C131" s="41" t="s">
        <v>40</v>
      </c>
      <c r="D131" s="41" t="s">
        <v>247</v>
      </c>
      <c r="E131" s="41">
        <v>768</v>
      </c>
      <c r="F131" s="41" t="s">
        <v>247</v>
      </c>
      <c r="G131" s="41">
        <v>32</v>
      </c>
      <c r="H131" s="41" t="s">
        <v>26</v>
      </c>
      <c r="I131" s="41" t="s">
        <v>27</v>
      </c>
      <c r="J131" s="10">
        <f t="shared" si="0"/>
        <v>8500</v>
      </c>
      <c r="K131" s="43">
        <f t="shared" si="1"/>
        <v>0.65</v>
      </c>
      <c r="L131" s="10">
        <v>2975</v>
      </c>
      <c r="M131" s="143" t="s">
        <v>256</v>
      </c>
    </row>
    <row r="132" spans="1:13">
      <c r="A132" s="41" t="s">
        <v>23</v>
      </c>
      <c r="B132" s="142" t="s">
        <v>240</v>
      </c>
      <c r="C132" s="41" t="s">
        <v>23</v>
      </c>
      <c r="D132" s="41" t="s">
        <v>25</v>
      </c>
      <c r="E132" s="41">
        <v>4</v>
      </c>
      <c r="F132" s="41"/>
      <c r="G132" s="41"/>
      <c r="H132" s="41" t="s">
        <v>26</v>
      </c>
      <c r="I132" s="41" t="s">
        <v>27</v>
      </c>
      <c r="J132" s="10">
        <f t="shared" si="0"/>
        <v>55</v>
      </c>
      <c r="K132" s="43">
        <f t="shared" si="1"/>
        <v>0.65</v>
      </c>
      <c r="L132" s="10">
        <v>19</v>
      </c>
      <c r="M132" s="143" t="s">
        <v>257</v>
      </c>
    </row>
    <row r="133" spans="1:13">
      <c r="A133" s="41" t="s">
        <v>23</v>
      </c>
      <c r="B133" s="142" t="s">
        <v>240</v>
      </c>
      <c r="C133" s="41" t="s">
        <v>23</v>
      </c>
      <c r="D133" s="41" t="s">
        <v>29</v>
      </c>
      <c r="E133" s="41">
        <v>8</v>
      </c>
      <c r="F133" s="41"/>
      <c r="G133" s="41"/>
      <c r="H133" s="41" t="s">
        <v>26</v>
      </c>
      <c r="I133" s="41" t="s">
        <v>27</v>
      </c>
      <c r="J133" s="10">
        <f t="shared" si="0"/>
        <v>103</v>
      </c>
      <c r="K133" s="43">
        <f t="shared" si="1"/>
        <v>0.65</v>
      </c>
      <c r="L133" s="10">
        <v>36</v>
      </c>
      <c r="M133" s="143" t="s">
        <v>258</v>
      </c>
    </row>
    <row r="134" spans="1:13">
      <c r="A134" s="41" t="s">
        <v>23</v>
      </c>
      <c r="B134" s="142" t="s">
        <v>240</v>
      </c>
      <c r="C134" s="41" t="s">
        <v>23</v>
      </c>
      <c r="D134" s="41" t="s">
        <v>31</v>
      </c>
      <c r="E134" s="41">
        <v>12</v>
      </c>
      <c r="F134" s="41"/>
      <c r="G134" s="41"/>
      <c r="H134" s="41" t="s">
        <v>26</v>
      </c>
      <c r="I134" s="41" t="s">
        <v>27</v>
      </c>
      <c r="J134" s="10">
        <f t="shared" si="0"/>
        <v>149</v>
      </c>
      <c r="K134" s="43">
        <f t="shared" si="1"/>
        <v>0.65</v>
      </c>
      <c r="L134" s="10">
        <v>52</v>
      </c>
      <c r="M134" s="143" t="s">
        <v>259</v>
      </c>
    </row>
    <row r="135" spans="1:13">
      <c r="A135" s="41" t="s">
        <v>23</v>
      </c>
      <c r="B135" s="142" t="s">
        <v>240</v>
      </c>
      <c r="C135" s="41" t="s">
        <v>23</v>
      </c>
      <c r="D135" s="41" t="s">
        <v>33</v>
      </c>
      <c r="E135" s="41">
        <v>16</v>
      </c>
      <c r="F135" s="41"/>
      <c r="G135" s="41"/>
      <c r="H135" s="41" t="s">
        <v>26</v>
      </c>
      <c r="I135" s="41" t="s">
        <v>27</v>
      </c>
      <c r="J135" s="10">
        <f t="shared" si="0"/>
        <v>195</v>
      </c>
      <c r="K135" s="43">
        <f t="shared" si="1"/>
        <v>0.65</v>
      </c>
      <c r="L135" s="10">
        <v>68</v>
      </c>
      <c r="M135" s="143" t="s">
        <v>260</v>
      </c>
    </row>
    <row r="136" spans="1:13">
      <c r="A136" s="41" t="s">
        <v>23</v>
      </c>
      <c r="B136" s="142" t="s">
        <v>240</v>
      </c>
      <c r="C136" s="41" t="s">
        <v>23</v>
      </c>
      <c r="D136" s="41" t="s">
        <v>35</v>
      </c>
      <c r="E136" s="41">
        <v>24</v>
      </c>
      <c r="F136" s="41"/>
      <c r="G136" s="41"/>
      <c r="H136" s="41" t="s">
        <v>26</v>
      </c>
      <c r="I136" s="41" t="s">
        <v>27</v>
      </c>
      <c r="J136" s="10">
        <f t="shared" si="0"/>
        <v>289</v>
      </c>
      <c r="K136" s="43">
        <f t="shared" si="1"/>
        <v>0.65</v>
      </c>
      <c r="L136" s="10">
        <v>101</v>
      </c>
      <c r="M136" s="143" t="s">
        <v>261</v>
      </c>
    </row>
    <row r="137" spans="1:13">
      <c r="A137" s="41" t="s">
        <v>40</v>
      </c>
      <c r="B137" s="142" t="s">
        <v>249</v>
      </c>
      <c r="C137" s="41" t="s">
        <v>40</v>
      </c>
      <c r="D137" s="41" t="s">
        <v>25</v>
      </c>
      <c r="E137" s="41">
        <v>4</v>
      </c>
      <c r="F137" s="41"/>
      <c r="G137" s="41"/>
      <c r="H137" s="41" t="s">
        <v>26</v>
      </c>
      <c r="I137" s="41" t="s">
        <v>27</v>
      </c>
      <c r="J137" s="10">
        <f t="shared" si="0"/>
        <v>55</v>
      </c>
      <c r="K137" s="43">
        <f t="shared" si="1"/>
        <v>0.65</v>
      </c>
      <c r="L137" s="10">
        <v>19</v>
      </c>
      <c r="M137" s="143" t="s">
        <v>262</v>
      </c>
    </row>
    <row r="138" spans="1:13">
      <c r="A138" s="41" t="s">
        <v>40</v>
      </c>
      <c r="B138" s="142" t="s">
        <v>249</v>
      </c>
      <c r="C138" s="41" t="s">
        <v>40</v>
      </c>
      <c r="D138" s="41" t="s">
        <v>29</v>
      </c>
      <c r="E138" s="41">
        <v>8</v>
      </c>
      <c r="F138" s="41"/>
      <c r="G138" s="41"/>
      <c r="H138" s="41" t="s">
        <v>26</v>
      </c>
      <c r="I138" s="41" t="s">
        <v>27</v>
      </c>
      <c r="J138" s="10">
        <f t="shared" si="0"/>
        <v>103</v>
      </c>
      <c r="K138" s="43">
        <f t="shared" si="1"/>
        <v>0.65</v>
      </c>
      <c r="L138" s="10">
        <v>36</v>
      </c>
      <c r="M138" s="143" t="s">
        <v>263</v>
      </c>
    </row>
    <row r="139" spans="1:13">
      <c r="A139" s="41" t="s">
        <v>40</v>
      </c>
      <c r="B139" s="142" t="s">
        <v>249</v>
      </c>
      <c r="C139" s="41" t="s">
        <v>40</v>
      </c>
      <c r="D139" s="41" t="s">
        <v>31</v>
      </c>
      <c r="E139" s="41">
        <v>12</v>
      </c>
      <c r="F139" s="41"/>
      <c r="G139" s="41"/>
      <c r="H139" s="41" t="s">
        <v>26</v>
      </c>
      <c r="I139" s="41" t="s">
        <v>27</v>
      </c>
      <c r="J139" s="10">
        <f t="shared" si="0"/>
        <v>149</v>
      </c>
      <c r="K139" s="43">
        <f t="shared" si="1"/>
        <v>0.65</v>
      </c>
      <c r="L139" s="10">
        <v>52</v>
      </c>
      <c r="M139" s="143" t="s">
        <v>264</v>
      </c>
    </row>
    <row r="140" spans="1:13">
      <c r="A140" s="41" t="s">
        <v>40</v>
      </c>
      <c r="B140" s="142" t="s">
        <v>249</v>
      </c>
      <c r="C140" s="41" t="s">
        <v>40</v>
      </c>
      <c r="D140" s="41" t="s">
        <v>33</v>
      </c>
      <c r="E140" s="41">
        <v>16</v>
      </c>
      <c r="F140" s="41"/>
      <c r="G140" s="41"/>
      <c r="H140" s="41" t="s">
        <v>26</v>
      </c>
      <c r="I140" s="41" t="s">
        <v>27</v>
      </c>
      <c r="J140" s="10">
        <f t="shared" si="0"/>
        <v>195</v>
      </c>
      <c r="K140" s="43">
        <f t="shared" si="1"/>
        <v>0.65</v>
      </c>
      <c r="L140" s="10">
        <v>68</v>
      </c>
      <c r="M140" s="143" t="s">
        <v>265</v>
      </c>
    </row>
    <row r="141" spans="1:13">
      <c r="A141" s="41" t="s">
        <v>40</v>
      </c>
      <c r="B141" s="142" t="s">
        <v>249</v>
      </c>
      <c r="C141" s="41" t="s">
        <v>40</v>
      </c>
      <c r="D141" s="41" t="s">
        <v>35</v>
      </c>
      <c r="E141" s="41">
        <v>24</v>
      </c>
      <c r="F141" s="41"/>
      <c r="G141" s="41"/>
      <c r="H141" s="41" t="s">
        <v>26</v>
      </c>
      <c r="I141" s="41" t="s">
        <v>27</v>
      </c>
      <c r="J141" s="10">
        <f t="shared" si="0"/>
        <v>289</v>
      </c>
      <c r="K141" s="43">
        <f t="shared" si="1"/>
        <v>0.65</v>
      </c>
      <c r="L141" s="10">
        <v>101</v>
      </c>
      <c r="M141" s="143" t="s">
        <v>266</v>
      </c>
    </row>
    <row r="142" spans="1:13">
      <c r="A142" s="41" t="s">
        <v>70</v>
      </c>
      <c r="B142" s="142" t="s">
        <v>267</v>
      </c>
      <c r="C142" s="41" t="s">
        <v>63</v>
      </c>
      <c r="D142" s="44"/>
      <c r="E142" s="44"/>
      <c r="F142" s="44"/>
      <c r="G142" s="44"/>
      <c r="H142" s="41" t="s">
        <v>26</v>
      </c>
      <c r="I142" s="41" t="s">
        <v>27</v>
      </c>
      <c r="J142" s="10">
        <f t="shared" si="0"/>
        <v>152</v>
      </c>
      <c r="K142" s="43">
        <f t="shared" si="1"/>
        <v>0.65</v>
      </c>
      <c r="L142" s="10">
        <v>53</v>
      </c>
      <c r="M142" s="143" t="s">
        <v>268</v>
      </c>
    </row>
    <row r="143" spans="1:13">
      <c r="A143" s="41" t="s">
        <v>70</v>
      </c>
      <c r="B143" s="142" t="s">
        <v>269</v>
      </c>
      <c r="C143" s="41" t="s">
        <v>72</v>
      </c>
      <c r="D143" s="44"/>
      <c r="E143" s="44"/>
      <c r="F143" s="44"/>
      <c r="G143" s="44"/>
      <c r="H143" s="41" t="s">
        <v>26</v>
      </c>
      <c r="I143" s="41" t="s">
        <v>27</v>
      </c>
      <c r="J143" s="10">
        <f t="shared" si="0"/>
        <v>3</v>
      </c>
      <c r="K143" s="43">
        <f>K141</f>
        <v>0.65</v>
      </c>
      <c r="L143" s="10">
        <v>1</v>
      </c>
      <c r="M143" s="143" t="s">
        <v>270</v>
      </c>
    </row>
    <row r="144" spans="1:13">
      <c r="A144" s="41" t="s">
        <v>70</v>
      </c>
      <c r="B144" s="80" t="s">
        <v>271</v>
      </c>
      <c r="C144" s="3" t="s">
        <v>272</v>
      </c>
      <c r="D144" s="44"/>
      <c r="E144" s="44"/>
      <c r="F144" s="44"/>
      <c r="G144" s="44"/>
      <c r="H144" s="41" t="s">
        <v>26</v>
      </c>
      <c r="I144" s="41" t="s">
        <v>27</v>
      </c>
      <c r="J144" s="10">
        <f t="shared" si="0"/>
        <v>100</v>
      </c>
      <c r="K144" s="43">
        <f t="shared" si="1"/>
        <v>0.65</v>
      </c>
      <c r="L144" s="10">
        <v>35</v>
      </c>
      <c r="M144" s="143" t="s">
        <v>273</v>
      </c>
    </row>
    <row r="145" spans="1:13" ht="29">
      <c r="A145" s="41" t="s">
        <v>70</v>
      </c>
      <c r="B145" s="80" t="s">
        <v>274</v>
      </c>
      <c r="C145" s="3" t="s">
        <v>96</v>
      </c>
      <c r="D145" s="44"/>
      <c r="E145" s="44"/>
      <c r="F145" s="44"/>
      <c r="G145" s="44"/>
      <c r="H145" s="41" t="s">
        <v>26</v>
      </c>
      <c r="I145" s="41" t="s">
        <v>27</v>
      </c>
      <c r="J145" s="10">
        <f t="shared" si="0"/>
        <v>1572</v>
      </c>
      <c r="K145" s="43">
        <f t="shared" si="1"/>
        <v>0.65</v>
      </c>
      <c r="L145" s="10">
        <v>550</v>
      </c>
      <c r="M145" s="143" t="s">
        <v>275</v>
      </c>
    </row>
    <row r="146" spans="1:13" ht="29">
      <c r="A146" s="41" t="s">
        <v>70</v>
      </c>
      <c r="B146" s="80" t="s">
        <v>276</v>
      </c>
      <c r="C146" s="3" t="s">
        <v>96</v>
      </c>
      <c r="D146" s="44"/>
      <c r="E146" s="44"/>
      <c r="F146" s="44"/>
      <c r="G146" s="44"/>
      <c r="H146" s="41" t="s">
        <v>26</v>
      </c>
      <c r="I146" s="41" t="s">
        <v>27</v>
      </c>
      <c r="J146" s="10">
        <f t="shared" si="0"/>
        <v>2358</v>
      </c>
      <c r="K146" s="43">
        <f t="shared" si="1"/>
        <v>0.65</v>
      </c>
      <c r="L146" s="10">
        <v>825</v>
      </c>
      <c r="M146" s="143" t="s">
        <v>277</v>
      </c>
    </row>
    <row r="147" spans="1:13">
      <c r="A147" s="41" t="s">
        <v>23</v>
      </c>
      <c r="B147" s="142" t="s">
        <v>240</v>
      </c>
      <c r="C147" s="41" t="s">
        <v>23</v>
      </c>
      <c r="D147" s="41"/>
      <c r="E147" s="41"/>
      <c r="F147" s="41" t="s">
        <v>25</v>
      </c>
      <c r="G147" s="41">
        <v>2</v>
      </c>
      <c r="H147" s="41" t="s">
        <v>26</v>
      </c>
      <c r="I147" s="41" t="s">
        <v>27</v>
      </c>
      <c r="J147" s="10">
        <f t="shared" si="0"/>
        <v>183</v>
      </c>
      <c r="K147" s="43">
        <v>0.65</v>
      </c>
      <c r="L147" s="10">
        <v>64</v>
      </c>
      <c r="M147" s="143" t="s">
        <v>278</v>
      </c>
    </row>
    <row r="148" spans="1:13">
      <c r="A148" s="41" t="s">
        <v>23</v>
      </c>
      <c r="B148" s="142" t="s">
        <v>240</v>
      </c>
      <c r="C148" s="41" t="s">
        <v>23</v>
      </c>
      <c r="D148" s="41"/>
      <c r="E148" s="41"/>
      <c r="F148" s="41" t="s">
        <v>29</v>
      </c>
      <c r="G148" s="41">
        <v>4</v>
      </c>
      <c r="H148" s="41" t="s">
        <v>26</v>
      </c>
      <c r="I148" s="41" t="s">
        <v>27</v>
      </c>
      <c r="J148" s="10">
        <f t="shared" si="0"/>
        <v>303</v>
      </c>
      <c r="K148" s="43">
        <f>K147</f>
        <v>0.65</v>
      </c>
      <c r="L148" s="10">
        <v>106</v>
      </c>
      <c r="M148" s="143" t="s">
        <v>279</v>
      </c>
    </row>
    <row r="149" spans="1:13">
      <c r="A149" s="41" t="s">
        <v>23</v>
      </c>
      <c r="B149" s="142" t="s">
        <v>240</v>
      </c>
      <c r="C149" s="41" t="s">
        <v>23</v>
      </c>
      <c r="D149" s="41"/>
      <c r="E149" s="41"/>
      <c r="F149" s="41" t="s">
        <v>31</v>
      </c>
      <c r="G149" s="41">
        <v>8</v>
      </c>
      <c r="H149" s="41" t="s">
        <v>26</v>
      </c>
      <c r="I149" s="41" t="s">
        <v>27</v>
      </c>
      <c r="J149" s="10">
        <f t="shared" si="0"/>
        <v>543</v>
      </c>
      <c r="K149" s="43">
        <f t="shared" ref="K149:K173" si="2">K148</f>
        <v>0.65</v>
      </c>
      <c r="L149" s="10">
        <v>190</v>
      </c>
      <c r="M149" s="143" t="s">
        <v>280</v>
      </c>
    </row>
    <row r="150" spans="1:13">
      <c r="A150" s="41" t="s">
        <v>23</v>
      </c>
      <c r="B150" s="142" t="s">
        <v>240</v>
      </c>
      <c r="C150" s="41" t="s">
        <v>23</v>
      </c>
      <c r="D150" s="41"/>
      <c r="E150" s="41"/>
      <c r="F150" s="41" t="s">
        <v>33</v>
      </c>
      <c r="G150" s="41">
        <v>12</v>
      </c>
      <c r="H150" s="41" t="s">
        <v>26</v>
      </c>
      <c r="I150" s="41" t="s">
        <v>27</v>
      </c>
      <c r="J150" s="10">
        <f t="shared" si="0"/>
        <v>480</v>
      </c>
      <c r="K150" s="43">
        <f t="shared" si="2"/>
        <v>0.65</v>
      </c>
      <c r="L150" s="10">
        <v>168</v>
      </c>
      <c r="M150" s="143" t="s">
        <v>281</v>
      </c>
    </row>
    <row r="151" spans="1:13">
      <c r="A151" s="41" t="s">
        <v>23</v>
      </c>
      <c r="B151" s="142" t="s">
        <v>240</v>
      </c>
      <c r="C151" s="41" t="s">
        <v>23</v>
      </c>
      <c r="D151" s="41"/>
      <c r="E151" s="41"/>
      <c r="F151" s="41" t="s">
        <v>35</v>
      </c>
      <c r="G151" s="41">
        <v>16</v>
      </c>
      <c r="H151" s="41" t="s">
        <v>26</v>
      </c>
      <c r="I151" s="41" t="s">
        <v>27</v>
      </c>
      <c r="J151" s="10">
        <f t="shared" si="0"/>
        <v>1023</v>
      </c>
      <c r="K151" s="43">
        <f t="shared" si="2"/>
        <v>0.65</v>
      </c>
      <c r="L151" s="10">
        <v>358</v>
      </c>
      <c r="M151" s="143" t="s">
        <v>282</v>
      </c>
    </row>
    <row r="152" spans="1:13" ht="29">
      <c r="A152" s="41" t="s">
        <v>23</v>
      </c>
      <c r="B152" s="80" t="s">
        <v>246</v>
      </c>
      <c r="C152" s="41" t="s">
        <v>23</v>
      </c>
      <c r="D152" s="41" t="s">
        <v>247</v>
      </c>
      <c r="E152" s="41">
        <v>768</v>
      </c>
      <c r="F152" s="41" t="s">
        <v>247</v>
      </c>
      <c r="G152" s="41">
        <v>32</v>
      </c>
      <c r="H152" s="41" t="s">
        <v>26</v>
      </c>
      <c r="I152" s="41" t="s">
        <v>27</v>
      </c>
      <c r="J152" s="10">
        <f t="shared" si="0"/>
        <v>8078</v>
      </c>
      <c r="K152" s="43">
        <f t="shared" si="2"/>
        <v>0.65</v>
      </c>
      <c r="L152" s="10">
        <v>2827</v>
      </c>
      <c r="M152" s="143" t="s">
        <v>283</v>
      </c>
    </row>
    <row r="153" spans="1:13">
      <c r="A153" s="41" t="s">
        <v>40</v>
      </c>
      <c r="B153" s="142" t="s">
        <v>249</v>
      </c>
      <c r="C153" s="41" t="s">
        <v>40</v>
      </c>
      <c r="D153" s="41"/>
      <c r="E153" s="41"/>
      <c r="F153" s="41" t="s">
        <v>25</v>
      </c>
      <c r="G153" s="41">
        <v>2</v>
      </c>
      <c r="H153" s="41" t="s">
        <v>26</v>
      </c>
      <c r="I153" s="41" t="s">
        <v>27</v>
      </c>
      <c r="J153" s="10">
        <f t="shared" si="0"/>
        <v>258</v>
      </c>
      <c r="K153" s="43">
        <f t="shared" si="2"/>
        <v>0.65</v>
      </c>
      <c r="L153" s="10">
        <v>90</v>
      </c>
      <c r="M153" s="143" t="s">
        <v>284</v>
      </c>
    </row>
    <row r="154" spans="1:13">
      <c r="A154" s="41" t="s">
        <v>40</v>
      </c>
      <c r="B154" s="142" t="s">
        <v>249</v>
      </c>
      <c r="C154" s="41" t="s">
        <v>40</v>
      </c>
      <c r="D154" s="41"/>
      <c r="E154" s="41"/>
      <c r="F154" s="41" t="s">
        <v>29</v>
      </c>
      <c r="G154" s="41">
        <v>4</v>
      </c>
      <c r="H154" s="41" t="s">
        <v>26</v>
      </c>
      <c r="I154" s="41" t="s">
        <v>27</v>
      </c>
      <c r="J154" s="10">
        <f t="shared" si="0"/>
        <v>440</v>
      </c>
      <c r="K154" s="43">
        <f t="shared" si="2"/>
        <v>0.65</v>
      </c>
      <c r="L154" s="10">
        <v>154</v>
      </c>
      <c r="M154" s="143" t="s">
        <v>285</v>
      </c>
    </row>
    <row r="155" spans="1:13">
      <c r="A155" s="41" t="s">
        <v>40</v>
      </c>
      <c r="B155" s="142" t="s">
        <v>249</v>
      </c>
      <c r="C155" s="41" t="s">
        <v>40</v>
      </c>
      <c r="D155" s="41"/>
      <c r="E155" s="41"/>
      <c r="F155" s="41" t="s">
        <v>31</v>
      </c>
      <c r="G155" s="41">
        <v>8</v>
      </c>
      <c r="H155" s="41" t="s">
        <v>26</v>
      </c>
      <c r="I155" s="41" t="s">
        <v>27</v>
      </c>
      <c r="J155" s="10">
        <f t="shared" si="0"/>
        <v>818</v>
      </c>
      <c r="K155" s="43">
        <f t="shared" si="2"/>
        <v>0.65</v>
      </c>
      <c r="L155" s="10">
        <v>286</v>
      </c>
      <c r="M155" s="143" t="s">
        <v>286</v>
      </c>
    </row>
    <row r="156" spans="1:13">
      <c r="A156" s="41" t="s">
        <v>40</v>
      </c>
      <c r="B156" s="142" t="s">
        <v>249</v>
      </c>
      <c r="C156" s="41" t="s">
        <v>40</v>
      </c>
      <c r="D156" s="41"/>
      <c r="E156" s="41"/>
      <c r="F156" s="41" t="s">
        <v>33</v>
      </c>
      <c r="G156" s="41">
        <v>12</v>
      </c>
      <c r="H156" s="41" t="s">
        <v>26</v>
      </c>
      <c r="I156" s="41" t="s">
        <v>27</v>
      </c>
      <c r="J156" s="10">
        <f t="shared" si="0"/>
        <v>1212</v>
      </c>
      <c r="K156" s="43">
        <f t="shared" si="2"/>
        <v>0.65</v>
      </c>
      <c r="L156" s="10">
        <v>424</v>
      </c>
      <c r="M156" s="143" t="s">
        <v>287</v>
      </c>
    </row>
    <row r="157" spans="1:13">
      <c r="A157" s="41" t="s">
        <v>40</v>
      </c>
      <c r="B157" s="142" t="s">
        <v>249</v>
      </c>
      <c r="C157" s="41" t="s">
        <v>40</v>
      </c>
      <c r="D157" s="41"/>
      <c r="E157" s="41"/>
      <c r="F157" s="41" t="s">
        <v>35</v>
      </c>
      <c r="G157" s="41">
        <v>16</v>
      </c>
      <c r="H157" s="41" t="s">
        <v>26</v>
      </c>
      <c r="I157" s="41" t="s">
        <v>27</v>
      </c>
      <c r="J157" s="10">
        <f t="shared" si="0"/>
        <v>1592</v>
      </c>
      <c r="K157" s="43">
        <f t="shared" si="2"/>
        <v>0.65</v>
      </c>
      <c r="L157" s="10">
        <v>557</v>
      </c>
      <c r="M157" s="143" t="s">
        <v>288</v>
      </c>
    </row>
    <row r="158" spans="1:13" ht="29">
      <c r="A158" s="41" t="s">
        <v>40</v>
      </c>
      <c r="B158" s="80" t="s">
        <v>255</v>
      </c>
      <c r="C158" s="41" t="s">
        <v>40</v>
      </c>
      <c r="D158" s="41" t="s">
        <v>247</v>
      </c>
      <c r="E158" s="41">
        <v>768</v>
      </c>
      <c r="F158" s="41" t="s">
        <v>247</v>
      </c>
      <c r="G158" s="41">
        <v>32</v>
      </c>
      <c r="H158" s="41" t="s">
        <v>26</v>
      </c>
      <c r="I158" s="41" t="s">
        <v>27</v>
      </c>
      <c r="J158" s="10">
        <f t="shared" si="0"/>
        <v>9155</v>
      </c>
      <c r="K158" s="43">
        <f t="shared" si="2"/>
        <v>0.65</v>
      </c>
      <c r="L158" s="10">
        <v>3204</v>
      </c>
      <c r="M158" s="143" t="s">
        <v>289</v>
      </c>
    </row>
    <row r="159" spans="1:13">
      <c r="A159" s="41" t="s">
        <v>23</v>
      </c>
      <c r="B159" s="142" t="s">
        <v>240</v>
      </c>
      <c r="C159" s="41" t="s">
        <v>23</v>
      </c>
      <c r="D159" s="41" t="s">
        <v>25</v>
      </c>
      <c r="E159" s="41">
        <v>4</v>
      </c>
      <c r="F159" s="41"/>
      <c r="G159" s="41"/>
      <c r="H159" s="41" t="s">
        <v>26</v>
      </c>
      <c r="I159" s="41" t="s">
        <v>27</v>
      </c>
      <c r="J159" s="10">
        <f t="shared" si="0"/>
        <v>58</v>
      </c>
      <c r="K159" s="43">
        <f t="shared" si="2"/>
        <v>0.65</v>
      </c>
      <c r="L159" s="10">
        <v>20</v>
      </c>
      <c r="M159" s="143" t="s">
        <v>290</v>
      </c>
    </row>
    <row r="160" spans="1:13">
      <c r="A160" s="41" t="s">
        <v>23</v>
      </c>
      <c r="B160" s="142" t="s">
        <v>240</v>
      </c>
      <c r="C160" s="41" t="s">
        <v>23</v>
      </c>
      <c r="D160" s="41" t="s">
        <v>29</v>
      </c>
      <c r="E160" s="41">
        <v>8</v>
      </c>
      <c r="F160" s="41"/>
      <c r="G160" s="41"/>
      <c r="H160" s="41" t="s">
        <v>26</v>
      </c>
      <c r="I160" s="41" t="s">
        <v>27</v>
      </c>
      <c r="J160" s="10">
        <f t="shared" si="0"/>
        <v>112</v>
      </c>
      <c r="K160" s="43">
        <f t="shared" si="2"/>
        <v>0.65</v>
      </c>
      <c r="L160" s="10">
        <v>39</v>
      </c>
      <c r="M160" s="143" t="s">
        <v>291</v>
      </c>
    </row>
    <row r="161" spans="1:13">
      <c r="A161" s="41" t="s">
        <v>23</v>
      </c>
      <c r="B161" s="142" t="s">
        <v>240</v>
      </c>
      <c r="C161" s="41" t="s">
        <v>23</v>
      </c>
      <c r="D161" s="41" t="s">
        <v>31</v>
      </c>
      <c r="E161" s="41">
        <v>12</v>
      </c>
      <c r="F161" s="41"/>
      <c r="G161" s="41"/>
      <c r="H161" s="41" t="s">
        <v>26</v>
      </c>
      <c r="I161" s="41" t="s">
        <v>27</v>
      </c>
      <c r="J161" s="10">
        <f t="shared" si="0"/>
        <v>160</v>
      </c>
      <c r="K161" s="43">
        <f t="shared" si="2"/>
        <v>0.65</v>
      </c>
      <c r="L161" s="10">
        <v>56</v>
      </c>
      <c r="M161" s="143" t="s">
        <v>292</v>
      </c>
    </row>
    <row r="162" spans="1:13">
      <c r="A162" s="41" t="s">
        <v>23</v>
      </c>
      <c r="B162" s="142" t="s">
        <v>240</v>
      </c>
      <c r="C162" s="41" t="s">
        <v>23</v>
      </c>
      <c r="D162" s="41" t="s">
        <v>33</v>
      </c>
      <c r="E162" s="41">
        <v>16</v>
      </c>
      <c r="F162" s="41"/>
      <c r="G162" s="41"/>
      <c r="H162" s="41" t="s">
        <v>26</v>
      </c>
      <c r="I162" s="41" t="s">
        <v>27</v>
      </c>
      <c r="J162" s="10">
        <f t="shared" si="0"/>
        <v>212</v>
      </c>
      <c r="K162" s="43">
        <f t="shared" si="2"/>
        <v>0.65</v>
      </c>
      <c r="L162" s="10">
        <v>74</v>
      </c>
      <c r="M162" s="143" t="s">
        <v>293</v>
      </c>
    </row>
    <row r="163" spans="1:13">
      <c r="A163" s="41" t="s">
        <v>23</v>
      </c>
      <c r="B163" s="142" t="s">
        <v>240</v>
      </c>
      <c r="C163" s="41" t="s">
        <v>23</v>
      </c>
      <c r="D163" s="41" t="s">
        <v>35</v>
      </c>
      <c r="E163" s="41">
        <v>24</v>
      </c>
      <c r="F163" s="41"/>
      <c r="G163" s="41"/>
      <c r="H163" s="41" t="s">
        <v>26</v>
      </c>
      <c r="I163" s="41" t="s">
        <v>27</v>
      </c>
      <c r="J163" s="10">
        <f t="shared" si="0"/>
        <v>312</v>
      </c>
      <c r="K163" s="43">
        <f t="shared" si="2"/>
        <v>0.65</v>
      </c>
      <c r="L163" s="10">
        <v>109</v>
      </c>
      <c r="M163" s="143" t="s">
        <v>294</v>
      </c>
    </row>
    <row r="164" spans="1:13">
      <c r="A164" s="41" t="s">
        <v>40</v>
      </c>
      <c r="B164" s="142" t="s">
        <v>249</v>
      </c>
      <c r="C164" s="41" t="s">
        <v>40</v>
      </c>
      <c r="D164" s="41" t="s">
        <v>25</v>
      </c>
      <c r="E164" s="41">
        <v>4</v>
      </c>
      <c r="F164" s="41"/>
      <c r="G164" s="41"/>
      <c r="H164" s="41" t="s">
        <v>26</v>
      </c>
      <c r="I164" s="41" t="s">
        <v>27</v>
      </c>
      <c r="J164" s="10">
        <f t="shared" si="0"/>
        <v>58</v>
      </c>
      <c r="K164" s="43">
        <f t="shared" si="2"/>
        <v>0.65</v>
      </c>
      <c r="L164" s="10">
        <v>20</v>
      </c>
      <c r="M164" s="143" t="s">
        <v>295</v>
      </c>
    </row>
    <row r="165" spans="1:13">
      <c r="A165" s="41" t="s">
        <v>40</v>
      </c>
      <c r="B165" s="142" t="s">
        <v>249</v>
      </c>
      <c r="C165" s="41" t="s">
        <v>40</v>
      </c>
      <c r="D165" s="41" t="s">
        <v>29</v>
      </c>
      <c r="E165" s="41">
        <v>8</v>
      </c>
      <c r="F165" s="41"/>
      <c r="G165" s="41"/>
      <c r="H165" s="41" t="s">
        <v>26</v>
      </c>
      <c r="I165" s="41" t="s">
        <v>27</v>
      </c>
      <c r="J165" s="10">
        <f t="shared" si="0"/>
        <v>112</v>
      </c>
      <c r="K165" s="43">
        <f t="shared" si="2"/>
        <v>0.65</v>
      </c>
      <c r="L165" s="10">
        <v>39</v>
      </c>
      <c r="M165" s="143" t="s">
        <v>296</v>
      </c>
    </row>
    <row r="166" spans="1:13">
      <c r="A166" s="41" t="s">
        <v>40</v>
      </c>
      <c r="B166" s="142" t="s">
        <v>249</v>
      </c>
      <c r="C166" s="41" t="s">
        <v>40</v>
      </c>
      <c r="D166" s="41" t="s">
        <v>31</v>
      </c>
      <c r="E166" s="41">
        <v>12</v>
      </c>
      <c r="F166" s="41"/>
      <c r="G166" s="41"/>
      <c r="H166" s="41" t="s">
        <v>26</v>
      </c>
      <c r="I166" s="41" t="s">
        <v>27</v>
      </c>
      <c r="J166" s="10">
        <f t="shared" si="0"/>
        <v>160</v>
      </c>
      <c r="K166" s="43">
        <f t="shared" si="2"/>
        <v>0.65</v>
      </c>
      <c r="L166" s="10">
        <v>56</v>
      </c>
      <c r="M166" s="143" t="s">
        <v>297</v>
      </c>
    </row>
    <row r="167" spans="1:13">
      <c r="A167" s="41" t="s">
        <v>40</v>
      </c>
      <c r="B167" s="142" t="s">
        <v>249</v>
      </c>
      <c r="C167" s="41" t="s">
        <v>40</v>
      </c>
      <c r="D167" s="41" t="s">
        <v>33</v>
      </c>
      <c r="E167" s="41">
        <v>16</v>
      </c>
      <c r="F167" s="41"/>
      <c r="G167" s="41"/>
      <c r="H167" s="41" t="s">
        <v>26</v>
      </c>
      <c r="I167" s="41" t="s">
        <v>27</v>
      </c>
      <c r="J167" s="10">
        <f t="shared" si="0"/>
        <v>212</v>
      </c>
      <c r="K167" s="43">
        <f t="shared" si="2"/>
        <v>0.65</v>
      </c>
      <c r="L167" s="10">
        <v>74</v>
      </c>
      <c r="M167" s="143" t="s">
        <v>298</v>
      </c>
    </row>
    <row r="168" spans="1:13">
      <c r="A168" s="41" t="s">
        <v>40</v>
      </c>
      <c r="B168" s="142" t="s">
        <v>249</v>
      </c>
      <c r="C168" s="41" t="s">
        <v>40</v>
      </c>
      <c r="D168" s="41" t="s">
        <v>35</v>
      </c>
      <c r="E168" s="41">
        <v>24</v>
      </c>
      <c r="F168" s="41"/>
      <c r="G168" s="41"/>
      <c r="H168" s="41" t="s">
        <v>26</v>
      </c>
      <c r="I168" s="41" t="s">
        <v>27</v>
      </c>
      <c r="J168" s="10">
        <f t="shared" si="0"/>
        <v>312</v>
      </c>
      <c r="K168" s="43">
        <f t="shared" si="2"/>
        <v>0.65</v>
      </c>
      <c r="L168" s="10">
        <v>109</v>
      </c>
      <c r="M168" s="143" t="s">
        <v>299</v>
      </c>
    </row>
    <row r="169" spans="1:13">
      <c r="A169" s="41" t="s">
        <v>70</v>
      </c>
      <c r="B169" s="142" t="s">
        <v>267</v>
      </c>
      <c r="C169" s="41" t="s">
        <v>63</v>
      </c>
      <c r="D169" s="44"/>
      <c r="E169" s="44"/>
      <c r="F169" s="44"/>
      <c r="G169" s="44"/>
      <c r="H169" s="41" t="s">
        <v>26</v>
      </c>
      <c r="I169" s="41" t="s">
        <v>27</v>
      </c>
      <c r="J169" s="10">
        <f t="shared" si="0"/>
        <v>163</v>
      </c>
      <c r="K169" s="43">
        <f t="shared" si="2"/>
        <v>0.65</v>
      </c>
      <c r="L169" s="10">
        <v>57</v>
      </c>
      <c r="M169" s="143" t="s">
        <v>300</v>
      </c>
    </row>
    <row r="170" spans="1:13">
      <c r="A170" s="41" t="s">
        <v>70</v>
      </c>
      <c r="B170" s="142" t="s">
        <v>269</v>
      </c>
      <c r="C170" s="41" t="s">
        <v>72</v>
      </c>
      <c r="D170" s="44"/>
      <c r="E170" s="44"/>
      <c r="F170" s="44"/>
      <c r="G170" s="44"/>
      <c r="H170" s="41" t="s">
        <v>26</v>
      </c>
      <c r="I170" s="41" t="s">
        <v>27</v>
      </c>
      <c r="J170" s="10">
        <f t="shared" si="0"/>
        <v>3</v>
      </c>
      <c r="K170" s="43">
        <f>K169</f>
        <v>0.65</v>
      </c>
      <c r="L170" s="10">
        <v>1</v>
      </c>
      <c r="M170" s="143" t="s">
        <v>301</v>
      </c>
    </row>
    <row r="171" spans="1:13">
      <c r="A171" s="41" t="s">
        <v>70</v>
      </c>
      <c r="B171" s="80" t="s">
        <v>271</v>
      </c>
      <c r="C171" s="3" t="s">
        <v>272</v>
      </c>
      <c r="D171" s="44"/>
      <c r="E171" s="44"/>
      <c r="F171" s="44"/>
      <c r="G171" s="44"/>
      <c r="H171" s="41" t="s">
        <v>26</v>
      </c>
      <c r="I171" s="41" t="s">
        <v>27</v>
      </c>
      <c r="J171" s="10">
        <f t="shared" si="0"/>
        <v>100</v>
      </c>
      <c r="K171" s="43">
        <f>K170</f>
        <v>0.65</v>
      </c>
      <c r="L171" s="10">
        <v>35</v>
      </c>
      <c r="M171" s="143" t="s">
        <v>302</v>
      </c>
    </row>
    <row r="172" spans="1:13" ht="29">
      <c r="A172" s="41" t="s">
        <v>70</v>
      </c>
      <c r="B172" s="80" t="s">
        <v>274</v>
      </c>
      <c r="C172" s="3" t="s">
        <v>96</v>
      </c>
      <c r="D172" s="44"/>
      <c r="E172" s="44"/>
      <c r="F172" s="44"/>
      <c r="G172" s="44"/>
      <c r="H172" s="41" t="s">
        <v>26</v>
      </c>
      <c r="I172" s="41" t="s">
        <v>27</v>
      </c>
      <c r="J172" s="10">
        <f t="shared" si="0"/>
        <v>1572</v>
      </c>
      <c r="K172" s="43">
        <f t="shared" si="2"/>
        <v>0.65</v>
      </c>
      <c r="L172" s="10">
        <v>550</v>
      </c>
      <c r="M172" s="143" t="s">
        <v>303</v>
      </c>
    </row>
    <row r="173" spans="1:13" ht="29">
      <c r="A173" s="41" t="s">
        <v>70</v>
      </c>
      <c r="B173" s="80" t="s">
        <v>276</v>
      </c>
      <c r="C173" s="3" t="s">
        <v>96</v>
      </c>
      <c r="D173" s="44"/>
      <c r="E173" s="44"/>
      <c r="F173" s="44"/>
      <c r="G173" s="44"/>
      <c r="H173" s="41" t="s">
        <v>26</v>
      </c>
      <c r="I173" s="41" t="s">
        <v>27</v>
      </c>
      <c r="J173" s="10">
        <f t="shared" si="0"/>
        <v>2358</v>
      </c>
      <c r="K173" s="43">
        <f t="shared" si="2"/>
        <v>0.65</v>
      </c>
      <c r="L173" s="10">
        <v>825</v>
      </c>
      <c r="M173" s="143" t="s">
        <v>304</v>
      </c>
    </row>
    <row r="174" spans="1:13">
      <c r="A174" s="41" t="s">
        <v>70</v>
      </c>
      <c r="B174" s="142" t="s">
        <v>305</v>
      </c>
      <c r="C174" s="3" t="s">
        <v>96</v>
      </c>
      <c r="D174" s="44"/>
      <c r="E174" s="44"/>
      <c r="F174" s="44"/>
      <c r="G174" s="14"/>
      <c r="H174" s="41" t="s">
        <v>26</v>
      </c>
      <c r="I174" s="41" t="s">
        <v>27</v>
      </c>
      <c r="J174" s="150" t="s">
        <v>306</v>
      </c>
      <c r="K174" s="151">
        <v>0.65</v>
      </c>
      <c r="L174" s="52" t="s">
        <v>306</v>
      </c>
      <c r="M174" s="143" t="s">
        <v>307</v>
      </c>
    </row>
    <row r="175" spans="1:13">
      <c r="A175" s="41" t="s">
        <v>70</v>
      </c>
      <c r="B175" s="142" t="s">
        <v>308</v>
      </c>
      <c r="C175" s="3" t="s">
        <v>96</v>
      </c>
      <c r="D175" s="44"/>
      <c r="E175" s="44"/>
      <c r="F175" s="44"/>
      <c r="G175" s="14"/>
      <c r="H175" s="41" t="s">
        <v>26</v>
      </c>
      <c r="I175" s="41" t="s">
        <v>27</v>
      </c>
      <c r="J175" s="150">
        <v>1.71</v>
      </c>
      <c r="K175" s="151">
        <v>0.65</v>
      </c>
      <c r="L175" s="10">
        <v>0.6</v>
      </c>
      <c r="M175" s="143" t="s">
        <v>309</v>
      </c>
    </row>
    <row r="176" spans="1:13">
      <c r="A176" s="41" t="s">
        <v>70</v>
      </c>
      <c r="B176" s="142" t="s">
        <v>310</v>
      </c>
      <c r="C176" s="3" t="s">
        <v>96</v>
      </c>
      <c r="D176" s="44"/>
      <c r="E176" s="44"/>
      <c r="F176" s="44"/>
      <c r="G176" s="14"/>
      <c r="H176" s="41" t="s">
        <v>26</v>
      </c>
      <c r="I176" s="41" t="s">
        <v>27</v>
      </c>
      <c r="J176" s="150">
        <v>8885.7099999999991</v>
      </c>
      <c r="K176" s="151">
        <v>0.65</v>
      </c>
      <c r="L176" s="10">
        <f>6220/2</f>
        <v>3110</v>
      </c>
      <c r="M176" s="143" t="s">
        <v>311</v>
      </c>
    </row>
    <row r="177" spans="1:13">
      <c r="A177" s="41" t="s">
        <v>70</v>
      </c>
      <c r="B177" s="142" t="s">
        <v>312</v>
      </c>
      <c r="C177" s="3" t="s">
        <v>96</v>
      </c>
      <c r="D177" s="44"/>
      <c r="E177" s="44"/>
      <c r="F177" s="44"/>
      <c r="G177" s="14"/>
      <c r="H177" s="41" t="s">
        <v>26</v>
      </c>
      <c r="I177" s="41" t="s">
        <v>27</v>
      </c>
      <c r="J177" s="150">
        <v>13596.43</v>
      </c>
      <c r="K177" s="151">
        <v>0.65</v>
      </c>
      <c r="L177" s="10">
        <f>9517.5/2</f>
        <v>4758.75</v>
      </c>
      <c r="M177" s="143" t="s">
        <v>313</v>
      </c>
    </row>
    <row r="178" spans="1:13">
      <c r="A178" s="41" t="s">
        <v>70</v>
      </c>
      <c r="B178" s="142" t="s">
        <v>314</v>
      </c>
      <c r="C178" s="3" t="s">
        <v>96</v>
      </c>
      <c r="D178" s="44"/>
      <c r="E178" s="44"/>
      <c r="F178" s="44"/>
      <c r="G178" s="14"/>
      <c r="H178" s="41" t="s">
        <v>26</v>
      </c>
      <c r="I178" s="41" t="s">
        <v>27</v>
      </c>
      <c r="J178" s="150">
        <v>14967.86</v>
      </c>
      <c r="K178" s="151">
        <v>0.65</v>
      </c>
      <c r="L178" s="52">
        <f>10477.5/2</f>
        <v>5238.75</v>
      </c>
      <c r="M178" s="143" t="s">
        <v>315</v>
      </c>
    </row>
    <row r="179" spans="1:13">
      <c r="A179" s="41" t="s">
        <v>70</v>
      </c>
      <c r="B179" s="142" t="s">
        <v>316</v>
      </c>
      <c r="C179" s="3" t="s">
        <v>96</v>
      </c>
      <c r="D179" s="44"/>
      <c r="E179" s="44"/>
      <c r="F179" s="44"/>
      <c r="G179" s="14"/>
      <c r="H179" s="41" t="s">
        <v>26</v>
      </c>
      <c r="I179" s="41" t="s">
        <v>27</v>
      </c>
      <c r="J179" s="150">
        <v>16407.86</v>
      </c>
      <c r="K179" s="151">
        <v>0.65</v>
      </c>
      <c r="L179" s="52">
        <f>11485.5/2</f>
        <v>5742.75</v>
      </c>
      <c r="M179" s="143" t="s">
        <v>317</v>
      </c>
    </row>
    <row r="180" spans="1:13">
      <c r="A180" s="41" t="s">
        <v>70</v>
      </c>
      <c r="B180" s="142" t="s">
        <v>318</v>
      </c>
      <c r="C180" s="3" t="s">
        <v>96</v>
      </c>
      <c r="D180" s="44"/>
      <c r="E180" s="44"/>
      <c r="F180" s="44"/>
      <c r="G180" s="14"/>
      <c r="H180" s="41" t="s">
        <v>26</v>
      </c>
      <c r="I180" s="41" t="s">
        <v>27</v>
      </c>
      <c r="J180" s="150">
        <v>17539.29</v>
      </c>
      <c r="K180" s="151">
        <v>0.65</v>
      </c>
      <c r="L180" s="52">
        <f>12277.5/2</f>
        <v>6138.75</v>
      </c>
      <c r="M180" s="143" t="s">
        <v>319</v>
      </c>
    </row>
    <row r="181" spans="1:13">
      <c r="A181" s="41" t="s">
        <v>70</v>
      </c>
      <c r="B181" s="142" t="s">
        <v>320</v>
      </c>
      <c r="C181" s="3" t="s">
        <v>96</v>
      </c>
      <c r="D181" s="44"/>
      <c r="E181" s="44"/>
      <c r="F181" s="44"/>
      <c r="G181" s="14"/>
      <c r="H181" s="41" t="s">
        <v>26</v>
      </c>
      <c r="I181" s="41" t="s">
        <v>27</v>
      </c>
      <c r="J181" s="150">
        <v>18670.71</v>
      </c>
      <c r="K181" s="151">
        <v>0.65</v>
      </c>
      <c r="L181" s="52">
        <f>13069.5/2</f>
        <v>6534.75</v>
      </c>
      <c r="M181" s="143" t="s">
        <v>321</v>
      </c>
    </row>
    <row r="182" spans="1:13">
      <c r="A182" s="41" t="s">
        <v>70</v>
      </c>
      <c r="B182" s="142" t="s">
        <v>322</v>
      </c>
      <c r="C182" s="3" t="s">
        <v>96</v>
      </c>
      <c r="D182" s="44"/>
      <c r="E182" s="44"/>
      <c r="F182" s="44"/>
      <c r="G182" s="14"/>
      <c r="H182" s="41" t="s">
        <v>26</v>
      </c>
      <c r="I182" s="41" t="s">
        <v>27</v>
      </c>
      <c r="J182" s="150">
        <v>19905</v>
      </c>
      <c r="K182" s="151">
        <v>0.65</v>
      </c>
      <c r="L182" s="52">
        <f>13933.5/2</f>
        <v>6966.75</v>
      </c>
      <c r="M182" s="143" t="s">
        <v>323</v>
      </c>
    </row>
    <row r="183" spans="1:13">
      <c r="A183" s="41" t="s">
        <v>70</v>
      </c>
      <c r="B183" s="142" t="s">
        <v>324</v>
      </c>
      <c r="C183" s="3" t="s">
        <v>96</v>
      </c>
      <c r="D183" s="44"/>
      <c r="E183" s="44"/>
      <c r="F183" s="44"/>
      <c r="G183" s="14"/>
      <c r="H183" s="41" t="s">
        <v>26</v>
      </c>
      <c r="I183" s="41" t="s">
        <v>27</v>
      </c>
      <c r="J183" s="150">
        <v>21070.71</v>
      </c>
      <c r="K183" s="151">
        <v>0.65</v>
      </c>
      <c r="L183" s="52">
        <f>14749.5/2</f>
        <v>7374.75</v>
      </c>
      <c r="M183" s="143" t="s">
        <v>325</v>
      </c>
    </row>
    <row r="184" spans="1:13">
      <c r="A184" s="41" t="s">
        <v>70</v>
      </c>
      <c r="B184" s="142" t="s">
        <v>326</v>
      </c>
      <c r="C184" s="3" t="s">
        <v>96</v>
      </c>
      <c r="D184" s="44"/>
      <c r="E184" s="44"/>
      <c r="F184" s="44"/>
      <c r="G184" s="14"/>
      <c r="H184" s="41" t="s">
        <v>26</v>
      </c>
      <c r="I184" s="41" t="s">
        <v>27</v>
      </c>
      <c r="J184" s="150">
        <v>22167.86</v>
      </c>
      <c r="K184" s="151">
        <v>0.65</v>
      </c>
      <c r="L184" s="52">
        <f>15517.5/2</f>
        <v>7758.75</v>
      </c>
      <c r="M184" s="143" t="s">
        <v>327</v>
      </c>
    </row>
    <row r="185" spans="1:13">
      <c r="A185" s="41" t="s">
        <v>70</v>
      </c>
      <c r="B185" s="142" t="s">
        <v>328</v>
      </c>
      <c r="C185" s="3" t="s">
        <v>96</v>
      </c>
      <c r="D185" s="44"/>
      <c r="E185" s="44"/>
      <c r="F185" s="44"/>
      <c r="G185" s="14"/>
      <c r="H185" s="41" t="s">
        <v>26</v>
      </c>
      <c r="I185" s="41" t="s">
        <v>27</v>
      </c>
      <c r="J185" s="150">
        <v>22853.57</v>
      </c>
      <c r="K185" s="151">
        <v>0.65</v>
      </c>
      <c r="L185" s="52">
        <f>15997.5/2</f>
        <v>7998.75</v>
      </c>
      <c r="M185" s="143" t="s">
        <v>329</v>
      </c>
    </row>
    <row r="186" spans="1:13" ht="29">
      <c r="A186" s="41" t="s">
        <v>70</v>
      </c>
      <c r="B186" s="135" t="s">
        <v>330</v>
      </c>
      <c r="C186" s="3" t="s">
        <v>96</v>
      </c>
      <c r="D186" s="44"/>
      <c r="E186" s="44"/>
      <c r="F186" s="44"/>
      <c r="G186" s="44"/>
      <c r="H186" s="41" t="s">
        <v>26</v>
      </c>
      <c r="I186" s="41" t="s">
        <v>27</v>
      </c>
      <c r="J186" s="150">
        <v>34.29</v>
      </c>
      <c r="K186" s="151">
        <v>0.65</v>
      </c>
      <c r="L186" s="54">
        <v>12</v>
      </c>
      <c r="M186" s="143" t="s">
        <v>331</v>
      </c>
    </row>
    <row r="187" spans="1:13">
      <c r="A187" s="41" t="s">
        <v>70</v>
      </c>
      <c r="B187" s="136" t="s">
        <v>332</v>
      </c>
      <c r="C187" s="3" t="s">
        <v>96</v>
      </c>
      <c r="D187" s="44"/>
      <c r="E187" s="44"/>
      <c r="F187" s="44"/>
      <c r="G187" s="44"/>
      <c r="H187" s="41" t="s">
        <v>26</v>
      </c>
      <c r="I187" s="41" t="s">
        <v>27</v>
      </c>
      <c r="J187" s="150">
        <v>50.29</v>
      </c>
      <c r="K187" s="151">
        <v>0.65</v>
      </c>
      <c r="L187" s="54">
        <v>17.600000000000001</v>
      </c>
      <c r="M187" s="143" t="s">
        <v>333</v>
      </c>
    </row>
    <row r="188" spans="1:13">
      <c r="A188" s="41" t="s">
        <v>70</v>
      </c>
      <c r="B188" s="137" t="s">
        <v>334</v>
      </c>
      <c r="C188" s="3" t="s">
        <v>96</v>
      </c>
      <c r="D188" s="44"/>
      <c r="E188" s="44"/>
      <c r="F188" s="44"/>
      <c r="G188" s="44"/>
      <c r="H188" s="41" t="s">
        <v>106</v>
      </c>
      <c r="I188" s="14" t="s">
        <v>27</v>
      </c>
      <c r="J188" s="150">
        <v>2842.86</v>
      </c>
      <c r="K188" s="151">
        <v>0.65</v>
      </c>
      <c r="L188" s="55">
        <v>995</v>
      </c>
      <c r="M188" s="143" t="s">
        <v>335</v>
      </c>
    </row>
    <row r="189" spans="1:13">
      <c r="A189" s="41" t="s">
        <v>70</v>
      </c>
      <c r="B189" s="137" t="s">
        <v>336</v>
      </c>
      <c r="C189" s="3" t="s">
        <v>96</v>
      </c>
      <c r="D189" s="44"/>
      <c r="E189" s="44"/>
      <c r="F189" s="44"/>
      <c r="G189" s="44"/>
      <c r="H189" s="41" t="s">
        <v>106</v>
      </c>
      <c r="I189" s="14" t="s">
        <v>27</v>
      </c>
      <c r="J189" s="150">
        <v>341.14</v>
      </c>
      <c r="K189" s="151">
        <v>0.65</v>
      </c>
      <c r="L189" s="55">
        <f>L188*0.12</f>
        <v>119.39999999999999</v>
      </c>
      <c r="M189" s="143" t="s">
        <v>337</v>
      </c>
    </row>
    <row r="190" spans="1:13">
      <c r="A190" s="41" t="s">
        <v>70</v>
      </c>
      <c r="B190" s="137" t="s">
        <v>338</v>
      </c>
      <c r="C190" s="3" t="s">
        <v>96</v>
      </c>
      <c r="D190" s="44"/>
      <c r="E190" s="44"/>
      <c r="F190" s="44"/>
      <c r="G190" s="44"/>
      <c r="H190" s="41" t="s">
        <v>106</v>
      </c>
      <c r="I190" s="14" t="s">
        <v>27</v>
      </c>
      <c r="J190" s="150">
        <v>11414.29</v>
      </c>
      <c r="K190" s="151">
        <v>0.65</v>
      </c>
      <c r="L190" s="55">
        <v>3995</v>
      </c>
      <c r="M190" s="143" t="s">
        <v>339</v>
      </c>
    </row>
    <row r="191" spans="1:13">
      <c r="A191" s="41" t="s">
        <v>70</v>
      </c>
      <c r="B191" s="137" t="s">
        <v>340</v>
      </c>
      <c r="C191" s="3" t="s">
        <v>96</v>
      </c>
      <c r="D191" s="44"/>
      <c r="E191" s="44"/>
      <c r="F191" s="44"/>
      <c r="G191" s="44"/>
      <c r="H191" s="41" t="s">
        <v>106</v>
      </c>
      <c r="I191" s="14" t="s">
        <v>27</v>
      </c>
      <c r="J191" s="150">
        <v>1369.71</v>
      </c>
      <c r="K191" s="151">
        <v>0.65</v>
      </c>
      <c r="L191" s="55">
        <f>L190*0.12</f>
        <v>479.4</v>
      </c>
      <c r="M191" s="143" t="s">
        <v>341</v>
      </c>
    </row>
    <row r="192" spans="1:13">
      <c r="A192" s="41" t="s">
        <v>70</v>
      </c>
      <c r="B192" s="137" t="s">
        <v>342</v>
      </c>
      <c r="C192" s="3" t="s">
        <v>96</v>
      </c>
      <c r="D192" s="56"/>
      <c r="E192" s="56"/>
      <c r="F192" s="44"/>
      <c r="G192" s="44"/>
      <c r="H192" s="41" t="s">
        <v>106</v>
      </c>
      <c r="I192" s="14" t="s">
        <v>27</v>
      </c>
      <c r="J192" s="150">
        <v>21414.29</v>
      </c>
      <c r="K192" s="151">
        <v>0.65</v>
      </c>
      <c r="L192" s="55">
        <v>7495</v>
      </c>
      <c r="M192" s="143" t="s">
        <v>343</v>
      </c>
    </row>
    <row r="193" spans="1:13">
      <c r="A193" s="41" t="s">
        <v>70</v>
      </c>
      <c r="B193" s="137" t="s">
        <v>344</v>
      </c>
      <c r="C193" s="3" t="s">
        <v>96</v>
      </c>
      <c r="D193" s="44"/>
      <c r="E193" s="44"/>
      <c r="F193" s="44"/>
      <c r="G193" s="44"/>
      <c r="H193" s="41" t="s">
        <v>106</v>
      </c>
      <c r="I193" s="14" t="s">
        <v>27</v>
      </c>
      <c r="J193" s="150">
        <v>2569.71</v>
      </c>
      <c r="K193" s="151">
        <v>0.65</v>
      </c>
      <c r="L193" s="55">
        <f>L192*0.12</f>
        <v>899.4</v>
      </c>
      <c r="M193" s="143" t="s">
        <v>345</v>
      </c>
    </row>
    <row r="194" spans="1:13">
      <c r="A194" s="41" t="s">
        <v>70</v>
      </c>
      <c r="B194" s="137" t="s">
        <v>346</v>
      </c>
      <c r="C194" s="3" t="s">
        <v>96</v>
      </c>
      <c r="D194" s="56"/>
      <c r="E194" s="56"/>
      <c r="F194" s="44"/>
      <c r="G194" s="44"/>
      <c r="H194" s="41" t="s">
        <v>106</v>
      </c>
      <c r="I194" s="14" t="s">
        <v>27</v>
      </c>
      <c r="J194" s="150">
        <v>35700</v>
      </c>
      <c r="K194" s="151">
        <v>0.65</v>
      </c>
      <c r="L194" s="55">
        <v>12495</v>
      </c>
      <c r="M194" s="143" t="s">
        <v>347</v>
      </c>
    </row>
    <row r="195" spans="1:13">
      <c r="A195" s="41" t="s">
        <v>70</v>
      </c>
      <c r="B195" s="137" t="s">
        <v>348</v>
      </c>
      <c r="C195" s="3" t="s">
        <v>96</v>
      </c>
      <c r="D195" s="44"/>
      <c r="E195" s="44"/>
      <c r="F195" s="44"/>
      <c r="G195" s="44"/>
      <c r="H195" s="41" t="s">
        <v>106</v>
      </c>
      <c r="I195" s="14" t="s">
        <v>27</v>
      </c>
      <c r="J195" s="150">
        <v>4284</v>
      </c>
      <c r="K195" s="151">
        <v>0.65</v>
      </c>
      <c r="L195" s="55">
        <f>L194*0.12</f>
        <v>1499.3999999999999</v>
      </c>
      <c r="M195" s="143" t="s">
        <v>349</v>
      </c>
    </row>
    <row r="196" spans="1:13">
      <c r="A196" s="41" t="s">
        <v>70</v>
      </c>
      <c r="B196" s="137" t="s">
        <v>350</v>
      </c>
      <c r="C196" s="3" t="s">
        <v>96</v>
      </c>
      <c r="D196" s="56"/>
      <c r="E196" s="56"/>
      <c r="F196" s="44"/>
      <c r="G196" s="44"/>
      <c r="H196" s="41" t="s">
        <v>106</v>
      </c>
      <c r="I196" s="41" t="s">
        <v>27</v>
      </c>
      <c r="J196" s="150">
        <v>31271.43</v>
      </c>
      <c r="K196" s="43">
        <v>0.65</v>
      </c>
      <c r="L196" s="57">
        <v>10945</v>
      </c>
      <c r="M196" s="143" t="s">
        <v>351</v>
      </c>
    </row>
    <row r="197" spans="1:13">
      <c r="A197" s="41" t="s">
        <v>70</v>
      </c>
      <c r="B197" s="137" t="s">
        <v>352</v>
      </c>
      <c r="C197" s="3" t="s">
        <v>96</v>
      </c>
      <c r="D197" s="56"/>
      <c r="E197" s="56"/>
      <c r="F197" s="44"/>
      <c r="G197" s="44"/>
      <c r="H197" s="41" t="s">
        <v>106</v>
      </c>
      <c r="I197" s="41" t="s">
        <v>27</v>
      </c>
      <c r="J197" s="150">
        <v>3752.57</v>
      </c>
      <c r="K197" s="43">
        <v>0.65</v>
      </c>
      <c r="L197" s="55">
        <f>L196*0.12</f>
        <v>1313.3999999999999</v>
      </c>
      <c r="M197" s="143" t="s">
        <v>353</v>
      </c>
    </row>
    <row r="198" spans="1:13">
      <c r="A198" s="41" t="s">
        <v>70</v>
      </c>
      <c r="B198" s="142" t="s">
        <v>354</v>
      </c>
      <c r="C198" s="3" t="s">
        <v>96</v>
      </c>
      <c r="D198" s="44"/>
      <c r="E198" s="44"/>
      <c r="F198" s="44"/>
      <c r="G198" s="44"/>
      <c r="H198" s="41" t="s">
        <v>26</v>
      </c>
      <c r="I198" s="41" t="s">
        <v>27</v>
      </c>
      <c r="J198" s="150">
        <v>757.14</v>
      </c>
      <c r="K198" s="43">
        <v>0.65</v>
      </c>
      <c r="L198" s="10">
        <v>265</v>
      </c>
      <c r="M198" s="143" t="s">
        <v>355</v>
      </c>
    </row>
    <row r="199" spans="1:13">
      <c r="A199" s="41" t="s">
        <v>70</v>
      </c>
      <c r="B199" s="142" t="s">
        <v>356</v>
      </c>
      <c r="C199" s="3" t="s">
        <v>96</v>
      </c>
      <c r="D199" s="44"/>
      <c r="E199" s="44"/>
      <c r="F199" s="44"/>
      <c r="G199" s="44"/>
      <c r="H199" s="41" t="s">
        <v>26</v>
      </c>
      <c r="I199" s="41" t="s">
        <v>27</v>
      </c>
      <c r="J199" s="150">
        <v>871.43</v>
      </c>
      <c r="K199" s="43">
        <v>0.65</v>
      </c>
      <c r="L199" s="10">
        <v>305</v>
      </c>
      <c r="M199" s="143" t="s">
        <v>357</v>
      </c>
    </row>
    <row r="200" spans="1:13">
      <c r="A200" s="41" t="s">
        <v>70</v>
      </c>
      <c r="B200" s="142" t="s">
        <v>358</v>
      </c>
      <c r="C200" s="3" t="s">
        <v>96</v>
      </c>
      <c r="D200" s="44"/>
      <c r="E200" s="44"/>
      <c r="F200" s="44"/>
      <c r="G200" s="44"/>
      <c r="H200" s="41" t="s">
        <v>26</v>
      </c>
      <c r="I200" s="41" t="s">
        <v>27</v>
      </c>
      <c r="J200" s="150">
        <v>568.57000000000005</v>
      </c>
      <c r="K200" s="43">
        <v>0.65</v>
      </c>
      <c r="L200" s="10">
        <v>199</v>
      </c>
      <c r="M200" s="143" t="s">
        <v>359</v>
      </c>
    </row>
    <row r="201" spans="1:13">
      <c r="A201" s="41" t="s">
        <v>70</v>
      </c>
      <c r="B201" s="142" t="s">
        <v>360</v>
      </c>
      <c r="C201" s="3" t="s">
        <v>96</v>
      </c>
      <c r="D201" s="44"/>
      <c r="E201" s="44"/>
      <c r="F201" s="44"/>
      <c r="G201" s="44"/>
      <c r="H201" s="41" t="s">
        <v>26</v>
      </c>
      <c r="I201" s="41" t="s">
        <v>27</v>
      </c>
      <c r="J201" s="150">
        <v>757.14</v>
      </c>
      <c r="K201" s="43">
        <v>0.65</v>
      </c>
      <c r="L201" s="10">
        <v>265</v>
      </c>
      <c r="M201" s="143" t="s">
        <v>361</v>
      </c>
    </row>
    <row r="202" spans="1:13">
      <c r="A202" s="41" t="s">
        <v>70</v>
      </c>
      <c r="B202" s="80" t="s">
        <v>362</v>
      </c>
      <c r="C202" s="3" t="s">
        <v>96</v>
      </c>
      <c r="D202" s="44"/>
      <c r="E202" s="44"/>
      <c r="F202" s="44"/>
      <c r="G202" s="44"/>
      <c r="H202" s="41" t="s">
        <v>26</v>
      </c>
      <c r="I202" s="41" t="s">
        <v>27</v>
      </c>
      <c r="J202" s="150">
        <v>282.86</v>
      </c>
      <c r="K202" s="43">
        <v>0.65</v>
      </c>
      <c r="L202" s="10">
        <v>99</v>
      </c>
      <c r="M202" s="143" t="s">
        <v>363</v>
      </c>
    </row>
    <row r="203" spans="1:13">
      <c r="A203" s="41" t="s">
        <v>70</v>
      </c>
      <c r="B203" s="80" t="s">
        <v>364</v>
      </c>
      <c r="C203" s="3" t="s">
        <v>96</v>
      </c>
      <c r="D203" s="44"/>
      <c r="E203" s="44"/>
      <c r="F203" s="44"/>
      <c r="G203" s="44"/>
      <c r="H203" s="41" t="s">
        <v>26</v>
      </c>
      <c r="I203" s="41" t="s">
        <v>27</v>
      </c>
      <c r="J203" s="150">
        <v>854.29</v>
      </c>
      <c r="K203" s="43">
        <v>0.65</v>
      </c>
      <c r="L203" s="10">
        <v>299</v>
      </c>
      <c r="M203" s="143" t="s">
        <v>365</v>
      </c>
    </row>
    <row r="204" spans="1:13">
      <c r="A204" s="41" t="s">
        <v>70</v>
      </c>
      <c r="B204" s="80" t="s">
        <v>366</v>
      </c>
      <c r="C204" s="3" t="s">
        <v>96</v>
      </c>
      <c r="D204" s="44"/>
      <c r="E204" s="44"/>
      <c r="F204" s="44"/>
      <c r="G204" s="44"/>
      <c r="H204" s="41" t="s">
        <v>26</v>
      </c>
      <c r="I204" s="41" t="s">
        <v>27</v>
      </c>
      <c r="J204" s="150">
        <v>170.86</v>
      </c>
      <c r="K204" s="43">
        <v>0.65</v>
      </c>
      <c r="L204" s="10">
        <f>L203*0.2</f>
        <v>59.800000000000004</v>
      </c>
      <c r="M204" s="143" t="s">
        <v>367</v>
      </c>
    </row>
    <row r="205" spans="1:13">
      <c r="A205" s="41" t="s">
        <v>70</v>
      </c>
      <c r="B205" s="80" t="s">
        <v>368</v>
      </c>
      <c r="C205" s="3" t="s">
        <v>96</v>
      </c>
      <c r="D205" s="44"/>
      <c r="E205" s="44"/>
      <c r="F205" s="44"/>
      <c r="G205" s="44"/>
      <c r="H205" s="41" t="s">
        <v>26</v>
      </c>
      <c r="I205" s="41" t="s">
        <v>27</v>
      </c>
      <c r="J205" s="150">
        <v>885.71</v>
      </c>
      <c r="K205" s="43">
        <v>0.65</v>
      </c>
      <c r="L205" s="10">
        <v>310</v>
      </c>
      <c r="M205" s="143" t="s">
        <v>369</v>
      </c>
    </row>
    <row r="206" spans="1:13">
      <c r="A206" s="41" t="s">
        <v>70</v>
      </c>
      <c r="B206" s="80" t="s">
        <v>370</v>
      </c>
      <c r="C206" s="3" t="s">
        <v>96</v>
      </c>
      <c r="D206" s="44"/>
      <c r="E206" s="44"/>
      <c r="F206" s="44"/>
      <c r="G206" s="44"/>
      <c r="H206" s="41" t="s">
        <v>26</v>
      </c>
      <c r="I206" s="41" t="s">
        <v>27</v>
      </c>
      <c r="J206" s="150">
        <v>221.42</v>
      </c>
      <c r="K206" s="43">
        <v>0.65</v>
      </c>
      <c r="L206" s="10">
        <f>L205*0.25</f>
        <v>77.5</v>
      </c>
      <c r="M206" s="143" t="s">
        <v>371</v>
      </c>
    </row>
    <row r="207" spans="1:13">
      <c r="A207" s="41" t="s">
        <v>70</v>
      </c>
      <c r="B207" s="80" t="s">
        <v>372</v>
      </c>
      <c r="C207" s="3" t="s">
        <v>96</v>
      </c>
      <c r="D207" s="44"/>
      <c r="E207" s="44"/>
      <c r="F207" s="44"/>
      <c r="G207" s="44"/>
      <c r="H207" s="41" t="s">
        <v>26</v>
      </c>
      <c r="I207" s="41" t="s">
        <v>27</v>
      </c>
      <c r="J207" s="150">
        <v>1200</v>
      </c>
      <c r="K207" s="43">
        <v>0.65</v>
      </c>
      <c r="L207" s="10">
        <v>420</v>
      </c>
      <c r="M207" s="143" t="s">
        <v>373</v>
      </c>
    </row>
    <row r="208" spans="1:13">
      <c r="A208" s="41" t="s">
        <v>70</v>
      </c>
      <c r="B208" s="80" t="s">
        <v>374</v>
      </c>
      <c r="C208" s="3" t="s">
        <v>96</v>
      </c>
      <c r="D208" s="44"/>
      <c r="E208" s="44"/>
      <c r="F208" s="44"/>
      <c r="G208" s="44"/>
      <c r="H208" s="41" t="s">
        <v>26</v>
      </c>
      <c r="I208" s="41" t="s">
        <v>27</v>
      </c>
      <c r="J208" s="150">
        <v>300</v>
      </c>
      <c r="K208" s="43">
        <v>0.65</v>
      </c>
      <c r="L208" s="10">
        <f>L207*0.25</f>
        <v>105</v>
      </c>
      <c r="M208" s="143" t="s">
        <v>375</v>
      </c>
    </row>
    <row r="209" spans="1:13">
      <c r="A209" s="41" t="s">
        <v>70</v>
      </c>
      <c r="B209" s="80" t="s">
        <v>376</v>
      </c>
      <c r="C209" s="3" t="s">
        <v>96</v>
      </c>
      <c r="D209" s="44"/>
      <c r="E209" s="44"/>
      <c r="F209" s="44"/>
      <c r="G209" s="44"/>
      <c r="H209" s="41" t="s">
        <v>26</v>
      </c>
      <c r="I209" s="41" t="s">
        <v>27</v>
      </c>
      <c r="J209" s="150">
        <v>1300</v>
      </c>
      <c r="K209" s="43">
        <v>0.65</v>
      </c>
      <c r="L209" s="10">
        <v>455</v>
      </c>
      <c r="M209" s="143" t="s">
        <v>377</v>
      </c>
    </row>
    <row r="210" spans="1:13">
      <c r="A210" s="41" t="s">
        <v>70</v>
      </c>
      <c r="B210" s="80" t="s">
        <v>378</v>
      </c>
      <c r="C210" s="3" t="s">
        <v>96</v>
      </c>
      <c r="D210" s="44"/>
      <c r="E210" s="44"/>
      <c r="F210" s="44"/>
      <c r="G210" s="44"/>
      <c r="H210" s="41" t="s">
        <v>26</v>
      </c>
      <c r="I210" s="41" t="s">
        <v>27</v>
      </c>
      <c r="J210" s="150">
        <v>325</v>
      </c>
      <c r="K210" s="43">
        <v>0.65</v>
      </c>
      <c r="L210" s="10">
        <f>L209*0.25</f>
        <v>113.75</v>
      </c>
      <c r="M210" s="143" t="s">
        <v>379</v>
      </c>
    </row>
    <row r="211" spans="1:13">
      <c r="A211" s="41" t="s">
        <v>70</v>
      </c>
      <c r="B211" s="80" t="s">
        <v>380</v>
      </c>
      <c r="C211" s="3" t="s">
        <v>96</v>
      </c>
      <c r="D211" s="44"/>
      <c r="E211" s="44"/>
      <c r="F211" s="44"/>
      <c r="G211" s="44"/>
      <c r="H211" s="41" t="s">
        <v>26</v>
      </c>
      <c r="I211" s="41" t="s">
        <v>27</v>
      </c>
      <c r="J211" s="150">
        <v>1425.71</v>
      </c>
      <c r="K211" s="43">
        <v>0.65</v>
      </c>
      <c r="L211" s="10">
        <v>499</v>
      </c>
      <c r="M211" s="143" t="s">
        <v>381</v>
      </c>
    </row>
    <row r="212" spans="1:13">
      <c r="A212" s="41" t="s">
        <v>70</v>
      </c>
      <c r="B212" s="80" t="s">
        <v>382</v>
      </c>
      <c r="C212" s="3" t="s">
        <v>96</v>
      </c>
      <c r="D212" s="44"/>
      <c r="E212" s="44"/>
      <c r="F212" s="44"/>
      <c r="G212" s="44"/>
      <c r="H212" s="41" t="s">
        <v>26</v>
      </c>
      <c r="I212" s="41" t="s">
        <v>27</v>
      </c>
      <c r="J212" s="150">
        <v>356.42</v>
      </c>
      <c r="K212" s="43">
        <v>0.65</v>
      </c>
      <c r="L212" s="10">
        <f>L211*0.25</f>
        <v>124.75</v>
      </c>
      <c r="M212" s="143" t="s">
        <v>383</v>
      </c>
    </row>
    <row r="213" spans="1:13">
      <c r="A213" s="41" t="s">
        <v>70</v>
      </c>
      <c r="B213" s="80" t="s">
        <v>384</v>
      </c>
      <c r="C213" s="3" t="s">
        <v>96</v>
      </c>
      <c r="D213" s="44"/>
      <c r="E213" s="44"/>
      <c r="F213" s="44"/>
      <c r="G213" s="44"/>
      <c r="H213" s="41" t="s">
        <v>26</v>
      </c>
      <c r="I213" s="41" t="s">
        <v>27</v>
      </c>
      <c r="J213" s="150">
        <v>1557.14</v>
      </c>
      <c r="K213" s="43">
        <v>0.65</v>
      </c>
      <c r="L213" s="10">
        <v>545</v>
      </c>
      <c r="M213" s="143" t="s">
        <v>385</v>
      </c>
    </row>
    <row r="214" spans="1:13">
      <c r="A214" s="41" t="s">
        <v>70</v>
      </c>
      <c r="B214" s="80" t="s">
        <v>386</v>
      </c>
      <c r="C214" s="3" t="s">
        <v>96</v>
      </c>
      <c r="D214" s="44"/>
      <c r="E214" s="44"/>
      <c r="F214" s="44"/>
      <c r="G214" s="44"/>
      <c r="H214" s="41" t="s">
        <v>26</v>
      </c>
      <c r="I214" s="41" t="s">
        <v>27</v>
      </c>
      <c r="J214" s="150">
        <v>389.28</v>
      </c>
      <c r="K214" s="43">
        <v>0.65</v>
      </c>
      <c r="L214" s="10">
        <f>L213*0.25</f>
        <v>136.25</v>
      </c>
      <c r="M214" s="143" t="s">
        <v>387</v>
      </c>
    </row>
    <row r="215" spans="1:13">
      <c r="A215" s="41" t="s">
        <v>70</v>
      </c>
      <c r="B215" s="80" t="s">
        <v>388</v>
      </c>
      <c r="C215" s="3" t="s">
        <v>96</v>
      </c>
      <c r="D215" s="44"/>
      <c r="E215" s="44"/>
      <c r="F215" s="44"/>
      <c r="G215" s="44"/>
      <c r="H215" s="41" t="s">
        <v>26</v>
      </c>
      <c r="I215" s="41" t="s">
        <v>27</v>
      </c>
      <c r="J215" s="150">
        <v>2157.14</v>
      </c>
      <c r="K215" s="43">
        <v>0.65</v>
      </c>
      <c r="L215" s="10">
        <v>755</v>
      </c>
      <c r="M215" s="143" t="s">
        <v>389</v>
      </c>
    </row>
    <row r="216" spans="1:13">
      <c r="A216" s="41" t="s">
        <v>70</v>
      </c>
      <c r="B216" s="80" t="s">
        <v>390</v>
      </c>
      <c r="C216" s="3" t="s">
        <v>96</v>
      </c>
      <c r="D216" s="44"/>
      <c r="E216" s="44"/>
      <c r="F216" s="44"/>
      <c r="G216" s="44"/>
      <c r="H216" s="41" t="s">
        <v>26</v>
      </c>
      <c r="I216" s="41" t="s">
        <v>27</v>
      </c>
      <c r="J216" s="150">
        <v>539.28</v>
      </c>
      <c r="K216" s="43">
        <v>0.65</v>
      </c>
      <c r="L216" s="10">
        <f>L215*0.25</f>
        <v>188.75</v>
      </c>
      <c r="M216" s="143" t="s">
        <v>391</v>
      </c>
    </row>
    <row r="217" spans="1:13">
      <c r="A217" s="41" t="s">
        <v>70</v>
      </c>
      <c r="B217" s="80" t="s">
        <v>392</v>
      </c>
      <c r="C217" s="3" t="s">
        <v>96</v>
      </c>
      <c r="D217" s="44"/>
      <c r="E217" s="44"/>
      <c r="F217" s="44"/>
      <c r="G217" s="44"/>
      <c r="H217" s="41" t="s">
        <v>26</v>
      </c>
      <c r="I217" s="41" t="s">
        <v>27</v>
      </c>
      <c r="J217" s="150">
        <v>2271.4299999999998</v>
      </c>
      <c r="K217" s="43">
        <v>0.65</v>
      </c>
      <c r="L217" s="10">
        <v>795</v>
      </c>
      <c r="M217" s="143" t="s">
        <v>393</v>
      </c>
    </row>
    <row r="218" spans="1:13">
      <c r="A218" s="41" t="s">
        <v>70</v>
      </c>
      <c r="B218" s="80" t="s">
        <v>394</v>
      </c>
      <c r="C218" s="3" t="s">
        <v>96</v>
      </c>
      <c r="D218" s="44"/>
      <c r="E218" s="44"/>
      <c r="F218" s="44"/>
      <c r="G218" s="44"/>
      <c r="H218" s="41" t="s">
        <v>26</v>
      </c>
      <c r="I218" s="41" t="s">
        <v>27</v>
      </c>
      <c r="J218" s="150">
        <v>567.85</v>
      </c>
      <c r="K218" s="43">
        <v>0.65</v>
      </c>
      <c r="L218" s="10">
        <f>L217*0.25</f>
        <v>198.75</v>
      </c>
      <c r="M218" s="143" t="s">
        <v>395</v>
      </c>
    </row>
    <row r="219" spans="1:13">
      <c r="A219" s="41" t="s">
        <v>70</v>
      </c>
      <c r="B219" s="80" t="s">
        <v>396</v>
      </c>
      <c r="C219" s="3" t="s">
        <v>96</v>
      </c>
      <c r="D219" s="44"/>
      <c r="E219" s="44"/>
      <c r="F219" s="44"/>
      <c r="G219" s="44"/>
      <c r="H219" s="41" t="s">
        <v>26</v>
      </c>
      <c r="I219" s="41" t="s">
        <v>27</v>
      </c>
      <c r="J219" s="150" t="s">
        <v>397</v>
      </c>
      <c r="K219" s="43">
        <v>0.65</v>
      </c>
      <c r="L219" s="10" t="s">
        <v>398</v>
      </c>
      <c r="M219" s="143" t="s">
        <v>399</v>
      </c>
    </row>
    <row r="220" spans="1:13">
      <c r="A220" s="41" t="s">
        <v>70</v>
      </c>
      <c r="B220" s="80" t="s">
        <v>400</v>
      </c>
      <c r="C220" s="3" t="s">
        <v>96</v>
      </c>
      <c r="D220" s="44"/>
      <c r="E220" s="44"/>
      <c r="F220" s="44"/>
      <c r="G220" s="44"/>
      <c r="H220" s="41" t="s">
        <v>106</v>
      </c>
      <c r="I220" s="41" t="s">
        <v>27</v>
      </c>
      <c r="J220" s="150">
        <v>1414.29</v>
      </c>
      <c r="K220" s="43">
        <v>0.65</v>
      </c>
      <c r="L220" s="10">
        <v>495</v>
      </c>
      <c r="M220" s="143" t="s">
        <v>401</v>
      </c>
    </row>
    <row r="221" spans="1:13">
      <c r="A221" s="41" t="s">
        <v>70</v>
      </c>
      <c r="B221" s="80" t="s">
        <v>402</v>
      </c>
      <c r="C221" s="3" t="s">
        <v>96</v>
      </c>
      <c r="D221" s="44"/>
      <c r="E221" s="44"/>
      <c r="F221" s="44"/>
      <c r="G221" s="44"/>
      <c r="H221" s="41" t="s">
        <v>106</v>
      </c>
      <c r="I221" s="41" t="s">
        <v>27</v>
      </c>
      <c r="J221" s="150">
        <v>1985.71</v>
      </c>
      <c r="K221" s="43">
        <v>0.65</v>
      </c>
      <c r="L221" s="10">
        <v>695</v>
      </c>
      <c r="M221" s="143" t="s">
        <v>403</v>
      </c>
    </row>
    <row r="222" spans="1:13">
      <c r="A222" s="41" t="s">
        <v>70</v>
      </c>
      <c r="B222" s="142" t="s">
        <v>404</v>
      </c>
      <c r="C222" s="3" t="s">
        <v>96</v>
      </c>
      <c r="D222" s="44"/>
      <c r="E222" s="44"/>
      <c r="F222" s="44"/>
      <c r="G222" s="44"/>
      <c r="H222" s="41" t="s">
        <v>26</v>
      </c>
      <c r="I222" s="41" t="s">
        <v>27</v>
      </c>
      <c r="J222" s="10" t="s">
        <v>398</v>
      </c>
      <c r="K222" s="43">
        <v>0.65</v>
      </c>
      <c r="L222" s="10" t="s">
        <v>398</v>
      </c>
      <c r="M222" s="143" t="s">
        <v>405</v>
      </c>
    </row>
    <row r="223" spans="1:13">
      <c r="A223" s="41" t="s">
        <v>70</v>
      </c>
      <c r="B223" s="142" t="s">
        <v>406</v>
      </c>
      <c r="C223" s="3" t="s">
        <v>96</v>
      </c>
      <c r="D223" s="44"/>
      <c r="E223" s="44"/>
      <c r="F223" s="44"/>
      <c r="G223" s="44"/>
      <c r="H223" s="41" t="s">
        <v>26</v>
      </c>
      <c r="I223" s="41" t="s">
        <v>27</v>
      </c>
      <c r="J223" s="10">
        <v>1.71</v>
      </c>
      <c r="K223" s="43">
        <v>0.65</v>
      </c>
      <c r="L223" s="10" t="s">
        <v>407</v>
      </c>
      <c r="M223" s="143" t="s">
        <v>408</v>
      </c>
    </row>
    <row r="224" spans="1:13">
      <c r="A224" s="41" t="s">
        <v>70</v>
      </c>
      <c r="B224" s="142" t="s">
        <v>409</v>
      </c>
      <c r="C224" s="3" t="s">
        <v>96</v>
      </c>
      <c r="D224" s="44"/>
      <c r="E224" s="44"/>
      <c r="F224" s="44"/>
      <c r="G224" s="44"/>
      <c r="H224" s="41" t="s">
        <v>26</v>
      </c>
      <c r="I224" s="41" t="s">
        <v>27</v>
      </c>
      <c r="J224" s="10">
        <v>714.29</v>
      </c>
      <c r="K224" s="43">
        <v>0.65</v>
      </c>
      <c r="L224" s="10">
        <v>250</v>
      </c>
      <c r="M224" s="143" t="s">
        <v>410</v>
      </c>
    </row>
    <row r="225" spans="1:13">
      <c r="A225" s="41" t="s">
        <v>70</v>
      </c>
      <c r="B225" s="142" t="s">
        <v>411</v>
      </c>
      <c r="C225" s="3" t="s">
        <v>96</v>
      </c>
      <c r="D225" s="44"/>
      <c r="E225" s="44"/>
      <c r="F225" s="44"/>
      <c r="G225" s="44"/>
      <c r="H225" s="41" t="s">
        <v>106</v>
      </c>
      <c r="I225" s="41" t="s">
        <v>27</v>
      </c>
      <c r="J225" s="10">
        <v>285.70999999999998</v>
      </c>
      <c r="K225" s="43">
        <v>0.65</v>
      </c>
      <c r="L225" s="10">
        <v>100</v>
      </c>
      <c r="M225" s="143" t="s">
        <v>412</v>
      </c>
    </row>
    <row r="226" spans="1:13">
      <c r="A226" s="41" t="s">
        <v>70</v>
      </c>
      <c r="B226" s="142" t="s">
        <v>413</v>
      </c>
      <c r="C226" s="3" t="s">
        <v>96</v>
      </c>
      <c r="D226" s="44"/>
      <c r="E226" s="44"/>
      <c r="F226" s="44"/>
      <c r="G226" s="44"/>
      <c r="H226" s="41" t="s">
        <v>414</v>
      </c>
      <c r="I226" s="41" t="s">
        <v>27</v>
      </c>
      <c r="J226" s="10">
        <v>1128.57</v>
      </c>
      <c r="K226" s="43">
        <v>0.65</v>
      </c>
      <c r="L226" s="10">
        <v>395</v>
      </c>
      <c r="M226" s="143" t="s">
        <v>415</v>
      </c>
    </row>
    <row r="227" spans="1:13">
      <c r="A227" s="41" t="s">
        <v>70</v>
      </c>
      <c r="B227" s="142" t="s">
        <v>416</v>
      </c>
      <c r="C227" s="3" t="s">
        <v>96</v>
      </c>
      <c r="D227" s="44"/>
      <c r="E227" s="44"/>
      <c r="F227" s="44"/>
      <c r="G227" s="44"/>
      <c r="H227" s="41" t="s">
        <v>106</v>
      </c>
      <c r="I227" s="41" t="s">
        <v>27</v>
      </c>
      <c r="J227" s="10">
        <v>557.14</v>
      </c>
      <c r="K227" s="43">
        <v>0.65</v>
      </c>
      <c r="L227" s="10">
        <v>195</v>
      </c>
      <c r="M227" s="143" t="s">
        <v>417</v>
      </c>
    </row>
    <row r="228" spans="1:13">
      <c r="A228" s="41" t="s">
        <v>70</v>
      </c>
      <c r="B228" s="142" t="s">
        <v>418</v>
      </c>
      <c r="C228" s="3" t="s">
        <v>96</v>
      </c>
      <c r="D228" s="44"/>
      <c r="E228" s="44"/>
      <c r="F228" s="44"/>
      <c r="G228" s="44"/>
      <c r="H228" s="41" t="s">
        <v>26</v>
      </c>
      <c r="I228" s="41" t="s">
        <v>27</v>
      </c>
      <c r="J228" s="10">
        <v>5025.43</v>
      </c>
      <c r="K228" s="43">
        <v>0.65</v>
      </c>
      <c r="L228" s="10">
        <v>1758.9</v>
      </c>
      <c r="M228" s="143" t="s">
        <v>419</v>
      </c>
    </row>
    <row r="229" spans="1:13">
      <c r="A229" s="41" t="s">
        <v>70</v>
      </c>
      <c r="B229" s="142" t="s">
        <v>420</v>
      </c>
      <c r="C229" s="3" t="s">
        <v>96</v>
      </c>
      <c r="D229" s="44"/>
      <c r="E229" s="44"/>
      <c r="F229" s="44"/>
      <c r="G229" s="44"/>
      <c r="H229" s="41" t="s">
        <v>26</v>
      </c>
      <c r="I229" s="41" t="s">
        <v>27</v>
      </c>
      <c r="J229" s="10">
        <v>546.86</v>
      </c>
      <c r="K229" s="43">
        <v>0.65</v>
      </c>
      <c r="L229" s="10">
        <v>191.4</v>
      </c>
      <c r="M229" s="143" t="s">
        <v>421</v>
      </c>
    </row>
    <row r="230" spans="1:13">
      <c r="A230" s="41" t="s">
        <v>70</v>
      </c>
      <c r="B230" s="142" t="s">
        <v>422</v>
      </c>
      <c r="C230" s="3" t="s">
        <v>96</v>
      </c>
      <c r="D230" s="44"/>
      <c r="E230" s="44"/>
      <c r="F230" s="44"/>
      <c r="G230" s="44"/>
      <c r="H230" s="41" t="s">
        <v>26</v>
      </c>
      <c r="I230" s="41" t="s">
        <v>27</v>
      </c>
      <c r="J230" s="10">
        <v>1285.43</v>
      </c>
      <c r="K230" s="43">
        <v>0.65</v>
      </c>
      <c r="L230" s="10">
        <v>449.90000000000003</v>
      </c>
      <c r="M230" s="143" t="s">
        <v>423</v>
      </c>
    </row>
    <row r="231" spans="1:13">
      <c r="A231" s="41" t="s">
        <v>70</v>
      </c>
      <c r="B231" s="142" t="s">
        <v>424</v>
      </c>
      <c r="C231" s="3" t="s">
        <v>96</v>
      </c>
      <c r="D231" s="44"/>
      <c r="E231" s="44"/>
      <c r="F231" s="44"/>
      <c r="G231" s="44"/>
      <c r="H231" s="41" t="s">
        <v>26</v>
      </c>
      <c r="I231" s="41" t="s">
        <v>27</v>
      </c>
      <c r="J231" s="10">
        <v>1599.71</v>
      </c>
      <c r="K231" s="43">
        <v>0.65</v>
      </c>
      <c r="L231" s="10">
        <v>559.90000000000009</v>
      </c>
      <c r="M231" s="143" t="s">
        <v>425</v>
      </c>
    </row>
    <row r="232" spans="1:13">
      <c r="A232" s="41" t="s">
        <v>70</v>
      </c>
      <c r="B232" s="142" t="s">
        <v>426</v>
      </c>
      <c r="C232" s="3" t="s">
        <v>96</v>
      </c>
      <c r="D232" s="44"/>
      <c r="E232" s="44"/>
      <c r="F232" s="44"/>
      <c r="G232" s="44"/>
      <c r="H232" s="41" t="s">
        <v>26</v>
      </c>
      <c r="I232" s="41" t="s">
        <v>27</v>
      </c>
      <c r="J232" s="10">
        <v>707.14</v>
      </c>
      <c r="K232" s="43">
        <v>0.65</v>
      </c>
      <c r="L232" s="10">
        <v>247.50000000000003</v>
      </c>
      <c r="M232" s="143" t="s">
        <v>427</v>
      </c>
    </row>
    <row r="233" spans="1:13">
      <c r="A233" s="41" t="s">
        <v>70</v>
      </c>
      <c r="B233" s="142" t="s">
        <v>428</v>
      </c>
      <c r="C233" s="3" t="s">
        <v>96</v>
      </c>
      <c r="D233" s="44"/>
      <c r="E233" s="44"/>
      <c r="F233" s="44"/>
      <c r="G233" s="44"/>
      <c r="H233" s="41" t="s">
        <v>26</v>
      </c>
      <c r="I233" s="41" t="s">
        <v>27</v>
      </c>
      <c r="J233" s="10">
        <v>719.71</v>
      </c>
      <c r="K233" s="43">
        <v>0.65</v>
      </c>
      <c r="L233" s="10">
        <v>251.90000000000003</v>
      </c>
      <c r="M233" s="143" t="s">
        <v>429</v>
      </c>
    </row>
    <row r="234" spans="1:13">
      <c r="A234" s="41" t="s">
        <v>70</v>
      </c>
      <c r="B234" s="142" t="s">
        <v>430</v>
      </c>
      <c r="C234" s="3" t="s">
        <v>96</v>
      </c>
      <c r="D234" s="44"/>
      <c r="E234" s="44"/>
      <c r="F234" s="44"/>
      <c r="G234" s="44"/>
      <c r="H234" s="41" t="s">
        <v>26</v>
      </c>
      <c r="I234" s="41" t="s">
        <v>27</v>
      </c>
      <c r="J234" s="10">
        <v>594</v>
      </c>
      <c r="K234" s="43">
        <v>0.65</v>
      </c>
      <c r="L234" s="10">
        <v>207.9</v>
      </c>
      <c r="M234" s="143" t="s">
        <v>431</v>
      </c>
    </row>
    <row r="235" spans="1:13">
      <c r="A235" s="41" t="s">
        <v>70</v>
      </c>
      <c r="B235" s="142" t="s">
        <v>432</v>
      </c>
      <c r="C235" s="3" t="s">
        <v>96</v>
      </c>
      <c r="D235" s="44"/>
      <c r="E235" s="44"/>
      <c r="F235" s="44"/>
      <c r="G235" s="44"/>
      <c r="H235" s="41" t="s">
        <v>26</v>
      </c>
      <c r="I235" s="41" t="s">
        <v>27</v>
      </c>
      <c r="J235" s="10">
        <v>845.43</v>
      </c>
      <c r="K235" s="43">
        <v>0.65</v>
      </c>
      <c r="L235" s="10">
        <v>295.90000000000003</v>
      </c>
      <c r="M235" s="143" t="s">
        <v>433</v>
      </c>
    </row>
    <row r="236" spans="1:13">
      <c r="A236" s="41" t="s">
        <v>70</v>
      </c>
      <c r="B236" s="142" t="s">
        <v>434</v>
      </c>
      <c r="C236" s="3" t="s">
        <v>96</v>
      </c>
      <c r="D236" s="44"/>
      <c r="E236" s="44"/>
      <c r="F236" s="44"/>
      <c r="G236" s="44"/>
      <c r="H236" s="41" t="s">
        <v>26</v>
      </c>
      <c r="I236" s="41" t="s">
        <v>27</v>
      </c>
      <c r="J236" s="10">
        <v>1144</v>
      </c>
      <c r="K236" s="43">
        <v>0.65</v>
      </c>
      <c r="L236" s="10">
        <v>400.40000000000003</v>
      </c>
      <c r="M236" s="143" t="s">
        <v>435</v>
      </c>
    </row>
    <row r="237" spans="1:13" ht="29">
      <c r="A237" s="41" t="s">
        <v>70</v>
      </c>
      <c r="B237" s="80" t="s">
        <v>436</v>
      </c>
      <c r="C237" s="3" t="s">
        <v>437</v>
      </c>
      <c r="D237" s="44"/>
      <c r="E237" s="44"/>
      <c r="F237" s="44"/>
      <c r="G237" s="44"/>
      <c r="H237" s="41" t="s">
        <v>26</v>
      </c>
      <c r="I237" s="41" t="s">
        <v>27</v>
      </c>
      <c r="J237" s="10">
        <v>631.86</v>
      </c>
      <c r="K237" s="43">
        <v>0.65</v>
      </c>
      <c r="L237" s="10">
        <v>221.15</v>
      </c>
      <c r="M237" s="143" t="s">
        <v>438</v>
      </c>
    </row>
    <row r="238" spans="1:13" ht="29">
      <c r="A238" s="41" t="s">
        <v>70</v>
      </c>
      <c r="B238" s="80" t="s">
        <v>439</v>
      </c>
      <c r="C238" s="3" t="s">
        <v>437</v>
      </c>
      <c r="D238" s="44"/>
      <c r="E238" s="44"/>
      <c r="F238" s="44"/>
      <c r="G238" s="44"/>
      <c r="H238" s="41" t="s">
        <v>26</v>
      </c>
      <c r="I238" s="41" t="s">
        <v>27</v>
      </c>
      <c r="J238" s="10">
        <v>1100.4000000000001</v>
      </c>
      <c r="K238" s="43">
        <v>0.65</v>
      </c>
      <c r="L238" s="10">
        <v>385.14</v>
      </c>
      <c r="M238" s="143" t="s">
        <v>440</v>
      </c>
    </row>
    <row r="239" spans="1:13" ht="29">
      <c r="A239" s="41" t="s">
        <v>70</v>
      </c>
      <c r="B239" s="80" t="s">
        <v>441</v>
      </c>
      <c r="C239" s="3" t="s">
        <v>437</v>
      </c>
      <c r="D239" s="44"/>
      <c r="E239" s="44"/>
      <c r="F239" s="44"/>
      <c r="G239" s="44"/>
      <c r="H239" s="41" t="s">
        <v>26</v>
      </c>
      <c r="I239" s="41" t="s">
        <v>27</v>
      </c>
      <c r="J239" s="10">
        <v>2853.57</v>
      </c>
      <c r="K239" s="43">
        <v>0.65</v>
      </c>
      <c r="L239" s="10">
        <v>998.75</v>
      </c>
      <c r="M239" s="143" t="s">
        <v>442</v>
      </c>
    </row>
    <row r="240" spans="1:13" s="47" customFormat="1">
      <c r="A240" s="41" t="s">
        <v>70</v>
      </c>
      <c r="B240" s="138" t="s">
        <v>443</v>
      </c>
      <c r="C240" s="3"/>
      <c r="D240" s="59"/>
      <c r="E240" s="59"/>
      <c r="F240" s="59"/>
      <c r="G240" s="59"/>
      <c r="H240" s="60"/>
      <c r="I240" s="60"/>
      <c r="J240" s="61"/>
      <c r="K240" s="43"/>
      <c r="L240" s="61"/>
      <c r="M240" s="158"/>
    </row>
    <row r="241" spans="1:13">
      <c r="A241" s="41" t="s">
        <v>70</v>
      </c>
      <c r="B241" s="142" t="s">
        <v>444</v>
      </c>
      <c r="C241" s="3" t="s">
        <v>445</v>
      </c>
      <c r="D241" s="44"/>
      <c r="E241" s="44"/>
      <c r="F241" s="44"/>
      <c r="G241" s="44"/>
      <c r="H241" s="41" t="s">
        <v>26</v>
      </c>
      <c r="I241" s="41" t="s">
        <v>27</v>
      </c>
      <c r="J241" s="10">
        <v>51.91</v>
      </c>
      <c r="K241" s="43">
        <v>0.65</v>
      </c>
      <c r="L241" s="10">
        <v>18.170000000000002</v>
      </c>
      <c r="M241" s="152" t="s">
        <v>446</v>
      </c>
    </row>
    <row r="242" spans="1:13">
      <c r="A242" s="41" t="s">
        <v>70</v>
      </c>
      <c r="B242" s="142" t="s">
        <v>447</v>
      </c>
      <c r="C242" s="3" t="s">
        <v>445</v>
      </c>
      <c r="D242" s="44"/>
      <c r="E242" s="44"/>
      <c r="F242" s="44"/>
      <c r="G242" s="44"/>
      <c r="H242" s="41" t="s">
        <v>26</v>
      </c>
      <c r="I242" s="41" t="s">
        <v>27</v>
      </c>
      <c r="J242" s="10">
        <v>40.69</v>
      </c>
      <c r="K242" s="43">
        <v>0.65</v>
      </c>
      <c r="L242" s="10">
        <v>14.24</v>
      </c>
      <c r="M242" s="152" t="s">
        <v>448</v>
      </c>
    </row>
    <row r="243" spans="1:13">
      <c r="A243" s="41" t="s">
        <v>70</v>
      </c>
      <c r="B243" s="142" t="s">
        <v>449</v>
      </c>
      <c r="C243" s="3" t="s">
        <v>445</v>
      </c>
      <c r="D243" s="44"/>
      <c r="E243" s="44"/>
      <c r="F243" s="44"/>
      <c r="G243" s="44"/>
      <c r="H243" s="41" t="s">
        <v>26</v>
      </c>
      <c r="I243" s="41" t="s">
        <v>27</v>
      </c>
      <c r="J243" s="10">
        <v>56.91</v>
      </c>
      <c r="K243" s="43">
        <v>0.65</v>
      </c>
      <c r="L243" s="10">
        <v>19.920000000000002</v>
      </c>
      <c r="M243" s="152" t="s">
        <v>450</v>
      </c>
    </row>
    <row r="244" spans="1:13">
      <c r="A244" s="41" t="s">
        <v>70</v>
      </c>
      <c r="B244" s="142" t="s">
        <v>451</v>
      </c>
      <c r="C244" s="3" t="s">
        <v>445</v>
      </c>
      <c r="D244" s="44"/>
      <c r="E244" s="44"/>
      <c r="F244" s="44"/>
      <c r="G244" s="44"/>
      <c r="H244" s="41" t="s">
        <v>26</v>
      </c>
      <c r="I244" s="41" t="s">
        <v>27</v>
      </c>
      <c r="J244" s="10">
        <v>90.34</v>
      </c>
      <c r="K244" s="43">
        <v>0.65</v>
      </c>
      <c r="L244" s="10">
        <v>31.62</v>
      </c>
      <c r="M244" s="152" t="s">
        <v>452</v>
      </c>
    </row>
    <row r="245" spans="1:13">
      <c r="A245" s="41" t="s">
        <v>70</v>
      </c>
      <c r="B245" s="142" t="s">
        <v>453</v>
      </c>
      <c r="C245" s="3" t="s">
        <v>445</v>
      </c>
      <c r="D245" s="44"/>
      <c r="E245" s="44"/>
      <c r="F245" s="44"/>
      <c r="G245" s="44"/>
      <c r="H245" s="41" t="s">
        <v>26</v>
      </c>
      <c r="I245" s="41" t="s">
        <v>27</v>
      </c>
      <c r="J245" s="10">
        <v>62.63</v>
      </c>
      <c r="K245" s="43">
        <v>0.65</v>
      </c>
      <c r="L245" s="10">
        <v>21.92</v>
      </c>
      <c r="M245" s="152" t="s">
        <v>454</v>
      </c>
    </row>
    <row r="246" spans="1:13">
      <c r="A246" s="41" t="s">
        <v>70</v>
      </c>
      <c r="B246" s="142" t="s">
        <v>455</v>
      </c>
      <c r="C246" s="3" t="s">
        <v>445</v>
      </c>
      <c r="D246" s="44"/>
      <c r="E246" s="44"/>
      <c r="F246" s="44"/>
      <c r="G246" s="44"/>
      <c r="H246" s="41" t="s">
        <v>26</v>
      </c>
      <c r="I246" s="41" t="s">
        <v>27</v>
      </c>
      <c r="J246" s="10">
        <v>94.26</v>
      </c>
      <c r="K246" s="43">
        <v>0.65</v>
      </c>
      <c r="L246" s="10">
        <v>32.99</v>
      </c>
      <c r="M246" s="152" t="s">
        <v>456</v>
      </c>
    </row>
    <row r="247" spans="1:13">
      <c r="A247" s="41" t="s">
        <v>70</v>
      </c>
      <c r="B247" s="142" t="s">
        <v>457</v>
      </c>
      <c r="C247" s="3" t="s">
        <v>445</v>
      </c>
      <c r="D247" s="44"/>
      <c r="E247" s="44"/>
      <c r="F247" s="44"/>
      <c r="G247" s="44"/>
      <c r="H247" s="41" t="s">
        <v>26</v>
      </c>
      <c r="I247" s="41" t="s">
        <v>27</v>
      </c>
      <c r="J247" s="10">
        <v>90.77</v>
      </c>
      <c r="K247" s="43">
        <v>0.65</v>
      </c>
      <c r="L247" s="10">
        <v>31.77</v>
      </c>
      <c r="M247" s="152" t="s">
        <v>458</v>
      </c>
    </row>
    <row r="248" spans="1:13">
      <c r="A248" s="41" t="s">
        <v>70</v>
      </c>
      <c r="B248" s="142" t="s">
        <v>459</v>
      </c>
      <c r="C248" s="3" t="s">
        <v>445</v>
      </c>
      <c r="D248" s="44"/>
      <c r="E248" s="44"/>
      <c r="F248" s="44"/>
      <c r="G248" s="44"/>
      <c r="H248" s="41" t="s">
        <v>26</v>
      </c>
      <c r="I248" s="41" t="s">
        <v>27</v>
      </c>
      <c r="J248" s="10">
        <v>282.86</v>
      </c>
      <c r="K248" s="43">
        <v>0.65</v>
      </c>
      <c r="L248" s="10">
        <v>99</v>
      </c>
      <c r="M248" s="152" t="s">
        <v>460</v>
      </c>
    </row>
    <row r="249" spans="1:13">
      <c r="A249" s="41" t="s">
        <v>70</v>
      </c>
      <c r="B249" s="142" t="s">
        <v>461</v>
      </c>
      <c r="C249" s="3" t="s">
        <v>445</v>
      </c>
      <c r="D249" s="44"/>
      <c r="E249" s="44"/>
      <c r="F249" s="44"/>
      <c r="G249" s="44"/>
      <c r="H249" s="41" t="s">
        <v>26</v>
      </c>
      <c r="I249" s="41" t="s">
        <v>27</v>
      </c>
      <c r="J249" s="10">
        <v>557.14</v>
      </c>
      <c r="K249" s="43">
        <v>0.65</v>
      </c>
      <c r="L249" s="10">
        <v>195</v>
      </c>
      <c r="M249" s="152" t="s">
        <v>462</v>
      </c>
    </row>
    <row r="250" spans="1:13">
      <c r="A250" s="41" t="s">
        <v>70</v>
      </c>
      <c r="B250" s="142" t="s">
        <v>463</v>
      </c>
      <c r="C250" s="3"/>
      <c r="D250" s="44"/>
      <c r="E250" s="44"/>
      <c r="F250" s="44"/>
      <c r="G250" s="44"/>
      <c r="H250" s="41" t="s">
        <v>26</v>
      </c>
      <c r="I250" s="41" t="s">
        <v>27</v>
      </c>
      <c r="J250" s="10">
        <v>185.71</v>
      </c>
      <c r="K250" s="43">
        <v>0.65</v>
      </c>
      <c r="L250" s="10">
        <v>65</v>
      </c>
      <c r="M250" s="152" t="s">
        <v>464</v>
      </c>
    </row>
    <row r="251" spans="1:13" ht="43.5">
      <c r="A251" s="41" t="s">
        <v>70</v>
      </c>
      <c r="B251" s="80" t="s">
        <v>465</v>
      </c>
      <c r="C251" s="3" t="s">
        <v>96</v>
      </c>
      <c r="D251" s="44"/>
      <c r="E251" s="44"/>
      <c r="F251" s="44"/>
      <c r="G251" s="44"/>
      <c r="H251" s="41" t="s">
        <v>26</v>
      </c>
      <c r="I251" s="41" t="s">
        <v>27</v>
      </c>
      <c r="J251" s="10">
        <v>1742.86</v>
      </c>
      <c r="K251" s="43">
        <v>0.65</v>
      </c>
      <c r="L251" s="10">
        <v>610</v>
      </c>
      <c r="M251" s="152" t="s">
        <v>466</v>
      </c>
    </row>
    <row r="252" spans="1:13" ht="43.5">
      <c r="A252" s="41" t="s">
        <v>70</v>
      </c>
      <c r="B252" s="80" t="s">
        <v>467</v>
      </c>
      <c r="C252" s="3" t="s">
        <v>96</v>
      </c>
      <c r="D252" s="44"/>
      <c r="E252" s="44"/>
      <c r="F252" s="44"/>
      <c r="G252" s="44"/>
      <c r="H252" s="41" t="s">
        <v>26</v>
      </c>
      <c r="I252" s="41" t="s">
        <v>27</v>
      </c>
      <c r="J252" s="10">
        <v>2057.14</v>
      </c>
      <c r="K252" s="43">
        <v>0.65</v>
      </c>
      <c r="L252" s="10">
        <v>720</v>
      </c>
      <c r="M252" s="152" t="s">
        <v>468</v>
      </c>
    </row>
    <row r="253" spans="1:13" ht="43.5">
      <c r="A253" s="41" t="s">
        <v>70</v>
      </c>
      <c r="B253" s="80" t="s">
        <v>469</v>
      </c>
      <c r="C253" s="3" t="s">
        <v>96</v>
      </c>
      <c r="D253" s="44"/>
      <c r="E253" s="44"/>
      <c r="F253" s="44"/>
      <c r="G253" s="44"/>
      <c r="H253" s="41" t="s">
        <v>26</v>
      </c>
      <c r="I253" s="41" t="s">
        <v>27</v>
      </c>
      <c r="J253" s="10">
        <v>2142.86</v>
      </c>
      <c r="K253" s="43">
        <v>0.65</v>
      </c>
      <c r="L253" s="10">
        <v>750</v>
      </c>
      <c r="M253" s="152" t="s">
        <v>470</v>
      </c>
    </row>
    <row r="254" spans="1:13" ht="43.5">
      <c r="A254" s="41" t="s">
        <v>70</v>
      </c>
      <c r="B254" s="80" t="s">
        <v>471</v>
      </c>
      <c r="C254" s="3" t="s">
        <v>96</v>
      </c>
      <c r="D254" s="44"/>
      <c r="E254" s="44"/>
      <c r="F254" s="44"/>
      <c r="G254" s="44"/>
      <c r="H254" s="41" t="s">
        <v>26</v>
      </c>
      <c r="I254" s="41" t="s">
        <v>27</v>
      </c>
      <c r="J254" s="10">
        <v>2228.5700000000002</v>
      </c>
      <c r="K254" s="43">
        <v>0.65</v>
      </c>
      <c r="L254" s="10">
        <v>780</v>
      </c>
      <c r="M254" s="152" t="s">
        <v>472</v>
      </c>
    </row>
    <row r="255" spans="1:13" ht="43.5">
      <c r="A255" s="41" t="s">
        <v>70</v>
      </c>
      <c r="B255" s="80" t="s">
        <v>473</v>
      </c>
      <c r="C255" s="3" t="s">
        <v>96</v>
      </c>
      <c r="D255" s="44"/>
      <c r="E255" s="44"/>
      <c r="F255" s="44"/>
      <c r="G255" s="44"/>
      <c r="H255" s="41" t="s">
        <v>26</v>
      </c>
      <c r="I255" s="41" t="s">
        <v>27</v>
      </c>
      <c r="J255" s="10">
        <v>2528.5700000000002</v>
      </c>
      <c r="K255" s="43">
        <v>0.65</v>
      </c>
      <c r="L255" s="10">
        <v>885</v>
      </c>
      <c r="M255" s="152" t="s">
        <v>474</v>
      </c>
    </row>
    <row r="256" spans="1:13" ht="43.5">
      <c r="A256" s="41" t="s">
        <v>70</v>
      </c>
      <c r="B256" s="80" t="s">
        <v>475</v>
      </c>
      <c r="C256" s="3" t="s">
        <v>96</v>
      </c>
      <c r="D256" s="44"/>
      <c r="E256" s="44"/>
      <c r="F256" s="44"/>
      <c r="G256" s="44"/>
      <c r="H256" s="41" t="s">
        <v>26</v>
      </c>
      <c r="I256" s="41" t="s">
        <v>27</v>
      </c>
      <c r="J256" s="10">
        <v>2680</v>
      </c>
      <c r="K256" s="43">
        <v>0.65</v>
      </c>
      <c r="L256" s="10">
        <v>938</v>
      </c>
      <c r="M256" s="152" t="s">
        <v>476</v>
      </c>
    </row>
    <row r="257" spans="1:13" ht="43.5">
      <c r="A257" s="41" t="s">
        <v>70</v>
      </c>
      <c r="B257" s="80" t="s">
        <v>477</v>
      </c>
      <c r="C257" s="3" t="s">
        <v>96</v>
      </c>
      <c r="D257" s="44"/>
      <c r="E257" s="44"/>
      <c r="F257" s="44"/>
      <c r="G257" s="44"/>
      <c r="H257" s="41" t="s">
        <v>26</v>
      </c>
      <c r="I257" s="41" t="s">
        <v>27</v>
      </c>
      <c r="J257" s="10">
        <v>2985.71</v>
      </c>
      <c r="K257" s="43">
        <v>0.65</v>
      </c>
      <c r="L257" s="10">
        <v>1045</v>
      </c>
      <c r="M257" s="152" t="s">
        <v>478</v>
      </c>
    </row>
    <row r="258" spans="1:13" ht="43.5">
      <c r="A258" s="41" t="s">
        <v>70</v>
      </c>
      <c r="B258" s="80" t="s">
        <v>479</v>
      </c>
      <c r="C258" s="3" t="s">
        <v>96</v>
      </c>
      <c r="D258" s="44"/>
      <c r="E258" s="44"/>
      <c r="F258" s="44"/>
      <c r="G258" s="44"/>
      <c r="H258" s="41" t="s">
        <v>26</v>
      </c>
      <c r="I258" s="41" t="s">
        <v>27</v>
      </c>
      <c r="J258" s="10">
        <v>4121.43</v>
      </c>
      <c r="K258" s="43">
        <v>0.65</v>
      </c>
      <c r="L258" s="10">
        <v>1442.5</v>
      </c>
      <c r="M258" s="152" t="s">
        <v>480</v>
      </c>
    </row>
    <row r="259" spans="1:13" ht="43.5">
      <c r="A259" s="41" t="s">
        <v>70</v>
      </c>
      <c r="B259" s="80" t="s">
        <v>481</v>
      </c>
      <c r="C259" s="3" t="s">
        <v>96</v>
      </c>
      <c r="D259" s="44"/>
      <c r="E259" s="44"/>
      <c r="F259" s="44"/>
      <c r="G259" s="44"/>
      <c r="H259" s="41" t="s">
        <v>26</v>
      </c>
      <c r="I259" s="41" t="s">
        <v>27</v>
      </c>
      <c r="J259" s="10">
        <v>4285.71</v>
      </c>
      <c r="K259" s="43">
        <v>0.65</v>
      </c>
      <c r="L259" s="10">
        <v>1500</v>
      </c>
      <c r="M259" s="152" t="s">
        <v>482</v>
      </c>
    </row>
    <row r="260" spans="1:13" ht="43.5">
      <c r="A260" s="41" t="s">
        <v>70</v>
      </c>
      <c r="B260" s="80" t="s">
        <v>483</v>
      </c>
      <c r="C260" s="3" t="s">
        <v>96</v>
      </c>
      <c r="D260" s="44"/>
      <c r="E260" s="44"/>
      <c r="F260" s="44"/>
      <c r="G260" s="44"/>
      <c r="H260" s="41" t="s">
        <v>26</v>
      </c>
      <c r="I260" s="41" t="s">
        <v>27</v>
      </c>
      <c r="J260" s="10">
        <v>5928.57</v>
      </c>
      <c r="K260" s="43">
        <v>0.65</v>
      </c>
      <c r="L260" s="10">
        <v>2075</v>
      </c>
      <c r="M260" s="152" t="s">
        <v>484</v>
      </c>
    </row>
    <row r="261" spans="1:13" ht="43.5">
      <c r="A261" s="41" t="s">
        <v>70</v>
      </c>
      <c r="B261" s="80" t="s">
        <v>485</v>
      </c>
      <c r="C261" s="3" t="s">
        <v>96</v>
      </c>
      <c r="D261" s="44"/>
      <c r="E261" s="44"/>
      <c r="F261" s="44"/>
      <c r="G261" s="44"/>
      <c r="H261" s="41" t="s">
        <v>26</v>
      </c>
      <c r="I261" s="41" t="s">
        <v>27</v>
      </c>
      <c r="J261" s="10">
        <v>6197.14</v>
      </c>
      <c r="K261" s="43">
        <v>0.65</v>
      </c>
      <c r="L261" s="10">
        <v>2169</v>
      </c>
      <c r="M261" s="152" t="s">
        <v>486</v>
      </c>
    </row>
    <row r="262" spans="1:13" ht="43.5">
      <c r="A262" s="41" t="s">
        <v>70</v>
      </c>
      <c r="B262" s="80" t="s">
        <v>487</v>
      </c>
      <c r="C262" s="3" t="s">
        <v>96</v>
      </c>
      <c r="D262" s="44"/>
      <c r="E262" s="44"/>
      <c r="F262" s="44"/>
      <c r="G262" s="44"/>
      <c r="H262" s="41" t="s">
        <v>26</v>
      </c>
      <c r="I262" s="41" t="s">
        <v>27</v>
      </c>
      <c r="J262" s="10">
        <v>6251.43</v>
      </c>
      <c r="K262" s="43">
        <v>0.65</v>
      </c>
      <c r="L262" s="10">
        <v>2188</v>
      </c>
      <c r="M262" s="152" t="s">
        <v>488</v>
      </c>
    </row>
    <row r="263" spans="1:13" ht="43.5">
      <c r="A263" s="41" t="s">
        <v>70</v>
      </c>
      <c r="B263" s="80" t="s">
        <v>489</v>
      </c>
      <c r="C263" s="3" t="s">
        <v>96</v>
      </c>
      <c r="D263" s="44"/>
      <c r="E263" s="44"/>
      <c r="F263" s="44"/>
      <c r="G263" s="44"/>
      <c r="H263" s="41" t="s">
        <v>26</v>
      </c>
      <c r="I263" s="41" t="s">
        <v>27</v>
      </c>
      <c r="J263" s="10">
        <v>6820</v>
      </c>
      <c r="K263" s="43">
        <v>0.65</v>
      </c>
      <c r="L263" s="10">
        <v>2387</v>
      </c>
      <c r="M263" s="152" t="s">
        <v>490</v>
      </c>
    </row>
    <row r="264" spans="1:13" ht="43.5">
      <c r="A264" s="41" t="s">
        <v>70</v>
      </c>
      <c r="B264" s="80" t="s">
        <v>491</v>
      </c>
      <c r="C264" s="3" t="s">
        <v>96</v>
      </c>
      <c r="D264" s="44"/>
      <c r="E264" s="44"/>
      <c r="F264" s="44"/>
      <c r="G264" s="44"/>
      <c r="H264" s="41" t="s">
        <v>26</v>
      </c>
      <c r="I264" s="41" t="s">
        <v>27</v>
      </c>
      <c r="J264" s="10">
        <v>7042.86</v>
      </c>
      <c r="K264" s="43">
        <v>0.65</v>
      </c>
      <c r="L264" s="10">
        <v>2465</v>
      </c>
      <c r="M264" s="152" t="s">
        <v>492</v>
      </c>
    </row>
    <row r="265" spans="1:13" ht="43.5">
      <c r="A265" s="41" t="s">
        <v>70</v>
      </c>
      <c r="B265" s="80" t="s">
        <v>493</v>
      </c>
      <c r="C265" s="3" t="s">
        <v>96</v>
      </c>
      <c r="D265" s="44"/>
      <c r="E265" s="44"/>
      <c r="F265" s="44"/>
      <c r="G265" s="44"/>
      <c r="H265" s="41" t="s">
        <v>26</v>
      </c>
      <c r="I265" s="41" t="s">
        <v>27</v>
      </c>
      <c r="J265" s="10">
        <v>9528.57</v>
      </c>
      <c r="K265" s="43">
        <v>0.65</v>
      </c>
      <c r="L265" s="10">
        <v>3335</v>
      </c>
      <c r="M265" s="152" t="s">
        <v>494</v>
      </c>
    </row>
    <row r="266" spans="1:13" ht="43.5">
      <c r="A266" s="41" t="s">
        <v>70</v>
      </c>
      <c r="B266" s="80" t="s">
        <v>495</v>
      </c>
      <c r="C266" s="3" t="s">
        <v>96</v>
      </c>
      <c r="D266" s="44"/>
      <c r="E266" s="44"/>
      <c r="F266" s="44"/>
      <c r="G266" s="44"/>
      <c r="H266" s="41" t="s">
        <v>26</v>
      </c>
      <c r="I266" s="41" t="s">
        <v>27</v>
      </c>
      <c r="J266" s="10">
        <v>13614.29</v>
      </c>
      <c r="K266" s="43">
        <v>0.65</v>
      </c>
      <c r="L266" s="10">
        <v>4765</v>
      </c>
      <c r="M266" s="152" t="s">
        <v>496</v>
      </c>
    </row>
    <row r="267" spans="1:13" ht="43.5">
      <c r="A267" s="41" t="s">
        <v>70</v>
      </c>
      <c r="B267" s="80" t="s">
        <v>497</v>
      </c>
      <c r="C267" s="3" t="s">
        <v>96</v>
      </c>
      <c r="D267" s="44"/>
      <c r="E267" s="44"/>
      <c r="F267" s="44"/>
      <c r="G267" s="44"/>
      <c r="H267" s="41" t="s">
        <v>26</v>
      </c>
      <c r="I267" s="41" t="s">
        <v>27</v>
      </c>
      <c r="J267" s="10">
        <v>17700</v>
      </c>
      <c r="K267" s="43">
        <v>0.65</v>
      </c>
      <c r="L267" s="10">
        <v>6195</v>
      </c>
      <c r="M267" s="152" t="s">
        <v>498</v>
      </c>
    </row>
    <row r="268" spans="1:13" ht="43.5">
      <c r="A268" s="41" t="s">
        <v>70</v>
      </c>
      <c r="B268" s="80" t="s">
        <v>499</v>
      </c>
      <c r="C268" s="3" t="s">
        <v>96</v>
      </c>
      <c r="D268" s="44"/>
      <c r="E268" s="44"/>
      <c r="F268" s="44"/>
      <c r="G268" s="44"/>
      <c r="H268" s="41" t="s">
        <v>26</v>
      </c>
      <c r="I268" s="41" t="s">
        <v>27</v>
      </c>
      <c r="J268" s="10">
        <v>21785.71</v>
      </c>
      <c r="K268" s="43">
        <v>0.65</v>
      </c>
      <c r="L268" s="10">
        <v>7625</v>
      </c>
      <c r="M268" s="152" t="s">
        <v>500</v>
      </c>
    </row>
    <row r="269" spans="1:13" ht="43.5">
      <c r="A269" s="41" t="s">
        <v>70</v>
      </c>
      <c r="B269" s="80" t="s">
        <v>501</v>
      </c>
      <c r="C269" s="3" t="s">
        <v>96</v>
      </c>
      <c r="D269" s="44"/>
      <c r="E269" s="44"/>
      <c r="F269" s="44"/>
      <c r="G269" s="44"/>
      <c r="H269" s="41" t="s">
        <v>26</v>
      </c>
      <c r="I269" s="41" t="s">
        <v>27</v>
      </c>
      <c r="J269" s="10">
        <v>1868.57</v>
      </c>
      <c r="K269" s="43">
        <v>0.65</v>
      </c>
      <c r="L269" s="10">
        <v>654</v>
      </c>
      <c r="M269" s="152" t="s">
        <v>502</v>
      </c>
    </row>
    <row r="270" spans="1:13" ht="43.5">
      <c r="A270" s="41" t="s">
        <v>70</v>
      </c>
      <c r="B270" s="80" t="s">
        <v>503</v>
      </c>
      <c r="C270" s="3" t="s">
        <v>96</v>
      </c>
      <c r="D270" s="44"/>
      <c r="E270" s="44"/>
      <c r="F270" s="44"/>
      <c r="G270" s="44"/>
      <c r="H270" s="41" t="s">
        <v>26</v>
      </c>
      <c r="I270" s="41" t="s">
        <v>27</v>
      </c>
      <c r="J270" s="10">
        <v>2253.2600000000002</v>
      </c>
      <c r="K270" s="43">
        <v>0.65</v>
      </c>
      <c r="L270" s="10">
        <v>788.63999999999987</v>
      </c>
      <c r="M270" s="152" t="s">
        <v>504</v>
      </c>
    </row>
    <row r="271" spans="1:13" ht="43.5">
      <c r="A271" s="41" t="s">
        <v>70</v>
      </c>
      <c r="B271" s="80" t="s">
        <v>505</v>
      </c>
      <c r="C271" s="3" t="s">
        <v>96</v>
      </c>
      <c r="D271" s="44"/>
      <c r="E271" s="44"/>
      <c r="F271" s="44"/>
      <c r="G271" s="44"/>
      <c r="H271" s="41" t="s">
        <v>26</v>
      </c>
      <c r="I271" s="41" t="s">
        <v>27</v>
      </c>
      <c r="J271" s="10">
        <v>2300.5700000000002</v>
      </c>
      <c r="K271" s="43">
        <v>0.65</v>
      </c>
      <c r="L271" s="10">
        <v>805.19999999999993</v>
      </c>
      <c r="M271" s="152" t="s">
        <v>506</v>
      </c>
    </row>
    <row r="272" spans="1:13" ht="43.5">
      <c r="A272" s="41" t="s">
        <v>70</v>
      </c>
      <c r="B272" s="80" t="s">
        <v>507</v>
      </c>
      <c r="C272" s="3" t="s">
        <v>96</v>
      </c>
      <c r="D272" s="44"/>
      <c r="E272" s="44"/>
      <c r="F272" s="44"/>
      <c r="G272" s="44"/>
      <c r="H272" s="41" t="s">
        <v>26</v>
      </c>
      <c r="I272" s="41" t="s">
        <v>27</v>
      </c>
      <c r="J272" s="10">
        <v>2699.66</v>
      </c>
      <c r="K272" s="43">
        <v>0.65</v>
      </c>
      <c r="L272" s="10">
        <v>944.88</v>
      </c>
      <c r="M272" s="152" t="s">
        <v>508</v>
      </c>
    </row>
    <row r="273" spans="1:13" ht="43.5">
      <c r="A273" s="41" t="s">
        <v>70</v>
      </c>
      <c r="B273" s="80" t="s">
        <v>509</v>
      </c>
      <c r="C273" s="3" t="s">
        <v>96</v>
      </c>
      <c r="D273" s="44"/>
      <c r="E273" s="44"/>
      <c r="F273" s="44"/>
      <c r="G273" s="44"/>
      <c r="H273" s="41" t="s">
        <v>26</v>
      </c>
      <c r="I273" s="41" t="s">
        <v>27</v>
      </c>
      <c r="J273" s="10">
        <v>2746.97</v>
      </c>
      <c r="K273" s="43">
        <v>0.65</v>
      </c>
      <c r="L273" s="10">
        <v>961.44</v>
      </c>
      <c r="M273" s="152" t="s">
        <v>510</v>
      </c>
    </row>
    <row r="274" spans="1:13" ht="43.5">
      <c r="A274" s="41" t="s">
        <v>70</v>
      </c>
      <c r="B274" s="80" t="s">
        <v>511</v>
      </c>
      <c r="C274" s="3" t="s">
        <v>96</v>
      </c>
      <c r="D274" s="44"/>
      <c r="E274" s="44"/>
      <c r="F274" s="44"/>
      <c r="G274" s="44"/>
      <c r="H274" s="41" t="s">
        <v>26</v>
      </c>
      <c r="I274" s="41" t="s">
        <v>27</v>
      </c>
      <c r="J274" s="10">
        <v>2794.29</v>
      </c>
      <c r="K274" s="43">
        <v>0.65</v>
      </c>
      <c r="L274" s="10">
        <v>978</v>
      </c>
      <c r="M274" s="152" t="s">
        <v>512</v>
      </c>
    </row>
    <row r="275" spans="1:13" ht="43.5">
      <c r="A275" s="124" t="s">
        <v>70</v>
      </c>
      <c r="B275" s="80" t="s">
        <v>513</v>
      </c>
      <c r="C275" s="3" t="s">
        <v>96</v>
      </c>
      <c r="D275" s="44"/>
      <c r="E275" s="44"/>
      <c r="F275" s="44"/>
      <c r="G275" s="44"/>
      <c r="H275" s="41" t="s">
        <v>26</v>
      </c>
      <c r="I275" s="41" t="s">
        <v>27</v>
      </c>
      <c r="J275" s="10">
        <v>3174.63</v>
      </c>
      <c r="K275" s="43">
        <v>0.65</v>
      </c>
      <c r="L275" s="10">
        <v>1111.1199999999999</v>
      </c>
      <c r="M275" s="143" t="s">
        <v>514</v>
      </c>
    </row>
    <row r="276" spans="1:13" ht="43.5">
      <c r="A276" s="124" t="s">
        <v>70</v>
      </c>
      <c r="B276" s="80" t="s">
        <v>515</v>
      </c>
      <c r="C276" s="3" t="s">
        <v>96</v>
      </c>
      <c r="D276" s="44"/>
      <c r="E276" s="44"/>
      <c r="F276" s="44"/>
      <c r="G276" s="44"/>
      <c r="H276" s="41" t="s">
        <v>26</v>
      </c>
      <c r="I276" s="41" t="s">
        <v>27</v>
      </c>
      <c r="J276" s="10">
        <v>4304</v>
      </c>
      <c r="K276" s="43">
        <v>0.65</v>
      </c>
      <c r="L276" s="10">
        <v>1506.3999999999999</v>
      </c>
      <c r="M276" s="143" t="s">
        <v>516</v>
      </c>
    </row>
    <row r="277" spans="1:13" ht="43.5">
      <c r="A277" s="124" t="s">
        <v>70</v>
      </c>
      <c r="B277" s="80" t="s">
        <v>517</v>
      </c>
      <c r="C277" s="3" t="s">
        <v>96</v>
      </c>
      <c r="D277" s="44"/>
      <c r="E277" s="44"/>
      <c r="F277" s="44"/>
      <c r="G277" s="44"/>
      <c r="H277" s="41" t="s">
        <v>26</v>
      </c>
      <c r="I277" s="41" t="s">
        <v>27</v>
      </c>
      <c r="J277" s="10">
        <v>4540.57</v>
      </c>
      <c r="K277" s="43">
        <v>0.65</v>
      </c>
      <c r="L277" s="10">
        <v>1589.2</v>
      </c>
      <c r="M277" s="143" t="s">
        <v>518</v>
      </c>
    </row>
    <row r="278" spans="1:13" ht="43.5">
      <c r="A278" s="124" t="s">
        <v>70</v>
      </c>
      <c r="B278" s="80" t="s">
        <v>519</v>
      </c>
      <c r="C278" s="3" t="s">
        <v>96</v>
      </c>
      <c r="D278" s="44"/>
      <c r="E278" s="44"/>
      <c r="F278" s="44"/>
      <c r="G278" s="44"/>
      <c r="H278" s="41" t="s">
        <v>26</v>
      </c>
      <c r="I278" s="41" t="s">
        <v>27</v>
      </c>
      <c r="J278" s="10">
        <v>6317.14</v>
      </c>
      <c r="K278" s="43">
        <v>0.65</v>
      </c>
      <c r="L278" s="10">
        <v>2211</v>
      </c>
      <c r="M278" s="143" t="s">
        <v>520</v>
      </c>
    </row>
    <row r="279" spans="1:13" ht="43.5">
      <c r="A279" s="124" t="s">
        <v>70</v>
      </c>
      <c r="B279" s="80" t="s">
        <v>521</v>
      </c>
      <c r="C279" s="3" t="s">
        <v>96</v>
      </c>
      <c r="D279" s="44"/>
      <c r="E279" s="44"/>
      <c r="F279" s="44"/>
      <c r="G279" s="44"/>
      <c r="H279" s="41" t="s">
        <v>26</v>
      </c>
      <c r="I279" s="41" t="s">
        <v>27</v>
      </c>
      <c r="J279" s="10">
        <v>7781.83</v>
      </c>
      <c r="K279" s="43">
        <v>0.65</v>
      </c>
      <c r="L279" s="10">
        <v>2723.64</v>
      </c>
      <c r="M279" s="143" t="s">
        <v>522</v>
      </c>
    </row>
    <row r="280" spans="1:13" ht="43.5">
      <c r="A280" s="124" t="s">
        <v>70</v>
      </c>
      <c r="B280" s="80" t="s">
        <v>523</v>
      </c>
      <c r="C280" s="3" t="s">
        <v>96</v>
      </c>
      <c r="D280" s="44"/>
      <c r="E280" s="44"/>
      <c r="F280" s="44"/>
      <c r="G280" s="44"/>
      <c r="H280" s="41" t="s">
        <v>26</v>
      </c>
      <c r="I280" s="41" t="s">
        <v>27</v>
      </c>
      <c r="J280" s="10">
        <v>8254.9699999999993</v>
      </c>
      <c r="K280" s="43">
        <v>0.65</v>
      </c>
      <c r="L280" s="10">
        <v>2889.24</v>
      </c>
      <c r="M280" s="143" t="s">
        <v>524</v>
      </c>
    </row>
    <row r="281" spans="1:13" ht="43.5">
      <c r="A281" s="124" t="s">
        <v>70</v>
      </c>
      <c r="B281" s="80" t="s">
        <v>525</v>
      </c>
      <c r="C281" s="3" t="s">
        <v>96</v>
      </c>
      <c r="D281" s="44"/>
      <c r="E281" s="44"/>
      <c r="F281" s="44"/>
      <c r="G281" s="44"/>
      <c r="H281" s="41" t="s">
        <v>26</v>
      </c>
      <c r="I281" s="41" t="s">
        <v>27</v>
      </c>
      <c r="J281" s="10">
        <v>8728.11</v>
      </c>
      <c r="K281" s="43">
        <v>0.65</v>
      </c>
      <c r="L281" s="10">
        <v>3054.8399999999997</v>
      </c>
      <c r="M281" s="143" t="s">
        <v>526</v>
      </c>
    </row>
    <row r="282" spans="1:13" ht="43.5">
      <c r="A282" s="124" t="s">
        <v>70</v>
      </c>
      <c r="B282" s="80" t="s">
        <v>527</v>
      </c>
      <c r="C282" s="3" t="s">
        <v>96</v>
      </c>
      <c r="D282" s="44"/>
      <c r="E282" s="44"/>
      <c r="F282" s="44"/>
      <c r="G282" s="44"/>
      <c r="H282" s="41" t="s">
        <v>26</v>
      </c>
      <c r="I282" s="41" t="s">
        <v>27</v>
      </c>
      <c r="J282" s="10">
        <v>9674.4</v>
      </c>
      <c r="K282" s="43">
        <v>0.65</v>
      </c>
      <c r="L282" s="10">
        <v>3386.0399999999995</v>
      </c>
      <c r="M282" s="143" t="s">
        <v>528</v>
      </c>
    </row>
    <row r="283" spans="1:13" ht="43.5">
      <c r="A283" s="124" t="s">
        <v>70</v>
      </c>
      <c r="B283" s="80" t="s">
        <v>529</v>
      </c>
      <c r="C283" s="3" t="s">
        <v>96</v>
      </c>
      <c r="D283" s="44"/>
      <c r="E283" s="44"/>
      <c r="F283" s="44"/>
      <c r="G283" s="44"/>
      <c r="H283" s="41" t="s">
        <v>26</v>
      </c>
      <c r="I283" s="41" t="s">
        <v>27</v>
      </c>
      <c r="J283" s="10">
        <v>17043.09</v>
      </c>
      <c r="K283" s="43">
        <v>0.65</v>
      </c>
      <c r="L283" s="10">
        <v>5965.079999999999</v>
      </c>
      <c r="M283" s="143" t="s">
        <v>530</v>
      </c>
    </row>
    <row r="284" spans="1:13" ht="43.5">
      <c r="A284" s="124" t="s">
        <v>70</v>
      </c>
      <c r="B284" s="80" t="s">
        <v>531</v>
      </c>
      <c r="C284" s="3" t="s">
        <v>96</v>
      </c>
      <c r="D284" s="44"/>
      <c r="E284" s="44"/>
      <c r="F284" s="44"/>
      <c r="G284" s="44"/>
      <c r="H284" s="41" t="s">
        <v>26</v>
      </c>
      <c r="I284" s="41" t="s">
        <v>27</v>
      </c>
      <c r="J284" s="10">
        <v>25012.46</v>
      </c>
      <c r="K284" s="43">
        <v>0.65</v>
      </c>
      <c r="L284" s="10">
        <v>8754.3599999999988</v>
      </c>
      <c r="M284" s="143" t="s">
        <v>532</v>
      </c>
    </row>
    <row r="285" spans="1:13" ht="43.5">
      <c r="A285" s="124" t="s">
        <v>70</v>
      </c>
      <c r="B285" s="80" t="s">
        <v>533</v>
      </c>
      <c r="C285" s="3" t="s">
        <v>96</v>
      </c>
      <c r="D285" s="44"/>
      <c r="E285" s="44"/>
      <c r="F285" s="44"/>
      <c r="G285" s="44"/>
      <c r="H285" s="41" t="s">
        <v>26</v>
      </c>
      <c r="I285" s="41" t="s">
        <v>27</v>
      </c>
      <c r="J285" s="10">
        <v>29743.89</v>
      </c>
      <c r="K285" s="43">
        <v>0.65</v>
      </c>
      <c r="L285" s="10">
        <v>10410.359999999999</v>
      </c>
      <c r="M285" s="143" t="s">
        <v>534</v>
      </c>
    </row>
    <row r="286" spans="1:13" ht="43.5">
      <c r="A286" s="124" t="s">
        <v>70</v>
      </c>
      <c r="B286" s="80" t="s">
        <v>535</v>
      </c>
      <c r="C286" s="3" t="s">
        <v>96</v>
      </c>
      <c r="D286" s="44"/>
      <c r="E286" s="44"/>
      <c r="F286" s="44"/>
      <c r="G286" s="44"/>
      <c r="H286" s="41" t="s">
        <v>26</v>
      </c>
      <c r="I286" s="41" t="s">
        <v>27</v>
      </c>
      <c r="J286" s="10">
        <v>34475.31</v>
      </c>
      <c r="K286" s="43">
        <v>0.65</v>
      </c>
      <c r="L286" s="10">
        <v>12066.359999999999</v>
      </c>
      <c r="M286" s="143" t="s">
        <v>536</v>
      </c>
    </row>
    <row r="287" spans="1:13" ht="29">
      <c r="A287" s="126" t="s">
        <v>537</v>
      </c>
      <c r="B287" s="80" t="s">
        <v>538</v>
      </c>
      <c r="C287" s="153" t="s">
        <v>539</v>
      </c>
      <c r="D287" s="41"/>
      <c r="E287" s="41"/>
      <c r="F287" s="41"/>
      <c r="G287" s="41"/>
      <c r="H287" s="41" t="s">
        <v>540</v>
      </c>
      <c r="I287" s="41" t="s">
        <v>27</v>
      </c>
      <c r="J287" s="10">
        <v>49000</v>
      </c>
      <c r="K287" s="43">
        <v>0.65</v>
      </c>
      <c r="L287" s="10">
        <v>17150</v>
      </c>
      <c r="M287" s="143" t="s">
        <v>541</v>
      </c>
    </row>
    <row r="288" spans="1:13" ht="29">
      <c r="A288" s="126" t="s">
        <v>537</v>
      </c>
      <c r="B288" s="80" t="s">
        <v>542</v>
      </c>
      <c r="C288" s="153" t="s">
        <v>539</v>
      </c>
      <c r="D288" s="41"/>
      <c r="E288" s="41"/>
      <c r="F288" s="41"/>
      <c r="G288" s="41"/>
      <c r="H288" s="41" t="s">
        <v>540</v>
      </c>
      <c r="I288" s="41" t="s">
        <v>27</v>
      </c>
      <c r="J288" s="10">
        <v>106000</v>
      </c>
      <c r="K288" s="43">
        <v>0.65</v>
      </c>
      <c r="L288" s="10">
        <v>37100</v>
      </c>
      <c r="M288" s="143" t="s">
        <v>543</v>
      </c>
    </row>
    <row r="289" spans="1:13" ht="29">
      <c r="A289" s="126" t="s">
        <v>537</v>
      </c>
      <c r="B289" s="80" t="s">
        <v>544</v>
      </c>
      <c r="C289" s="153" t="s">
        <v>539</v>
      </c>
      <c r="D289" s="41"/>
      <c r="E289" s="41"/>
      <c r="F289" s="41"/>
      <c r="G289" s="41"/>
      <c r="H289" s="41" t="s">
        <v>540</v>
      </c>
      <c r="I289" s="41" t="s">
        <v>27</v>
      </c>
      <c r="J289" s="10">
        <v>170000</v>
      </c>
      <c r="K289" s="43">
        <v>0.65</v>
      </c>
      <c r="L289" s="10">
        <v>59499.999999999993</v>
      </c>
      <c r="M289" s="143" t="s">
        <v>545</v>
      </c>
    </row>
    <row r="290" spans="1:13" ht="29">
      <c r="A290" s="126" t="s">
        <v>537</v>
      </c>
      <c r="B290" s="80" t="s">
        <v>546</v>
      </c>
      <c r="C290" s="14" t="s">
        <v>547</v>
      </c>
      <c r="D290" s="41"/>
      <c r="E290" s="41"/>
      <c r="F290" s="41"/>
      <c r="G290" s="41"/>
      <c r="H290" s="41" t="s">
        <v>540</v>
      </c>
      <c r="I290" s="41" t="s">
        <v>27</v>
      </c>
      <c r="J290" s="10">
        <v>16800</v>
      </c>
      <c r="K290" s="43">
        <v>0.65</v>
      </c>
      <c r="L290" s="10">
        <v>5880</v>
      </c>
      <c r="M290" s="143" t="s">
        <v>548</v>
      </c>
    </row>
    <row r="291" spans="1:13" ht="29">
      <c r="A291" s="126" t="s">
        <v>537</v>
      </c>
      <c r="B291" s="80" t="s">
        <v>549</v>
      </c>
      <c r="C291" s="14" t="s">
        <v>547</v>
      </c>
      <c r="D291" s="41"/>
      <c r="E291" s="41"/>
      <c r="F291" s="41"/>
      <c r="G291" s="41"/>
      <c r="H291" s="41" t="s">
        <v>540</v>
      </c>
      <c r="I291" s="41" t="s">
        <v>27</v>
      </c>
      <c r="J291" s="10">
        <v>33428.57</v>
      </c>
      <c r="K291" s="43">
        <v>0.65</v>
      </c>
      <c r="L291" s="10">
        <v>11700</v>
      </c>
      <c r="M291" s="143" t="s">
        <v>550</v>
      </c>
    </row>
    <row r="292" spans="1:13" ht="29">
      <c r="A292" s="126" t="s">
        <v>537</v>
      </c>
      <c r="B292" s="80" t="s">
        <v>551</v>
      </c>
      <c r="C292" s="14" t="s">
        <v>547</v>
      </c>
      <c r="D292" s="41"/>
      <c r="E292" s="41"/>
      <c r="F292" s="41"/>
      <c r="G292" s="41"/>
      <c r="H292" s="41" t="s">
        <v>540</v>
      </c>
      <c r="I292" s="41" t="s">
        <v>27</v>
      </c>
      <c r="J292" s="10">
        <v>67971.429999999993</v>
      </c>
      <c r="K292" s="43">
        <v>0.65</v>
      </c>
      <c r="L292" s="10">
        <v>23790</v>
      </c>
      <c r="M292" s="143" t="s">
        <v>552</v>
      </c>
    </row>
    <row r="293" spans="1:13">
      <c r="A293" s="126" t="s">
        <v>553</v>
      </c>
      <c r="B293" s="80" t="s">
        <v>554</v>
      </c>
      <c r="C293" s="14" t="s">
        <v>555</v>
      </c>
      <c r="D293" s="41"/>
      <c r="E293" s="41"/>
      <c r="F293" s="41"/>
      <c r="G293" s="41"/>
      <c r="H293" s="41" t="s">
        <v>540</v>
      </c>
      <c r="I293" s="41" t="s">
        <v>27</v>
      </c>
      <c r="J293" s="10">
        <v>255</v>
      </c>
      <c r="K293" s="43">
        <v>0.65</v>
      </c>
      <c r="L293" s="10">
        <v>89.2</v>
      </c>
      <c r="M293" s="143" t="s">
        <v>556</v>
      </c>
    </row>
    <row r="294" spans="1:13">
      <c r="A294" s="126" t="s">
        <v>537</v>
      </c>
      <c r="B294" s="80" t="s">
        <v>557</v>
      </c>
      <c r="C294" s="153" t="s">
        <v>558</v>
      </c>
      <c r="D294" s="41"/>
      <c r="E294" s="41"/>
      <c r="F294" s="41"/>
      <c r="G294" s="41"/>
      <c r="H294" s="41" t="s">
        <v>540</v>
      </c>
      <c r="I294" s="41" t="s">
        <v>27</v>
      </c>
      <c r="J294" s="10">
        <v>18000</v>
      </c>
      <c r="K294" s="43">
        <v>0.65</v>
      </c>
      <c r="L294" s="52">
        <v>6300</v>
      </c>
      <c r="M294" s="143" t="s">
        <v>559</v>
      </c>
    </row>
    <row r="295" spans="1:13">
      <c r="A295" s="126" t="s">
        <v>537</v>
      </c>
      <c r="B295" s="80" t="s">
        <v>560</v>
      </c>
      <c r="C295" s="153" t="s">
        <v>558</v>
      </c>
      <c r="D295" s="41"/>
      <c r="E295" s="41"/>
      <c r="F295" s="41"/>
      <c r="G295" s="41"/>
      <c r="H295" s="41" t="s">
        <v>540</v>
      </c>
      <c r="I295" s="41" t="s">
        <v>27</v>
      </c>
      <c r="J295" s="10">
        <v>27000</v>
      </c>
      <c r="K295" s="43">
        <v>0.65</v>
      </c>
      <c r="L295" s="52">
        <v>9450</v>
      </c>
      <c r="M295" s="143" t="s">
        <v>561</v>
      </c>
    </row>
    <row r="296" spans="1:13">
      <c r="A296" s="126" t="s">
        <v>537</v>
      </c>
      <c r="B296" s="80" t="s">
        <v>562</v>
      </c>
      <c r="C296" s="153" t="s">
        <v>558</v>
      </c>
      <c r="D296" s="41"/>
      <c r="E296" s="41"/>
      <c r="F296" s="41"/>
      <c r="G296" s="41"/>
      <c r="H296" s="41" t="s">
        <v>540</v>
      </c>
      <c r="I296" s="41" t="s">
        <v>27</v>
      </c>
      <c r="J296" s="10">
        <v>35000</v>
      </c>
      <c r="K296" s="43">
        <v>0.65</v>
      </c>
      <c r="L296" s="52">
        <v>12250</v>
      </c>
      <c r="M296" s="143" t="s">
        <v>563</v>
      </c>
    </row>
    <row r="297" spans="1:13">
      <c r="A297" s="126" t="s">
        <v>537</v>
      </c>
      <c r="B297" s="80" t="s">
        <v>564</v>
      </c>
      <c r="C297" s="153" t="s">
        <v>96</v>
      </c>
      <c r="D297" s="44"/>
      <c r="E297" s="44"/>
      <c r="F297" s="44"/>
      <c r="G297" s="44"/>
      <c r="H297" s="41" t="s">
        <v>26</v>
      </c>
      <c r="I297" s="41" t="s">
        <v>27</v>
      </c>
      <c r="J297" s="10">
        <v>3209.14</v>
      </c>
      <c r="K297" s="43">
        <v>0.65</v>
      </c>
      <c r="L297" s="10">
        <v>1123.2</v>
      </c>
      <c r="M297" s="143" t="s">
        <v>565</v>
      </c>
    </row>
    <row r="298" spans="1:13">
      <c r="A298" s="126" t="s">
        <v>537</v>
      </c>
      <c r="B298" s="80" t="s">
        <v>566</v>
      </c>
      <c r="C298" s="153" t="s">
        <v>96</v>
      </c>
      <c r="D298" s="44"/>
      <c r="E298" s="44"/>
      <c r="F298" s="44"/>
      <c r="G298" s="44"/>
      <c r="H298" s="41" t="s">
        <v>26</v>
      </c>
      <c r="I298" s="41" t="s">
        <v>27</v>
      </c>
      <c r="J298" s="10">
        <v>142857.14000000001</v>
      </c>
      <c r="K298" s="43">
        <v>0.65</v>
      </c>
      <c r="L298" s="10">
        <v>50000</v>
      </c>
      <c r="M298" s="143" t="s">
        <v>567</v>
      </c>
    </row>
    <row r="299" spans="1:13">
      <c r="A299" s="124" t="s">
        <v>76</v>
      </c>
      <c r="B299" s="142" t="s">
        <v>568</v>
      </c>
      <c r="C299" s="41" t="s">
        <v>569</v>
      </c>
      <c r="D299" s="41" t="s">
        <v>570</v>
      </c>
      <c r="E299" s="41">
        <v>16</v>
      </c>
      <c r="F299" s="41" t="s">
        <v>570</v>
      </c>
      <c r="G299" s="41">
        <v>1</v>
      </c>
      <c r="H299" s="41" t="s">
        <v>26</v>
      </c>
      <c r="I299" s="41" t="s">
        <v>27</v>
      </c>
      <c r="J299" s="10">
        <v>7142.8571428571431</v>
      </c>
      <c r="K299" s="43">
        <v>0.65</v>
      </c>
      <c r="L299" s="10">
        <v>2500</v>
      </c>
      <c r="M299" s="143" t="s">
        <v>571</v>
      </c>
    </row>
    <row r="300" spans="1:13">
      <c r="A300" s="124" t="s">
        <v>76</v>
      </c>
      <c r="B300" s="142" t="s">
        <v>572</v>
      </c>
      <c r="C300" s="41" t="s">
        <v>569</v>
      </c>
      <c r="D300" s="41" t="s">
        <v>38</v>
      </c>
      <c r="E300" s="41">
        <v>1</v>
      </c>
      <c r="F300" s="41" t="s">
        <v>570</v>
      </c>
      <c r="G300" s="41"/>
      <c r="H300" s="41" t="s">
        <v>26</v>
      </c>
      <c r="I300" s="41" t="s">
        <v>27</v>
      </c>
      <c r="J300" s="10">
        <v>1700</v>
      </c>
      <c r="K300" s="43">
        <v>0.65</v>
      </c>
      <c r="L300" s="10">
        <v>595</v>
      </c>
      <c r="M300" s="143" t="s">
        <v>573</v>
      </c>
    </row>
    <row r="301" spans="1:13">
      <c r="A301" s="124" t="s">
        <v>574</v>
      </c>
      <c r="B301" s="142" t="s">
        <v>575</v>
      </c>
      <c r="C301" s="41" t="s">
        <v>569</v>
      </c>
      <c r="D301" s="41" t="s">
        <v>38</v>
      </c>
      <c r="E301" s="41"/>
      <c r="F301" s="41" t="s">
        <v>570</v>
      </c>
      <c r="G301" s="41">
        <v>1</v>
      </c>
      <c r="H301" s="41" t="s">
        <v>26</v>
      </c>
      <c r="I301" s="41" t="s">
        <v>27</v>
      </c>
      <c r="J301" s="10">
        <v>157.14285714285714</v>
      </c>
      <c r="K301" s="43">
        <v>0.65</v>
      </c>
      <c r="L301" s="10">
        <v>55</v>
      </c>
      <c r="M301" s="143" t="s">
        <v>576</v>
      </c>
    </row>
    <row r="302" spans="1:13">
      <c r="A302" s="124" t="s">
        <v>76</v>
      </c>
      <c r="B302" s="142" t="s">
        <v>568</v>
      </c>
      <c r="C302" s="41" t="s">
        <v>569</v>
      </c>
      <c r="D302" s="41" t="s">
        <v>570</v>
      </c>
      <c r="E302" s="41">
        <v>16</v>
      </c>
      <c r="F302" s="41" t="s">
        <v>570</v>
      </c>
      <c r="G302" s="41">
        <v>1</v>
      </c>
      <c r="H302" s="41" t="s">
        <v>540</v>
      </c>
      <c r="I302" s="41" t="s">
        <v>27</v>
      </c>
      <c r="J302" s="10">
        <v>72857.142857142855</v>
      </c>
      <c r="K302" s="43">
        <v>0.65</v>
      </c>
      <c r="L302" s="10">
        <v>25500</v>
      </c>
      <c r="M302" s="143" t="s">
        <v>577</v>
      </c>
    </row>
    <row r="303" spans="1:13">
      <c r="A303" s="124" t="s">
        <v>76</v>
      </c>
      <c r="B303" s="142" t="s">
        <v>575</v>
      </c>
      <c r="C303" s="41" t="s">
        <v>569</v>
      </c>
      <c r="D303" s="41" t="s">
        <v>38</v>
      </c>
      <c r="E303" s="41">
        <v>1</v>
      </c>
      <c r="F303" s="41" t="s">
        <v>570</v>
      </c>
      <c r="G303" s="41"/>
      <c r="H303" s="41" t="s">
        <v>540</v>
      </c>
      <c r="I303" s="41" t="s">
        <v>27</v>
      </c>
      <c r="J303" s="10">
        <v>17340</v>
      </c>
      <c r="K303" s="43">
        <v>0.65</v>
      </c>
      <c r="L303" s="10">
        <v>6069</v>
      </c>
      <c r="M303" s="143" t="s">
        <v>578</v>
      </c>
    </row>
    <row r="304" spans="1:13">
      <c r="A304" s="124" t="s">
        <v>574</v>
      </c>
      <c r="B304" s="142" t="s">
        <v>575</v>
      </c>
      <c r="C304" s="41" t="s">
        <v>569</v>
      </c>
      <c r="D304" s="41" t="s">
        <v>38</v>
      </c>
      <c r="E304" s="41"/>
      <c r="F304" s="41" t="s">
        <v>570</v>
      </c>
      <c r="G304" s="41">
        <v>1</v>
      </c>
      <c r="H304" s="41" t="s">
        <v>540</v>
      </c>
      <c r="I304" s="41" t="s">
        <v>27</v>
      </c>
      <c r="J304" s="10">
        <v>1602.8571428571429</v>
      </c>
      <c r="K304" s="43">
        <v>0.65</v>
      </c>
      <c r="L304" s="10">
        <v>561</v>
      </c>
      <c r="M304" s="143" t="s">
        <v>579</v>
      </c>
    </row>
    <row r="305" spans="1:13">
      <c r="A305" s="132"/>
      <c r="B305" s="142" t="s">
        <v>580</v>
      </c>
      <c r="C305" s="41" t="s">
        <v>581</v>
      </c>
      <c r="D305" s="44"/>
      <c r="E305" s="44"/>
      <c r="F305" s="44"/>
      <c r="G305" s="44"/>
      <c r="H305" s="41" t="s">
        <v>540</v>
      </c>
      <c r="I305" s="41" t="s">
        <v>27</v>
      </c>
      <c r="J305" s="10">
        <v>500000</v>
      </c>
      <c r="K305" s="43">
        <v>0.65</v>
      </c>
      <c r="L305" s="10">
        <v>175000</v>
      </c>
      <c r="M305" s="143" t="s">
        <v>582</v>
      </c>
    </row>
    <row r="306" spans="1:13">
      <c r="A306" s="133" t="s">
        <v>70</v>
      </c>
      <c r="B306" s="80" t="s">
        <v>583</v>
      </c>
      <c r="C306" s="3" t="s">
        <v>96</v>
      </c>
      <c r="D306" s="2"/>
      <c r="E306" s="2"/>
      <c r="F306" s="2"/>
      <c r="G306" s="2"/>
      <c r="H306" s="3" t="s">
        <v>26</v>
      </c>
      <c r="I306" s="3" t="s">
        <v>27</v>
      </c>
      <c r="J306" s="109">
        <v>20.5</v>
      </c>
      <c r="K306" s="154">
        <v>0.65</v>
      </c>
      <c r="L306" s="109">
        <v>7.18</v>
      </c>
      <c r="M306" s="143" t="s">
        <v>584</v>
      </c>
    </row>
    <row r="307" spans="1:13">
      <c r="A307" s="133" t="s">
        <v>70</v>
      </c>
      <c r="B307" s="80" t="s">
        <v>585</v>
      </c>
      <c r="C307" s="3" t="s">
        <v>96</v>
      </c>
      <c r="D307" s="2"/>
      <c r="E307" s="2"/>
      <c r="F307" s="2"/>
      <c r="G307" s="2"/>
      <c r="H307" s="3" t="s">
        <v>586</v>
      </c>
      <c r="I307" s="3" t="s">
        <v>27</v>
      </c>
      <c r="J307" s="109">
        <v>7.88</v>
      </c>
      <c r="K307" s="154">
        <v>0.65</v>
      </c>
      <c r="L307" s="109">
        <v>23</v>
      </c>
      <c r="M307" s="143" t="s">
        <v>587</v>
      </c>
    </row>
    <row r="308" spans="1:13" ht="29">
      <c r="A308" s="107" t="s">
        <v>588</v>
      </c>
      <c r="B308" s="135" t="s">
        <v>589</v>
      </c>
      <c r="C308" s="41" t="s">
        <v>590</v>
      </c>
      <c r="D308" s="44"/>
      <c r="E308" s="44"/>
      <c r="F308" s="44"/>
      <c r="G308" s="44"/>
      <c r="H308" s="41" t="s">
        <v>540</v>
      </c>
      <c r="I308" s="41" t="s">
        <v>27</v>
      </c>
      <c r="J308" s="65">
        <v>249.33333333333337</v>
      </c>
      <c r="K308" s="43">
        <v>0.25</v>
      </c>
      <c r="L308" s="65">
        <v>187.00000000000003</v>
      </c>
      <c r="M308" s="41" t="s">
        <v>591</v>
      </c>
    </row>
    <row r="309" spans="1:13" ht="43.5">
      <c r="A309" s="107" t="s">
        <v>588</v>
      </c>
      <c r="B309" s="135" t="s">
        <v>592</v>
      </c>
      <c r="C309" s="41" t="s">
        <v>590</v>
      </c>
      <c r="D309" s="44"/>
      <c r="E309" s="44"/>
      <c r="F309" s="44"/>
      <c r="G309" s="44"/>
      <c r="H309" s="41" t="s">
        <v>540</v>
      </c>
      <c r="I309" s="41" t="s">
        <v>27</v>
      </c>
      <c r="J309" s="65">
        <v>1173.3333333333335</v>
      </c>
      <c r="K309" s="43">
        <v>0.25</v>
      </c>
      <c r="L309" s="65">
        <v>880.00000000000011</v>
      </c>
      <c r="M309" s="41" t="s">
        <v>593</v>
      </c>
    </row>
    <row r="310" spans="1:13" ht="43.5">
      <c r="A310" s="107" t="s">
        <v>588</v>
      </c>
      <c r="B310" s="80" t="s">
        <v>594</v>
      </c>
      <c r="C310" s="41" t="s">
        <v>590</v>
      </c>
      <c r="D310" s="44"/>
      <c r="E310" s="44"/>
      <c r="F310" s="44"/>
      <c r="G310" s="44"/>
      <c r="H310" s="41" t="s">
        <v>540</v>
      </c>
      <c r="I310" s="41" t="s">
        <v>27</v>
      </c>
      <c r="J310" s="65">
        <v>256.66666666666669</v>
      </c>
      <c r="K310" s="43">
        <v>0.25</v>
      </c>
      <c r="L310" s="65">
        <v>192.50000000000003</v>
      </c>
      <c r="M310" s="41" t="s">
        <v>595</v>
      </c>
    </row>
    <row r="311" spans="1:13" ht="29">
      <c r="A311" s="3" t="s">
        <v>596</v>
      </c>
      <c r="B311" s="155" t="s">
        <v>597</v>
      </c>
      <c r="C311" s="156" t="s">
        <v>598</v>
      </c>
      <c r="D311" s="41"/>
      <c r="E311" s="41"/>
      <c r="F311" s="156" t="s">
        <v>599</v>
      </c>
      <c r="G311" s="156">
        <v>1</v>
      </c>
      <c r="H311" s="41" t="s">
        <v>600</v>
      </c>
      <c r="I311" s="41" t="s">
        <v>27</v>
      </c>
      <c r="J311" s="52">
        <v>102400.192</v>
      </c>
      <c r="K311" s="43"/>
      <c r="L311" s="65">
        <v>76800.144</v>
      </c>
      <c r="M311" s="159" t="s">
        <v>601</v>
      </c>
    </row>
    <row r="312" spans="1:13" ht="29">
      <c r="A312" s="3" t="s">
        <v>596</v>
      </c>
      <c r="B312" s="155" t="s">
        <v>602</v>
      </c>
      <c r="C312" s="156" t="s">
        <v>598</v>
      </c>
      <c r="D312" s="41"/>
      <c r="E312" s="41"/>
      <c r="F312" s="156" t="s">
        <v>599</v>
      </c>
      <c r="G312" s="156">
        <v>1</v>
      </c>
      <c r="H312" s="41" t="s">
        <v>600</v>
      </c>
      <c r="I312" s="41" t="s">
        <v>27</v>
      </c>
      <c r="J312" s="52">
        <v>102400.192</v>
      </c>
      <c r="K312" s="43"/>
      <c r="L312" s="65">
        <v>76800.144</v>
      </c>
      <c r="M312" s="159" t="s">
        <v>603</v>
      </c>
    </row>
    <row r="313" spans="1:13" ht="29">
      <c r="A313" s="3" t="s">
        <v>596</v>
      </c>
      <c r="B313" s="155" t="s">
        <v>604</v>
      </c>
      <c r="C313" s="156" t="s">
        <v>598</v>
      </c>
      <c r="D313" s="41"/>
      <c r="E313" s="41"/>
      <c r="F313" s="156" t="s">
        <v>599</v>
      </c>
      <c r="G313" s="156">
        <v>1</v>
      </c>
      <c r="H313" s="41" t="s">
        <v>600</v>
      </c>
      <c r="I313" s="41" t="s">
        <v>27</v>
      </c>
      <c r="J313" s="52">
        <v>144000.19199999998</v>
      </c>
      <c r="K313" s="43"/>
      <c r="L313" s="65">
        <v>108000.14399999999</v>
      </c>
      <c r="M313" s="159" t="s">
        <v>605</v>
      </c>
    </row>
    <row r="314" spans="1:13" ht="29">
      <c r="A314" s="3" t="s">
        <v>596</v>
      </c>
      <c r="B314" s="155" t="s">
        <v>606</v>
      </c>
      <c r="C314" s="156" t="s">
        <v>598</v>
      </c>
      <c r="D314" s="41"/>
      <c r="E314" s="41"/>
      <c r="F314" s="156" t="s">
        <v>599</v>
      </c>
      <c r="G314" s="156">
        <v>1</v>
      </c>
      <c r="H314" s="41" t="s">
        <v>600</v>
      </c>
      <c r="I314" s="41" t="s">
        <v>27</v>
      </c>
      <c r="J314" s="52">
        <v>144000.19199999998</v>
      </c>
      <c r="K314" s="43"/>
      <c r="L314" s="65">
        <v>108000.14399999999</v>
      </c>
      <c r="M314" s="159" t="s">
        <v>607</v>
      </c>
    </row>
    <row r="315" spans="1:13" ht="29">
      <c r="A315" s="3" t="s">
        <v>596</v>
      </c>
      <c r="B315" s="155" t="s">
        <v>608</v>
      </c>
      <c r="C315" s="156" t="s">
        <v>598</v>
      </c>
      <c r="D315" s="41"/>
      <c r="E315" s="41"/>
      <c r="F315" s="156" t="s">
        <v>599</v>
      </c>
      <c r="G315" s="156">
        <v>1</v>
      </c>
      <c r="H315" s="41" t="s">
        <v>600</v>
      </c>
      <c r="I315" s="41" t="s">
        <v>27</v>
      </c>
      <c r="J315" s="52">
        <v>1600</v>
      </c>
      <c r="K315" s="43"/>
      <c r="L315" s="65">
        <v>1200</v>
      </c>
      <c r="M315" s="159" t="s">
        <v>609</v>
      </c>
    </row>
    <row r="316" spans="1:13" ht="29">
      <c r="A316" s="3" t="s">
        <v>596</v>
      </c>
      <c r="B316" s="155" t="s">
        <v>610</v>
      </c>
      <c r="C316" s="156" t="s">
        <v>598</v>
      </c>
      <c r="D316" s="41"/>
      <c r="E316" s="41"/>
      <c r="F316" s="156" t="s">
        <v>599</v>
      </c>
      <c r="G316" s="156">
        <v>1</v>
      </c>
      <c r="H316" s="41" t="s">
        <v>600</v>
      </c>
      <c r="I316" s="41" t="s">
        <v>27</v>
      </c>
      <c r="J316" s="52">
        <v>1600</v>
      </c>
      <c r="K316" s="43"/>
      <c r="L316" s="65">
        <v>1200</v>
      </c>
      <c r="M316" s="159" t="s">
        <v>611</v>
      </c>
    </row>
    <row r="317" spans="1:13" ht="29">
      <c r="A317" s="3" t="s">
        <v>596</v>
      </c>
      <c r="B317" s="155" t="s">
        <v>612</v>
      </c>
      <c r="C317" s="156" t="s">
        <v>598</v>
      </c>
      <c r="D317" s="41"/>
      <c r="E317" s="41"/>
      <c r="F317" s="156" t="s">
        <v>599</v>
      </c>
      <c r="G317" s="156">
        <v>1</v>
      </c>
      <c r="H317" s="41" t="s">
        <v>600</v>
      </c>
      <c r="I317" s="41" t="s">
        <v>27</v>
      </c>
      <c r="J317" s="52">
        <v>1600</v>
      </c>
      <c r="K317" s="43"/>
      <c r="L317" s="65">
        <v>1200</v>
      </c>
      <c r="M317" s="159" t="s">
        <v>613</v>
      </c>
    </row>
    <row r="318" spans="1:13" ht="29">
      <c r="A318" s="3" t="s">
        <v>596</v>
      </c>
      <c r="B318" s="155" t="s">
        <v>614</v>
      </c>
      <c r="C318" s="156" t="s">
        <v>598</v>
      </c>
      <c r="D318" s="41"/>
      <c r="E318" s="41"/>
      <c r="F318" s="156" t="s">
        <v>599</v>
      </c>
      <c r="G318" s="156">
        <v>1</v>
      </c>
      <c r="H318" s="41" t="s">
        <v>600</v>
      </c>
      <c r="I318" s="41" t="s">
        <v>27</v>
      </c>
      <c r="J318" s="52">
        <v>132000</v>
      </c>
      <c r="K318" s="43"/>
      <c r="L318" s="65">
        <v>99000</v>
      </c>
      <c r="M318" s="159" t="s">
        <v>615</v>
      </c>
    </row>
    <row r="319" spans="1:13" ht="29">
      <c r="A319" s="3" t="s">
        <v>596</v>
      </c>
      <c r="B319" s="155" t="s">
        <v>616</v>
      </c>
      <c r="C319" s="156" t="s">
        <v>598</v>
      </c>
      <c r="D319" s="41"/>
      <c r="E319" s="41"/>
      <c r="F319" s="156" t="s">
        <v>599</v>
      </c>
      <c r="G319" s="156">
        <v>1</v>
      </c>
      <c r="H319" s="41" t="s">
        <v>600</v>
      </c>
      <c r="I319" s="41" t="s">
        <v>27</v>
      </c>
      <c r="J319" s="52">
        <v>132000</v>
      </c>
      <c r="K319" s="43"/>
      <c r="L319" s="65">
        <v>99000</v>
      </c>
      <c r="M319" s="159" t="s">
        <v>617</v>
      </c>
    </row>
    <row r="320" spans="1:13" ht="29">
      <c r="A320" s="3" t="s">
        <v>596</v>
      </c>
      <c r="B320" s="155" t="s">
        <v>618</v>
      </c>
      <c r="C320" s="156" t="s">
        <v>598</v>
      </c>
      <c r="D320" s="41"/>
      <c r="E320" s="41"/>
      <c r="F320" s="156" t="s">
        <v>599</v>
      </c>
      <c r="G320" s="156">
        <v>1</v>
      </c>
      <c r="H320" s="41" t="s">
        <v>600</v>
      </c>
      <c r="I320" s="41" t="s">
        <v>27</v>
      </c>
      <c r="J320" s="52">
        <v>132000</v>
      </c>
      <c r="K320" s="43"/>
      <c r="L320" s="65">
        <v>99000</v>
      </c>
      <c r="M320" s="159" t="s">
        <v>619</v>
      </c>
    </row>
    <row r="321" spans="1:13" ht="29">
      <c r="A321" s="3" t="s">
        <v>596</v>
      </c>
      <c r="B321" s="155" t="s">
        <v>620</v>
      </c>
      <c r="C321" s="156" t="s">
        <v>598</v>
      </c>
      <c r="D321" s="41"/>
      <c r="E321" s="41"/>
      <c r="F321" s="156" t="s">
        <v>599</v>
      </c>
      <c r="G321" s="156">
        <v>1</v>
      </c>
      <c r="H321" s="41" t="s">
        <v>600</v>
      </c>
      <c r="I321" s="41" t="s">
        <v>27</v>
      </c>
      <c r="J321" s="52">
        <v>4000</v>
      </c>
      <c r="K321" s="43"/>
      <c r="L321" s="65">
        <v>3000</v>
      </c>
      <c r="M321" s="159" t="s">
        <v>621</v>
      </c>
    </row>
    <row r="322" spans="1:13" ht="29">
      <c r="A322" s="3" t="s">
        <v>596</v>
      </c>
      <c r="B322" s="155" t="s">
        <v>622</v>
      </c>
      <c r="C322" s="156" t="s">
        <v>598</v>
      </c>
      <c r="D322" s="41"/>
      <c r="E322" s="41"/>
      <c r="F322" s="156" t="s">
        <v>599</v>
      </c>
      <c r="G322" s="156">
        <v>1</v>
      </c>
      <c r="H322" s="41" t="s">
        <v>600</v>
      </c>
      <c r="I322" s="41" t="s">
        <v>27</v>
      </c>
      <c r="J322" s="52">
        <v>4000</v>
      </c>
      <c r="K322" s="43"/>
      <c r="L322" s="65">
        <v>3000</v>
      </c>
      <c r="M322" s="159" t="s">
        <v>623</v>
      </c>
    </row>
    <row r="323" spans="1:13" ht="29">
      <c r="A323" s="3" t="s">
        <v>596</v>
      </c>
      <c r="B323" s="155" t="s">
        <v>624</v>
      </c>
      <c r="C323" s="156" t="s">
        <v>598</v>
      </c>
      <c r="D323" s="41"/>
      <c r="E323" s="41"/>
      <c r="F323" s="156" t="s">
        <v>599</v>
      </c>
      <c r="G323" s="156">
        <v>1</v>
      </c>
      <c r="H323" s="41" t="s">
        <v>600</v>
      </c>
      <c r="I323" s="41" t="s">
        <v>27</v>
      </c>
      <c r="J323" s="52">
        <v>250000</v>
      </c>
      <c r="K323" s="43"/>
      <c r="L323" s="65">
        <v>187500</v>
      </c>
      <c r="M323" s="159" t="s">
        <v>625</v>
      </c>
    </row>
    <row r="324" spans="1:13" ht="29">
      <c r="A324" s="3" t="s">
        <v>596</v>
      </c>
      <c r="B324" s="155" t="s">
        <v>626</v>
      </c>
      <c r="C324" s="156" t="s">
        <v>598</v>
      </c>
      <c r="D324" s="41"/>
      <c r="E324" s="41"/>
      <c r="F324" s="156" t="s">
        <v>599</v>
      </c>
      <c r="G324" s="156">
        <v>1</v>
      </c>
      <c r="H324" s="41" t="s">
        <v>600</v>
      </c>
      <c r="I324" s="41" t="s">
        <v>27</v>
      </c>
      <c r="J324" s="52">
        <v>250000</v>
      </c>
      <c r="K324" s="43"/>
      <c r="L324" s="65">
        <v>187500</v>
      </c>
      <c r="M324" s="159" t="s">
        <v>627</v>
      </c>
    </row>
    <row r="325" spans="1:13" ht="29">
      <c r="A325" s="3" t="s">
        <v>596</v>
      </c>
      <c r="B325" s="155" t="s">
        <v>628</v>
      </c>
      <c r="C325" s="156" t="s">
        <v>598</v>
      </c>
      <c r="D325" s="41"/>
      <c r="E325" s="41"/>
      <c r="F325" s="156" t="s">
        <v>599</v>
      </c>
      <c r="G325" s="156">
        <v>1</v>
      </c>
      <c r="H325" s="41" t="s">
        <v>600</v>
      </c>
      <c r="I325" s="41" t="s">
        <v>27</v>
      </c>
      <c r="J325" s="52">
        <v>250000</v>
      </c>
      <c r="K325" s="43"/>
      <c r="L325" s="65">
        <v>187500</v>
      </c>
      <c r="M325" s="159" t="s">
        <v>629</v>
      </c>
    </row>
    <row r="326" spans="1:13" ht="29">
      <c r="A326" s="3" t="s">
        <v>596</v>
      </c>
      <c r="B326" s="155" t="s">
        <v>630</v>
      </c>
      <c r="C326" s="156" t="s">
        <v>598</v>
      </c>
      <c r="D326" s="41"/>
      <c r="E326" s="41"/>
      <c r="F326" s="156" t="s">
        <v>599</v>
      </c>
      <c r="G326" s="156">
        <v>1</v>
      </c>
      <c r="H326" s="41" t="s">
        <v>600</v>
      </c>
      <c r="I326" s="41" t="s">
        <v>27</v>
      </c>
      <c r="J326" s="52">
        <v>175000</v>
      </c>
      <c r="K326" s="43"/>
      <c r="L326" s="65">
        <v>131250</v>
      </c>
      <c r="M326" s="159" t="s">
        <v>631</v>
      </c>
    </row>
    <row r="327" spans="1:13" ht="29">
      <c r="A327" s="3" t="s">
        <v>596</v>
      </c>
      <c r="B327" s="155" t="s">
        <v>632</v>
      </c>
      <c r="C327" s="156" t="s">
        <v>598</v>
      </c>
      <c r="D327" s="41"/>
      <c r="E327" s="41"/>
      <c r="F327" s="156" t="s">
        <v>599</v>
      </c>
      <c r="G327" s="156">
        <v>1</v>
      </c>
      <c r="H327" s="41" t="s">
        <v>600</v>
      </c>
      <c r="I327" s="41" t="s">
        <v>27</v>
      </c>
      <c r="J327" s="52">
        <v>175000</v>
      </c>
      <c r="K327" s="43"/>
      <c r="L327" s="65">
        <v>131250</v>
      </c>
      <c r="M327" s="159" t="s">
        <v>633</v>
      </c>
    </row>
    <row r="328" spans="1:13" ht="29">
      <c r="A328" s="3" t="s">
        <v>596</v>
      </c>
      <c r="B328" s="155" t="s">
        <v>634</v>
      </c>
      <c r="C328" s="156" t="s">
        <v>598</v>
      </c>
      <c r="D328" s="41"/>
      <c r="E328" s="41"/>
      <c r="F328" s="156" t="s">
        <v>599</v>
      </c>
      <c r="G328" s="156">
        <v>1</v>
      </c>
      <c r="H328" s="41" t="s">
        <v>600</v>
      </c>
      <c r="I328" s="41" t="s">
        <v>27</v>
      </c>
      <c r="J328" s="52">
        <v>175000</v>
      </c>
      <c r="K328" s="43"/>
      <c r="L328" s="65">
        <v>131250</v>
      </c>
      <c r="M328" s="159" t="s">
        <v>635</v>
      </c>
    </row>
    <row r="329" spans="1:13" ht="29">
      <c r="A329" s="3" t="s">
        <v>596</v>
      </c>
      <c r="B329" s="155" t="s">
        <v>636</v>
      </c>
      <c r="C329" s="156" t="s">
        <v>598</v>
      </c>
      <c r="D329" s="41"/>
      <c r="E329" s="41"/>
      <c r="F329" s="156" t="s">
        <v>599</v>
      </c>
      <c r="G329" s="156">
        <v>1</v>
      </c>
      <c r="H329" s="41" t="s">
        <v>600</v>
      </c>
      <c r="I329" s="41" t="s">
        <v>27</v>
      </c>
      <c r="J329" s="52">
        <v>150000</v>
      </c>
      <c r="K329" s="43"/>
      <c r="L329" s="65">
        <v>112500</v>
      </c>
      <c r="M329" s="159" t="s">
        <v>637</v>
      </c>
    </row>
    <row r="330" spans="1:13" ht="29">
      <c r="A330" s="3" t="s">
        <v>596</v>
      </c>
      <c r="B330" s="155" t="s">
        <v>638</v>
      </c>
      <c r="C330" s="156" t="s">
        <v>598</v>
      </c>
      <c r="D330" s="41"/>
      <c r="E330" s="41"/>
      <c r="F330" s="156" t="s">
        <v>599</v>
      </c>
      <c r="G330" s="156">
        <v>1</v>
      </c>
      <c r="H330" s="41" t="s">
        <v>600</v>
      </c>
      <c r="I330" s="41" t="s">
        <v>27</v>
      </c>
      <c r="J330" s="52">
        <v>150000</v>
      </c>
      <c r="K330" s="43"/>
      <c r="L330" s="65">
        <v>112500</v>
      </c>
      <c r="M330" s="159" t="s">
        <v>639</v>
      </c>
    </row>
    <row r="331" spans="1:13" ht="29">
      <c r="A331" s="3" t="s">
        <v>596</v>
      </c>
      <c r="B331" s="155" t="s">
        <v>640</v>
      </c>
      <c r="C331" s="156" t="s">
        <v>598</v>
      </c>
      <c r="D331" s="41"/>
      <c r="E331" s="41"/>
      <c r="F331" s="156" t="s">
        <v>599</v>
      </c>
      <c r="G331" s="156">
        <v>1</v>
      </c>
      <c r="H331" s="41" t="s">
        <v>600</v>
      </c>
      <c r="I331" s="41" t="s">
        <v>27</v>
      </c>
      <c r="J331" s="52">
        <v>150000</v>
      </c>
      <c r="K331" s="43"/>
      <c r="L331" s="65">
        <v>112500</v>
      </c>
      <c r="M331" s="159" t="s">
        <v>641</v>
      </c>
    </row>
    <row r="332" spans="1:13" ht="29">
      <c r="A332" s="3" t="s">
        <v>596</v>
      </c>
      <c r="B332" s="155" t="s">
        <v>642</v>
      </c>
      <c r="C332" s="156" t="s">
        <v>598</v>
      </c>
      <c r="D332" s="41"/>
      <c r="E332" s="41"/>
      <c r="F332" s="156" t="s">
        <v>599</v>
      </c>
      <c r="G332" s="156">
        <v>1</v>
      </c>
      <c r="H332" s="41" t="s">
        <v>600</v>
      </c>
      <c r="I332" s="41" t="s">
        <v>27</v>
      </c>
      <c r="J332" s="52">
        <v>0</v>
      </c>
      <c r="K332" s="43"/>
      <c r="L332" s="65">
        <v>0</v>
      </c>
      <c r="M332" s="159" t="s">
        <v>643</v>
      </c>
    </row>
    <row r="333" spans="1:13" ht="29">
      <c r="A333" s="3" t="s">
        <v>596</v>
      </c>
      <c r="B333" s="155" t="s">
        <v>644</v>
      </c>
      <c r="C333" s="156" t="s">
        <v>598</v>
      </c>
      <c r="D333" s="41"/>
      <c r="E333" s="41"/>
      <c r="F333" s="156" t="s">
        <v>599</v>
      </c>
      <c r="G333" s="156">
        <v>1</v>
      </c>
      <c r="H333" s="41" t="s">
        <v>600</v>
      </c>
      <c r="I333" s="41" t="s">
        <v>27</v>
      </c>
      <c r="J333" s="52">
        <v>0</v>
      </c>
      <c r="K333" s="43"/>
      <c r="L333" s="65">
        <v>0</v>
      </c>
      <c r="M333" s="159" t="s">
        <v>645</v>
      </c>
    </row>
    <row r="334" spans="1:13" ht="29">
      <c r="A334" s="3" t="s">
        <v>596</v>
      </c>
      <c r="B334" s="155" t="s">
        <v>646</v>
      </c>
      <c r="C334" s="156" t="s">
        <v>598</v>
      </c>
      <c r="D334" s="41"/>
      <c r="E334" s="41"/>
      <c r="F334" s="156" t="s">
        <v>599</v>
      </c>
      <c r="G334" s="156">
        <v>1</v>
      </c>
      <c r="H334" s="41" t="s">
        <v>600</v>
      </c>
      <c r="I334" s="41" t="s">
        <v>27</v>
      </c>
      <c r="J334" s="52">
        <v>0</v>
      </c>
      <c r="K334" s="43"/>
      <c r="L334" s="65">
        <v>0</v>
      </c>
      <c r="M334" s="159" t="s">
        <v>647</v>
      </c>
    </row>
    <row r="335" spans="1:13" ht="29">
      <c r="A335" s="3" t="s">
        <v>596</v>
      </c>
      <c r="B335" s="155" t="s">
        <v>648</v>
      </c>
      <c r="C335" s="156" t="s">
        <v>598</v>
      </c>
      <c r="D335" s="41"/>
      <c r="E335" s="41"/>
      <c r="F335" s="156" t="s">
        <v>599</v>
      </c>
      <c r="G335" s="156">
        <v>4</v>
      </c>
      <c r="H335" s="41" t="s">
        <v>600</v>
      </c>
      <c r="I335" s="41" t="s">
        <v>27</v>
      </c>
      <c r="J335" s="52">
        <v>192000</v>
      </c>
      <c r="K335" s="43"/>
      <c r="L335" s="65">
        <v>144000</v>
      </c>
      <c r="M335" s="159" t="s">
        <v>649</v>
      </c>
    </row>
    <row r="336" spans="1:13" ht="43.5">
      <c r="A336" s="3" t="s">
        <v>596</v>
      </c>
      <c r="B336" s="155" t="s">
        <v>650</v>
      </c>
      <c r="C336" s="156" t="s">
        <v>598</v>
      </c>
      <c r="D336" s="41"/>
      <c r="E336" s="41"/>
      <c r="F336" s="156" t="s">
        <v>599</v>
      </c>
      <c r="G336" s="156">
        <v>4</v>
      </c>
      <c r="H336" s="41" t="s">
        <v>600</v>
      </c>
      <c r="I336" s="41" t="s">
        <v>27</v>
      </c>
      <c r="J336" s="52">
        <v>192000</v>
      </c>
      <c r="K336" s="43"/>
      <c r="L336" s="65">
        <v>144000</v>
      </c>
      <c r="M336" s="159" t="s">
        <v>651</v>
      </c>
    </row>
    <row r="337" spans="1:13" ht="29">
      <c r="A337" s="3" t="s">
        <v>596</v>
      </c>
      <c r="B337" s="155" t="s">
        <v>652</v>
      </c>
      <c r="C337" s="156" t="s">
        <v>598</v>
      </c>
      <c r="D337" s="41"/>
      <c r="E337" s="41"/>
      <c r="F337" s="156" t="s">
        <v>599</v>
      </c>
      <c r="G337" s="156">
        <v>4</v>
      </c>
      <c r="H337" s="41" t="s">
        <v>600</v>
      </c>
      <c r="I337" s="41" t="s">
        <v>27</v>
      </c>
      <c r="J337" s="52">
        <v>192000</v>
      </c>
      <c r="K337" s="43"/>
      <c r="L337" s="65">
        <v>144000</v>
      </c>
      <c r="M337" s="159" t="s">
        <v>653</v>
      </c>
    </row>
    <row r="338" spans="1:13" ht="29">
      <c r="A338" s="3" t="s">
        <v>596</v>
      </c>
      <c r="B338" s="155" t="s">
        <v>654</v>
      </c>
      <c r="C338" s="156" t="s">
        <v>598</v>
      </c>
      <c r="D338" s="41"/>
      <c r="E338" s="41"/>
      <c r="F338" s="156" t="s">
        <v>599</v>
      </c>
      <c r="G338" s="156">
        <v>10</v>
      </c>
      <c r="H338" s="41" t="s">
        <v>600</v>
      </c>
      <c r="I338" s="41" t="s">
        <v>27</v>
      </c>
      <c r="J338" s="52">
        <v>3200</v>
      </c>
      <c r="K338" s="43"/>
      <c r="L338" s="65">
        <v>2400</v>
      </c>
      <c r="M338" s="159" t="s">
        <v>655</v>
      </c>
    </row>
    <row r="339" spans="1:13" ht="29">
      <c r="A339" s="3" t="s">
        <v>596</v>
      </c>
      <c r="B339" s="155" t="s">
        <v>656</v>
      </c>
      <c r="C339" s="156" t="s">
        <v>598</v>
      </c>
      <c r="D339" s="41"/>
      <c r="E339" s="41"/>
      <c r="F339" s="156" t="s">
        <v>599</v>
      </c>
      <c r="G339" s="156">
        <v>10</v>
      </c>
      <c r="H339" s="41" t="s">
        <v>600</v>
      </c>
      <c r="I339" s="41" t="s">
        <v>27</v>
      </c>
      <c r="J339" s="52">
        <v>3200</v>
      </c>
      <c r="K339" s="43"/>
      <c r="L339" s="65">
        <v>2400</v>
      </c>
      <c r="M339" s="159" t="s">
        <v>657</v>
      </c>
    </row>
    <row r="340" spans="1:13" ht="29">
      <c r="A340" s="3" t="s">
        <v>596</v>
      </c>
      <c r="B340" s="155" t="s">
        <v>658</v>
      </c>
      <c r="C340" s="156" t="s">
        <v>598</v>
      </c>
      <c r="D340" s="41"/>
      <c r="E340" s="41"/>
      <c r="F340" s="156" t="s">
        <v>599</v>
      </c>
      <c r="G340" s="156">
        <v>10</v>
      </c>
      <c r="H340" s="41" t="s">
        <v>600</v>
      </c>
      <c r="I340" s="41" t="s">
        <v>27</v>
      </c>
      <c r="J340" s="52">
        <v>3200</v>
      </c>
      <c r="K340" s="43"/>
      <c r="L340" s="65">
        <v>2400</v>
      </c>
      <c r="M340" s="159" t="s">
        <v>659</v>
      </c>
    </row>
    <row r="341" spans="1:13" ht="29">
      <c r="A341" s="3" t="s">
        <v>596</v>
      </c>
      <c r="B341" s="155" t="s">
        <v>660</v>
      </c>
      <c r="C341" s="156" t="s">
        <v>598</v>
      </c>
      <c r="D341" s="41"/>
      <c r="E341" s="41"/>
      <c r="F341" s="156" t="s">
        <v>599</v>
      </c>
      <c r="G341" s="156">
        <v>1</v>
      </c>
      <c r="H341" s="41" t="s">
        <v>600</v>
      </c>
      <c r="I341" s="41" t="s">
        <v>27</v>
      </c>
      <c r="J341" s="52">
        <v>132000</v>
      </c>
      <c r="K341" s="43"/>
      <c r="L341" s="65">
        <v>99000</v>
      </c>
      <c r="M341" s="159" t="s">
        <v>661</v>
      </c>
    </row>
    <row r="342" spans="1:13" ht="29">
      <c r="A342" s="3" t="s">
        <v>596</v>
      </c>
      <c r="B342" s="155" t="s">
        <v>662</v>
      </c>
      <c r="C342" s="156" t="s">
        <v>598</v>
      </c>
      <c r="D342" s="41"/>
      <c r="E342" s="41"/>
      <c r="F342" s="156" t="s">
        <v>599</v>
      </c>
      <c r="G342" s="156">
        <v>1</v>
      </c>
      <c r="H342" s="41" t="s">
        <v>600</v>
      </c>
      <c r="I342" s="41" t="s">
        <v>27</v>
      </c>
      <c r="J342" s="52">
        <v>132000</v>
      </c>
      <c r="K342" s="43"/>
      <c r="L342" s="65">
        <v>99000</v>
      </c>
      <c r="M342" s="159" t="s">
        <v>663</v>
      </c>
    </row>
    <row r="343" spans="1:13" ht="29">
      <c r="A343" s="3" t="s">
        <v>596</v>
      </c>
      <c r="B343" s="155" t="s">
        <v>664</v>
      </c>
      <c r="C343" s="156" t="s">
        <v>598</v>
      </c>
      <c r="D343" s="41"/>
      <c r="E343" s="41"/>
      <c r="F343" s="156" t="s">
        <v>599</v>
      </c>
      <c r="G343" s="156">
        <v>1</v>
      </c>
      <c r="H343" s="41" t="s">
        <v>600</v>
      </c>
      <c r="I343" s="41" t="s">
        <v>27</v>
      </c>
      <c r="J343" s="52">
        <v>132000</v>
      </c>
      <c r="K343" s="43"/>
      <c r="L343" s="65">
        <v>99000</v>
      </c>
      <c r="M343" s="159" t="s">
        <v>665</v>
      </c>
    </row>
    <row r="344" spans="1:13" ht="29">
      <c r="A344" s="3" t="s">
        <v>596</v>
      </c>
      <c r="B344" s="155" t="s">
        <v>666</v>
      </c>
      <c r="C344" s="156" t="s">
        <v>598</v>
      </c>
      <c r="D344" s="41"/>
      <c r="E344" s="41"/>
      <c r="F344" s="156" t="s">
        <v>599</v>
      </c>
      <c r="G344" s="156">
        <v>1</v>
      </c>
      <c r="H344" s="41" t="s">
        <v>600</v>
      </c>
      <c r="I344" s="41" t="s">
        <v>27</v>
      </c>
      <c r="J344" s="52">
        <v>132000</v>
      </c>
      <c r="K344" s="43"/>
      <c r="L344" s="65">
        <v>99000</v>
      </c>
      <c r="M344" s="159" t="s">
        <v>667</v>
      </c>
    </row>
    <row r="345" spans="1:13" ht="29">
      <c r="A345" s="3" t="s">
        <v>596</v>
      </c>
      <c r="B345" s="155" t="s">
        <v>668</v>
      </c>
      <c r="C345" s="156" t="s">
        <v>598</v>
      </c>
      <c r="D345" s="41"/>
      <c r="E345" s="41"/>
      <c r="F345" s="156" t="s">
        <v>599</v>
      </c>
      <c r="G345" s="156">
        <v>1</v>
      </c>
      <c r="H345" s="41" t="s">
        <v>600</v>
      </c>
      <c r="I345" s="41" t="s">
        <v>27</v>
      </c>
      <c r="J345" s="52">
        <v>132000</v>
      </c>
      <c r="K345" s="43"/>
      <c r="L345" s="65">
        <v>99000</v>
      </c>
      <c r="M345" s="159" t="s">
        <v>669</v>
      </c>
    </row>
    <row r="346" spans="1:13" ht="29">
      <c r="A346" s="3" t="s">
        <v>596</v>
      </c>
      <c r="B346" s="155" t="s">
        <v>670</v>
      </c>
      <c r="C346" s="156" t="s">
        <v>598</v>
      </c>
      <c r="D346" s="41"/>
      <c r="E346" s="41"/>
      <c r="F346" s="156" t="s">
        <v>599</v>
      </c>
      <c r="G346" s="156">
        <v>1</v>
      </c>
      <c r="H346" s="41" t="s">
        <v>600</v>
      </c>
      <c r="I346" s="41" t="s">
        <v>27</v>
      </c>
      <c r="J346" s="52">
        <v>132000</v>
      </c>
      <c r="K346" s="43"/>
      <c r="L346" s="65">
        <v>99000</v>
      </c>
      <c r="M346" s="159" t="s">
        <v>671</v>
      </c>
    </row>
    <row r="347" spans="1:13" ht="29">
      <c r="A347" s="3" t="s">
        <v>596</v>
      </c>
      <c r="B347" s="155" t="s">
        <v>672</v>
      </c>
      <c r="C347" s="156" t="s">
        <v>598</v>
      </c>
      <c r="D347" s="41"/>
      <c r="E347" s="41"/>
      <c r="F347" s="156" t="s">
        <v>599</v>
      </c>
      <c r="G347" s="156">
        <v>1</v>
      </c>
      <c r="H347" s="41" t="s">
        <v>600</v>
      </c>
      <c r="I347" s="41" t="s">
        <v>27</v>
      </c>
      <c r="J347" s="52">
        <v>150000</v>
      </c>
      <c r="K347" s="43"/>
      <c r="L347" s="65">
        <v>112500</v>
      </c>
      <c r="M347" s="159" t="s">
        <v>673</v>
      </c>
    </row>
    <row r="348" spans="1:13" ht="29">
      <c r="A348" s="3" t="s">
        <v>596</v>
      </c>
      <c r="B348" s="155" t="s">
        <v>674</v>
      </c>
      <c r="C348" s="156" t="s">
        <v>598</v>
      </c>
      <c r="D348" s="41"/>
      <c r="E348" s="41"/>
      <c r="F348" s="156" t="s">
        <v>599</v>
      </c>
      <c r="G348" s="156">
        <v>1</v>
      </c>
      <c r="H348" s="41" t="s">
        <v>600</v>
      </c>
      <c r="I348" s="41" t="s">
        <v>27</v>
      </c>
      <c r="J348" s="52">
        <v>150000</v>
      </c>
      <c r="K348" s="43"/>
      <c r="L348" s="65">
        <v>112500</v>
      </c>
      <c r="M348" s="159" t="s">
        <v>675</v>
      </c>
    </row>
    <row r="349" spans="1:13" ht="29">
      <c r="A349" s="3" t="s">
        <v>596</v>
      </c>
      <c r="B349" s="155" t="s">
        <v>676</v>
      </c>
      <c r="C349" s="156" t="s">
        <v>598</v>
      </c>
      <c r="D349" s="41"/>
      <c r="E349" s="41"/>
      <c r="F349" s="156" t="s">
        <v>599</v>
      </c>
      <c r="G349" s="156">
        <v>1</v>
      </c>
      <c r="H349" s="41" t="s">
        <v>600</v>
      </c>
      <c r="I349" s="41" t="s">
        <v>27</v>
      </c>
      <c r="J349" s="52">
        <v>150000</v>
      </c>
      <c r="K349" s="43"/>
      <c r="L349" s="65">
        <v>112500</v>
      </c>
      <c r="M349" s="159" t="s">
        <v>677</v>
      </c>
    </row>
    <row r="350" spans="1:13" ht="29">
      <c r="A350" s="3" t="s">
        <v>596</v>
      </c>
      <c r="B350" s="155" t="s">
        <v>678</v>
      </c>
      <c r="C350" s="156" t="s">
        <v>598</v>
      </c>
      <c r="D350" s="41"/>
      <c r="E350" s="41"/>
      <c r="F350" s="156" t="s">
        <v>599</v>
      </c>
      <c r="G350" s="156">
        <v>1</v>
      </c>
      <c r="H350" s="41" t="s">
        <v>600</v>
      </c>
      <c r="I350" s="41" t="s">
        <v>27</v>
      </c>
      <c r="J350" s="52">
        <v>125000</v>
      </c>
      <c r="K350" s="43"/>
      <c r="L350" s="65">
        <v>93750</v>
      </c>
      <c r="M350" s="159" t="s">
        <v>679</v>
      </c>
    </row>
    <row r="351" spans="1:13" ht="29">
      <c r="A351" s="3" t="s">
        <v>596</v>
      </c>
      <c r="B351" s="155" t="s">
        <v>680</v>
      </c>
      <c r="C351" s="156" t="s">
        <v>598</v>
      </c>
      <c r="D351" s="41"/>
      <c r="E351" s="41"/>
      <c r="F351" s="156" t="s">
        <v>599</v>
      </c>
      <c r="G351" s="156">
        <v>1</v>
      </c>
      <c r="H351" s="41" t="s">
        <v>600</v>
      </c>
      <c r="I351" s="41" t="s">
        <v>27</v>
      </c>
      <c r="J351" s="52">
        <v>125000</v>
      </c>
      <c r="K351" s="43"/>
      <c r="L351" s="65">
        <v>93750</v>
      </c>
      <c r="M351" s="159" t="s">
        <v>681</v>
      </c>
    </row>
    <row r="352" spans="1:13" ht="29">
      <c r="A352" s="3" t="s">
        <v>596</v>
      </c>
      <c r="B352" s="155" t="s">
        <v>682</v>
      </c>
      <c r="C352" s="156" t="s">
        <v>598</v>
      </c>
      <c r="D352" s="41"/>
      <c r="E352" s="41"/>
      <c r="F352" s="156" t="s">
        <v>599</v>
      </c>
      <c r="G352" s="156">
        <v>1</v>
      </c>
      <c r="H352" s="41" t="s">
        <v>600</v>
      </c>
      <c r="I352" s="41" t="s">
        <v>27</v>
      </c>
      <c r="J352" s="52">
        <v>125000</v>
      </c>
      <c r="K352" s="43"/>
      <c r="L352" s="65">
        <v>93750</v>
      </c>
      <c r="M352" s="159" t="s">
        <v>683</v>
      </c>
    </row>
    <row r="353" spans="1:13" ht="29">
      <c r="A353" s="3" t="s">
        <v>596</v>
      </c>
      <c r="B353" s="155" t="s">
        <v>684</v>
      </c>
      <c r="C353" s="156" t="s">
        <v>598</v>
      </c>
      <c r="D353" s="41"/>
      <c r="E353" s="41"/>
      <c r="F353" s="156" t="s">
        <v>599</v>
      </c>
      <c r="G353" s="156">
        <v>1</v>
      </c>
      <c r="H353" s="41" t="s">
        <v>600</v>
      </c>
      <c r="I353" s="41" t="s">
        <v>27</v>
      </c>
      <c r="J353" s="52">
        <v>10000</v>
      </c>
      <c r="K353" s="43"/>
      <c r="L353" s="65">
        <v>7500</v>
      </c>
      <c r="M353" s="159" t="s">
        <v>685</v>
      </c>
    </row>
    <row r="354" spans="1:13" ht="29">
      <c r="A354" s="3" t="s">
        <v>596</v>
      </c>
      <c r="B354" s="155" t="s">
        <v>686</v>
      </c>
      <c r="C354" s="156" t="s">
        <v>598</v>
      </c>
      <c r="D354" s="41"/>
      <c r="E354" s="41"/>
      <c r="F354" s="156" t="s">
        <v>599</v>
      </c>
      <c r="G354" s="156">
        <v>1</v>
      </c>
      <c r="H354" s="41" t="s">
        <v>600</v>
      </c>
      <c r="I354" s="41" t="s">
        <v>27</v>
      </c>
      <c r="J354" s="52">
        <v>10000</v>
      </c>
      <c r="K354" s="43"/>
      <c r="L354" s="65">
        <v>7500</v>
      </c>
      <c r="M354" s="159" t="s">
        <v>687</v>
      </c>
    </row>
    <row r="355" spans="1:13" ht="29">
      <c r="A355" s="3" t="s">
        <v>596</v>
      </c>
      <c r="B355" s="155" t="s">
        <v>688</v>
      </c>
      <c r="C355" s="156" t="s">
        <v>598</v>
      </c>
      <c r="D355" s="41"/>
      <c r="E355" s="41"/>
      <c r="F355" s="156" t="s">
        <v>599</v>
      </c>
      <c r="G355" s="156">
        <v>1</v>
      </c>
      <c r="H355" s="41" t="s">
        <v>600</v>
      </c>
      <c r="I355" s="41" t="s">
        <v>27</v>
      </c>
      <c r="J355" s="52">
        <v>10000</v>
      </c>
      <c r="K355" s="43"/>
      <c r="L355" s="65">
        <v>7500</v>
      </c>
      <c r="M355" s="159" t="s">
        <v>689</v>
      </c>
    </row>
    <row r="356" spans="1:13" ht="29">
      <c r="A356" s="3" t="s">
        <v>596</v>
      </c>
      <c r="B356" s="155" t="s">
        <v>690</v>
      </c>
      <c r="C356" s="156" t="s">
        <v>598</v>
      </c>
      <c r="D356" s="41"/>
      <c r="E356" s="41"/>
      <c r="F356" s="156" t="s">
        <v>599</v>
      </c>
      <c r="G356" s="156">
        <v>1</v>
      </c>
      <c r="H356" s="41" t="s">
        <v>600</v>
      </c>
      <c r="I356" s="41" t="s">
        <v>27</v>
      </c>
      <c r="J356" s="52">
        <v>320000</v>
      </c>
      <c r="K356" s="43"/>
      <c r="L356" s="65">
        <v>240000</v>
      </c>
      <c r="M356" s="159" t="s">
        <v>691</v>
      </c>
    </row>
    <row r="357" spans="1:13" ht="29">
      <c r="A357" s="3" t="s">
        <v>596</v>
      </c>
      <c r="B357" s="155" t="s">
        <v>692</v>
      </c>
      <c r="C357" s="156" t="s">
        <v>598</v>
      </c>
      <c r="D357" s="41"/>
      <c r="E357" s="41"/>
      <c r="F357" s="156" t="s">
        <v>599</v>
      </c>
      <c r="G357" s="156">
        <v>1</v>
      </c>
      <c r="H357" s="41" t="s">
        <v>600</v>
      </c>
      <c r="I357" s="41" t="s">
        <v>27</v>
      </c>
      <c r="J357" s="52">
        <v>320000</v>
      </c>
      <c r="K357" s="43"/>
      <c r="L357" s="65">
        <v>240000</v>
      </c>
      <c r="M357" s="159" t="s">
        <v>693</v>
      </c>
    </row>
    <row r="358" spans="1:13" ht="29">
      <c r="A358" s="3" t="s">
        <v>596</v>
      </c>
      <c r="B358" s="155" t="s">
        <v>694</v>
      </c>
      <c r="C358" s="156" t="s">
        <v>598</v>
      </c>
      <c r="D358" s="41"/>
      <c r="E358" s="41"/>
      <c r="F358" s="156" t="s">
        <v>599</v>
      </c>
      <c r="G358" s="156">
        <v>1</v>
      </c>
      <c r="H358" s="41" t="s">
        <v>600</v>
      </c>
      <c r="I358" s="41" t="s">
        <v>27</v>
      </c>
      <c r="J358" s="52">
        <v>320000</v>
      </c>
      <c r="K358" s="43"/>
      <c r="L358" s="65">
        <v>240000</v>
      </c>
      <c r="M358" s="159" t="s">
        <v>695</v>
      </c>
    </row>
    <row r="359" spans="1:13" ht="29">
      <c r="A359" s="3" t="s">
        <v>596</v>
      </c>
      <c r="B359" s="155" t="s">
        <v>696</v>
      </c>
      <c r="C359" s="156" t="s">
        <v>598</v>
      </c>
      <c r="D359" s="41"/>
      <c r="E359" s="41"/>
      <c r="F359" s="156" t="s">
        <v>599</v>
      </c>
      <c r="G359" s="156">
        <v>1</v>
      </c>
      <c r="H359" s="41" t="s">
        <v>600</v>
      </c>
      <c r="I359" s="41" t="s">
        <v>27</v>
      </c>
      <c r="J359" s="52">
        <v>400000</v>
      </c>
      <c r="K359" s="43"/>
      <c r="L359" s="65">
        <v>300000</v>
      </c>
      <c r="M359" s="159" t="s">
        <v>697</v>
      </c>
    </row>
    <row r="360" spans="1:13" ht="29">
      <c r="A360" s="3" t="s">
        <v>596</v>
      </c>
      <c r="B360" s="155" t="s">
        <v>698</v>
      </c>
      <c r="C360" s="156" t="s">
        <v>598</v>
      </c>
      <c r="D360" s="41"/>
      <c r="E360" s="41"/>
      <c r="F360" s="156" t="s">
        <v>599</v>
      </c>
      <c r="G360" s="156">
        <v>1</v>
      </c>
      <c r="H360" s="41" t="s">
        <v>600</v>
      </c>
      <c r="I360" s="41" t="s">
        <v>27</v>
      </c>
      <c r="J360" s="52">
        <v>400000</v>
      </c>
      <c r="K360" s="43"/>
      <c r="L360" s="65">
        <v>300000</v>
      </c>
      <c r="M360" s="159" t="s">
        <v>699</v>
      </c>
    </row>
    <row r="361" spans="1:13" ht="29">
      <c r="A361" s="3" t="s">
        <v>596</v>
      </c>
      <c r="B361" s="155" t="s">
        <v>700</v>
      </c>
      <c r="C361" s="156" t="s">
        <v>598</v>
      </c>
      <c r="D361" s="41"/>
      <c r="E361" s="41"/>
      <c r="F361" s="156" t="s">
        <v>599</v>
      </c>
      <c r="G361" s="156">
        <v>1</v>
      </c>
      <c r="H361" s="41" t="s">
        <v>600</v>
      </c>
      <c r="I361" s="41" t="s">
        <v>27</v>
      </c>
      <c r="J361" s="52">
        <v>400000</v>
      </c>
      <c r="K361" s="43"/>
      <c r="L361" s="65">
        <v>300000</v>
      </c>
      <c r="M361" s="159" t="s">
        <v>701</v>
      </c>
    </row>
    <row r="362" spans="1:13" ht="29">
      <c r="A362" s="3" t="s">
        <v>596</v>
      </c>
      <c r="B362" s="155" t="s">
        <v>702</v>
      </c>
      <c r="C362" s="156" t="s">
        <v>598</v>
      </c>
      <c r="D362" s="41"/>
      <c r="E362" s="41"/>
      <c r="F362" s="156" t="s">
        <v>599</v>
      </c>
      <c r="G362" s="156">
        <v>1</v>
      </c>
      <c r="H362" s="41" t="s">
        <v>600</v>
      </c>
      <c r="I362" s="41" t="s">
        <v>27</v>
      </c>
      <c r="J362" s="52">
        <v>3200</v>
      </c>
      <c r="K362" s="43"/>
      <c r="L362" s="65">
        <v>2400</v>
      </c>
      <c r="M362" s="159" t="s">
        <v>703</v>
      </c>
    </row>
    <row r="363" spans="1:13" ht="29">
      <c r="A363" s="3" t="s">
        <v>596</v>
      </c>
      <c r="B363" s="155" t="s">
        <v>704</v>
      </c>
      <c r="C363" s="156" t="s">
        <v>598</v>
      </c>
      <c r="D363" s="41"/>
      <c r="E363" s="41"/>
      <c r="F363" s="156" t="s">
        <v>599</v>
      </c>
      <c r="G363" s="156">
        <v>1</v>
      </c>
      <c r="H363" s="41" t="s">
        <v>600</v>
      </c>
      <c r="I363" s="41" t="s">
        <v>27</v>
      </c>
      <c r="J363" s="52">
        <v>3200</v>
      </c>
      <c r="K363" s="43"/>
      <c r="L363" s="65">
        <v>2400</v>
      </c>
      <c r="M363" s="159" t="s">
        <v>705</v>
      </c>
    </row>
    <row r="364" spans="1:13" ht="29">
      <c r="A364" s="3" t="s">
        <v>596</v>
      </c>
      <c r="B364" s="155" t="s">
        <v>706</v>
      </c>
      <c r="C364" s="156" t="s">
        <v>598</v>
      </c>
      <c r="D364" s="41"/>
      <c r="E364" s="41"/>
      <c r="F364" s="156" t="s">
        <v>599</v>
      </c>
      <c r="G364" s="156">
        <v>10</v>
      </c>
      <c r="H364" s="41" t="s">
        <v>600</v>
      </c>
      <c r="I364" s="41" t="s">
        <v>27</v>
      </c>
      <c r="J364" s="52">
        <v>0</v>
      </c>
      <c r="K364" s="43"/>
      <c r="L364" s="65">
        <v>0</v>
      </c>
      <c r="M364" s="159" t="s">
        <v>707</v>
      </c>
    </row>
    <row r="365" spans="1:13" ht="29">
      <c r="A365" s="3" t="s">
        <v>596</v>
      </c>
      <c r="B365" s="155" t="s">
        <v>708</v>
      </c>
      <c r="C365" s="156" t="s">
        <v>598</v>
      </c>
      <c r="D365" s="41"/>
      <c r="E365" s="41"/>
      <c r="F365" s="156" t="s">
        <v>599</v>
      </c>
      <c r="G365" s="156">
        <v>10</v>
      </c>
      <c r="H365" s="41" t="s">
        <v>600</v>
      </c>
      <c r="I365" s="41" t="s">
        <v>27</v>
      </c>
      <c r="J365" s="52">
        <v>0</v>
      </c>
      <c r="K365" s="43"/>
      <c r="L365" s="65">
        <v>0</v>
      </c>
      <c r="M365" s="159" t="s">
        <v>709</v>
      </c>
    </row>
    <row r="366" spans="1:13" ht="29">
      <c r="A366" s="3" t="s">
        <v>596</v>
      </c>
      <c r="B366" s="155" t="s">
        <v>710</v>
      </c>
      <c r="C366" s="156" t="s">
        <v>598</v>
      </c>
      <c r="D366" s="41"/>
      <c r="E366" s="41"/>
      <c r="F366" s="156" t="s">
        <v>599</v>
      </c>
      <c r="G366" s="156">
        <v>10</v>
      </c>
      <c r="H366" s="41" t="s">
        <v>600</v>
      </c>
      <c r="I366" s="41" t="s">
        <v>27</v>
      </c>
      <c r="J366" s="52">
        <v>0</v>
      </c>
      <c r="K366" s="43"/>
      <c r="L366" s="65">
        <v>0</v>
      </c>
      <c r="M366" s="159" t="s">
        <v>711</v>
      </c>
    </row>
    <row r="367" spans="1:13" ht="29">
      <c r="A367" s="3" t="s">
        <v>596</v>
      </c>
      <c r="B367" s="155" t="s">
        <v>712</v>
      </c>
      <c r="C367" s="156" t="s">
        <v>598</v>
      </c>
      <c r="D367" s="41"/>
      <c r="E367" s="41"/>
      <c r="F367" s="156" t="s">
        <v>599</v>
      </c>
      <c r="G367" s="156">
        <v>10</v>
      </c>
      <c r="H367" s="41" t="s">
        <v>600</v>
      </c>
      <c r="I367" s="41" t="s">
        <v>27</v>
      </c>
      <c r="J367" s="52">
        <v>0</v>
      </c>
      <c r="K367" s="43"/>
      <c r="L367" s="65">
        <v>0</v>
      </c>
      <c r="M367" s="159" t="s">
        <v>713</v>
      </c>
    </row>
    <row r="368" spans="1:13" ht="29">
      <c r="A368" s="3" t="s">
        <v>596</v>
      </c>
      <c r="B368" s="155" t="s">
        <v>714</v>
      </c>
      <c r="C368" s="156" t="s">
        <v>598</v>
      </c>
      <c r="D368" s="41"/>
      <c r="E368" s="41"/>
      <c r="F368" s="156" t="s">
        <v>599</v>
      </c>
      <c r="G368" s="156">
        <v>1</v>
      </c>
      <c r="H368" s="41" t="s">
        <v>600</v>
      </c>
      <c r="I368" s="41" t="s">
        <v>27</v>
      </c>
      <c r="J368" s="52">
        <v>1920</v>
      </c>
      <c r="K368" s="43"/>
      <c r="L368" s="65">
        <v>1440</v>
      </c>
      <c r="M368" s="159" t="s">
        <v>715</v>
      </c>
    </row>
    <row r="369" spans="1:13" ht="29">
      <c r="A369" s="3" t="s">
        <v>596</v>
      </c>
      <c r="B369" s="155" t="s">
        <v>716</v>
      </c>
      <c r="C369" s="156" t="s">
        <v>598</v>
      </c>
      <c r="D369" s="41"/>
      <c r="E369" s="41"/>
      <c r="F369" s="156" t="s">
        <v>599</v>
      </c>
      <c r="G369" s="156">
        <v>1</v>
      </c>
      <c r="H369" s="41" t="s">
        <v>600</v>
      </c>
      <c r="I369" s="41" t="s">
        <v>27</v>
      </c>
      <c r="J369" s="52">
        <v>1920</v>
      </c>
      <c r="K369" s="43"/>
      <c r="L369" s="65">
        <v>1440</v>
      </c>
      <c r="M369" s="159" t="s">
        <v>717</v>
      </c>
    </row>
    <row r="370" spans="1:13">
      <c r="A370" s="3" t="s">
        <v>596</v>
      </c>
      <c r="B370" s="155" t="s">
        <v>718</v>
      </c>
      <c r="C370" s="156" t="s">
        <v>598</v>
      </c>
      <c r="D370" s="41"/>
      <c r="E370" s="41"/>
      <c r="F370" s="156" t="s">
        <v>599</v>
      </c>
      <c r="G370" s="156">
        <v>1</v>
      </c>
      <c r="H370" s="41" t="s">
        <v>600</v>
      </c>
      <c r="I370" s="41" t="s">
        <v>27</v>
      </c>
      <c r="J370" s="52">
        <v>160000</v>
      </c>
      <c r="K370" s="43"/>
      <c r="L370" s="65">
        <v>120000</v>
      </c>
      <c r="M370" s="159" t="s">
        <v>719</v>
      </c>
    </row>
    <row r="371" spans="1:13">
      <c r="A371" s="3" t="s">
        <v>596</v>
      </c>
      <c r="B371" s="155" t="s">
        <v>720</v>
      </c>
      <c r="C371" s="156" t="s">
        <v>598</v>
      </c>
      <c r="D371" s="41"/>
      <c r="E371" s="41"/>
      <c r="F371" s="156" t="s">
        <v>599</v>
      </c>
      <c r="G371" s="156">
        <v>1</v>
      </c>
      <c r="H371" s="41" t="s">
        <v>600</v>
      </c>
      <c r="I371" s="41" t="s">
        <v>27</v>
      </c>
      <c r="J371" s="52">
        <v>160000</v>
      </c>
      <c r="K371" s="41"/>
      <c r="L371" s="41">
        <v>120000</v>
      </c>
      <c r="M371" s="159" t="s">
        <v>721</v>
      </c>
    </row>
    <row r="372" spans="1:13">
      <c r="A372" s="3" t="s">
        <v>596</v>
      </c>
      <c r="B372" s="155" t="s">
        <v>722</v>
      </c>
      <c r="C372" s="156" t="s">
        <v>598</v>
      </c>
      <c r="D372" s="41"/>
      <c r="E372" s="41"/>
      <c r="F372" s="156" t="s">
        <v>599</v>
      </c>
      <c r="G372" s="156">
        <v>1</v>
      </c>
      <c r="H372" s="41" t="s">
        <v>600</v>
      </c>
      <c r="I372" s="41" t="s">
        <v>27</v>
      </c>
      <c r="J372" s="52">
        <v>160000</v>
      </c>
      <c r="K372" s="41"/>
      <c r="L372" s="10">
        <v>120000</v>
      </c>
      <c r="M372" s="159" t="s">
        <v>723</v>
      </c>
    </row>
    <row r="373" spans="1:13">
      <c r="A373" s="3" t="s">
        <v>596</v>
      </c>
      <c r="B373" s="155" t="s">
        <v>724</v>
      </c>
      <c r="C373" s="156" t="s">
        <v>598</v>
      </c>
      <c r="D373" s="41"/>
      <c r="E373" s="41"/>
      <c r="F373" s="156" t="s">
        <v>599</v>
      </c>
      <c r="G373" s="156">
        <v>1</v>
      </c>
      <c r="H373" s="41" t="s">
        <v>600</v>
      </c>
      <c r="I373" s="41" t="s">
        <v>27</v>
      </c>
      <c r="J373" s="52">
        <v>320000</v>
      </c>
      <c r="K373" s="41"/>
      <c r="L373" s="10">
        <v>240000</v>
      </c>
      <c r="M373" s="159" t="s">
        <v>725</v>
      </c>
    </row>
    <row r="374" spans="1:13" ht="29">
      <c r="A374" s="3" t="s">
        <v>596</v>
      </c>
      <c r="B374" s="155" t="s">
        <v>726</v>
      </c>
      <c r="C374" s="156" t="s">
        <v>598</v>
      </c>
      <c r="D374" s="41"/>
      <c r="E374" s="41"/>
      <c r="F374" s="156" t="s">
        <v>599</v>
      </c>
      <c r="G374" s="156">
        <v>1</v>
      </c>
      <c r="H374" s="41" t="s">
        <v>600</v>
      </c>
      <c r="I374" s="41" t="s">
        <v>27</v>
      </c>
      <c r="J374" s="52">
        <v>320000</v>
      </c>
      <c r="K374" s="41"/>
      <c r="L374" s="10">
        <v>240000</v>
      </c>
      <c r="M374" s="159" t="s">
        <v>727</v>
      </c>
    </row>
    <row r="375" spans="1:13">
      <c r="A375" s="3" t="s">
        <v>596</v>
      </c>
      <c r="B375" s="155" t="s">
        <v>728</v>
      </c>
      <c r="C375" s="156" t="s">
        <v>598</v>
      </c>
      <c r="D375" s="41"/>
      <c r="E375" s="41"/>
      <c r="F375" s="156" t="s">
        <v>599</v>
      </c>
      <c r="G375" s="156">
        <v>1</v>
      </c>
      <c r="H375" s="41" t="s">
        <v>600</v>
      </c>
      <c r="I375" s="41" t="s">
        <v>27</v>
      </c>
      <c r="J375" s="52">
        <v>320000</v>
      </c>
      <c r="K375" s="41"/>
      <c r="L375" s="10">
        <v>240000</v>
      </c>
      <c r="M375" s="159" t="s">
        <v>729</v>
      </c>
    </row>
    <row r="376" spans="1:13" ht="29">
      <c r="A376" s="3" t="s">
        <v>596</v>
      </c>
      <c r="B376" s="155" t="s">
        <v>730</v>
      </c>
      <c r="C376" s="156" t="s">
        <v>598</v>
      </c>
      <c r="D376" s="41"/>
      <c r="E376" s="41"/>
      <c r="F376" s="156" t="s">
        <v>599</v>
      </c>
      <c r="G376" s="156">
        <v>1</v>
      </c>
      <c r="H376" s="41" t="s">
        <v>600</v>
      </c>
      <c r="I376" s="41" t="s">
        <v>27</v>
      </c>
      <c r="J376" s="52">
        <v>250000</v>
      </c>
      <c r="K376" s="41"/>
      <c r="L376" s="10">
        <v>187500</v>
      </c>
      <c r="M376" s="159" t="s">
        <v>731</v>
      </c>
    </row>
    <row r="377" spans="1:13" ht="29">
      <c r="A377" s="3" t="s">
        <v>596</v>
      </c>
      <c r="B377" s="155" t="s">
        <v>732</v>
      </c>
      <c r="C377" s="156" t="s">
        <v>598</v>
      </c>
      <c r="D377" s="41"/>
      <c r="E377" s="41"/>
      <c r="F377" s="156" t="s">
        <v>599</v>
      </c>
      <c r="G377" s="156">
        <v>1</v>
      </c>
      <c r="H377" s="41" t="s">
        <v>600</v>
      </c>
      <c r="I377" s="41" t="s">
        <v>27</v>
      </c>
      <c r="J377" s="52">
        <v>250000</v>
      </c>
      <c r="K377" s="10"/>
      <c r="L377" s="10">
        <v>187500</v>
      </c>
      <c r="M377" s="159" t="s">
        <v>733</v>
      </c>
    </row>
    <row r="378" spans="1:13" ht="29">
      <c r="A378" s="3" t="s">
        <v>596</v>
      </c>
      <c r="B378" s="155" t="s">
        <v>734</v>
      </c>
      <c r="C378" s="156" t="s">
        <v>598</v>
      </c>
      <c r="D378" s="41"/>
      <c r="E378" s="41"/>
      <c r="F378" s="156" t="s">
        <v>599</v>
      </c>
      <c r="G378" s="156">
        <v>1</v>
      </c>
      <c r="H378" s="41" t="s">
        <v>600</v>
      </c>
      <c r="I378" s="41" t="s">
        <v>27</v>
      </c>
      <c r="J378" s="52">
        <v>250000</v>
      </c>
      <c r="K378" s="10"/>
      <c r="L378" s="10">
        <v>187500</v>
      </c>
      <c r="M378" s="159" t="s">
        <v>735</v>
      </c>
    </row>
    <row r="379" spans="1:13" ht="29">
      <c r="A379" s="3" t="s">
        <v>596</v>
      </c>
      <c r="B379" s="155" t="s">
        <v>736</v>
      </c>
      <c r="C379" s="156" t="s">
        <v>598</v>
      </c>
      <c r="D379" s="41"/>
      <c r="E379" s="41"/>
      <c r="F379" s="156" t="s">
        <v>599</v>
      </c>
      <c r="G379" s="156">
        <v>1</v>
      </c>
      <c r="H379" s="41" t="s">
        <v>600</v>
      </c>
      <c r="I379" s="41" t="s">
        <v>27</v>
      </c>
      <c r="J379" s="52">
        <v>250000</v>
      </c>
      <c r="K379" s="10"/>
      <c r="L379" s="10">
        <v>187500</v>
      </c>
      <c r="M379" s="159" t="s">
        <v>737</v>
      </c>
    </row>
    <row r="380" spans="1:13" ht="29">
      <c r="A380" s="3" t="s">
        <v>596</v>
      </c>
      <c r="B380" s="155" t="s">
        <v>738</v>
      </c>
      <c r="C380" s="156" t="s">
        <v>598</v>
      </c>
      <c r="D380" s="41"/>
      <c r="E380" s="41"/>
      <c r="F380" s="156" t="s">
        <v>599</v>
      </c>
      <c r="G380" s="156">
        <v>1</v>
      </c>
      <c r="H380" s="41" t="s">
        <v>600</v>
      </c>
      <c r="I380" s="41" t="s">
        <v>27</v>
      </c>
      <c r="J380" s="52">
        <v>250000</v>
      </c>
      <c r="K380" s="41"/>
      <c r="L380" s="10">
        <v>187500</v>
      </c>
      <c r="M380" s="159" t="s">
        <v>739</v>
      </c>
    </row>
    <row r="381" spans="1:13" ht="29">
      <c r="A381" s="3" t="s">
        <v>596</v>
      </c>
      <c r="B381" s="155" t="s">
        <v>740</v>
      </c>
      <c r="C381" s="156" t="s">
        <v>598</v>
      </c>
      <c r="D381" s="41"/>
      <c r="E381" s="41"/>
      <c r="F381" s="156" t="s">
        <v>599</v>
      </c>
      <c r="G381" s="156">
        <v>1</v>
      </c>
      <c r="H381" s="41" t="s">
        <v>600</v>
      </c>
      <c r="I381" s="41" t="s">
        <v>27</v>
      </c>
      <c r="J381" s="52">
        <v>250000</v>
      </c>
      <c r="K381" s="41"/>
      <c r="L381" s="10">
        <v>187500</v>
      </c>
      <c r="M381" s="159" t="s">
        <v>741</v>
      </c>
    </row>
    <row r="382" spans="1:13" ht="29">
      <c r="A382" s="3" t="s">
        <v>596</v>
      </c>
      <c r="B382" s="155" t="s">
        <v>742</v>
      </c>
      <c r="C382" s="156" t="s">
        <v>598</v>
      </c>
      <c r="D382" s="41"/>
      <c r="E382" s="41"/>
      <c r="F382" s="156" t="s">
        <v>599</v>
      </c>
      <c r="G382" s="156">
        <v>1</v>
      </c>
      <c r="H382" s="41" t="s">
        <v>600</v>
      </c>
      <c r="I382" s="41" t="s">
        <v>27</v>
      </c>
      <c r="J382" s="52">
        <v>0</v>
      </c>
      <c r="K382" s="41"/>
      <c r="L382" s="10">
        <v>0</v>
      </c>
      <c r="M382" s="159" t="s">
        <v>743</v>
      </c>
    </row>
    <row r="383" spans="1:13" ht="29">
      <c r="A383" s="3" t="s">
        <v>596</v>
      </c>
      <c r="B383" s="155" t="s">
        <v>744</v>
      </c>
      <c r="C383" s="156" t="s">
        <v>598</v>
      </c>
      <c r="D383" s="41"/>
      <c r="E383" s="41"/>
      <c r="F383" s="156" t="s">
        <v>599</v>
      </c>
      <c r="G383" s="156">
        <v>1</v>
      </c>
      <c r="H383" s="41" t="s">
        <v>600</v>
      </c>
      <c r="I383" s="41" t="s">
        <v>27</v>
      </c>
      <c r="J383" s="52">
        <v>0</v>
      </c>
      <c r="K383" s="41"/>
      <c r="L383" s="10">
        <v>0</v>
      </c>
      <c r="M383" s="159" t="s">
        <v>745</v>
      </c>
    </row>
    <row r="384" spans="1:13" ht="29">
      <c r="A384" s="3" t="s">
        <v>596</v>
      </c>
      <c r="B384" s="155" t="s">
        <v>746</v>
      </c>
      <c r="C384" s="156" t="s">
        <v>598</v>
      </c>
      <c r="D384" s="41"/>
      <c r="E384" s="41"/>
      <c r="F384" s="156" t="s">
        <v>599</v>
      </c>
      <c r="G384" s="156">
        <v>1</v>
      </c>
      <c r="H384" s="41" t="s">
        <v>600</v>
      </c>
      <c r="I384" s="41" t="s">
        <v>27</v>
      </c>
      <c r="J384" s="52">
        <v>0</v>
      </c>
      <c r="K384" s="41"/>
      <c r="L384" s="10">
        <v>0</v>
      </c>
      <c r="M384" s="159" t="s">
        <v>747</v>
      </c>
    </row>
    <row r="385" spans="1:13" ht="29">
      <c r="A385" s="3" t="s">
        <v>596</v>
      </c>
      <c r="B385" s="155" t="s">
        <v>748</v>
      </c>
      <c r="C385" s="156" t="s">
        <v>598</v>
      </c>
      <c r="D385" s="41"/>
      <c r="E385" s="41"/>
      <c r="F385" s="156" t="s">
        <v>599</v>
      </c>
      <c r="G385" s="156">
        <v>1</v>
      </c>
      <c r="H385" s="41" t="s">
        <v>600</v>
      </c>
      <c r="I385" s="41" t="s">
        <v>27</v>
      </c>
      <c r="J385" s="52">
        <v>0</v>
      </c>
      <c r="K385" s="41"/>
      <c r="L385" s="10">
        <v>0</v>
      </c>
      <c r="M385" s="159" t="s">
        <v>749</v>
      </c>
    </row>
    <row r="386" spans="1:13" ht="29">
      <c r="A386" s="3" t="s">
        <v>596</v>
      </c>
      <c r="B386" s="155" t="s">
        <v>750</v>
      </c>
      <c r="C386" s="156" t="s">
        <v>598</v>
      </c>
      <c r="D386" s="41"/>
      <c r="E386" s="41"/>
      <c r="F386" s="156" t="s">
        <v>599</v>
      </c>
      <c r="G386" s="156">
        <v>1</v>
      </c>
      <c r="H386" s="41" t="s">
        <v>600</v>
      </c>
      <c r="I386" s="41" t="s">
        <v>27</v>
      </c>
      <c r="J386" s="52">
        <v>0</v>
      </c>
      <c r="K386" s="41"/>
      <c r="L386" s="10">
        <v>0</v>
      </c>
      <c r="M386" s="159" t="s">
        <v>751</v>
      </c>
    </row>
    <row r="387" spans="1:13" ht="29">
      <c r="A387" s="3" t="s">
        <v>596</v>
      </c>
      <c r="B387" s="155" t="s">
        <v>752</v>
      </c>
      <c r="C387" s="156" t="s">
        <v>598</v>
      </c>
      <c r="D387" s="41"/>
      <c r="E387" s="41"/>
      <c r="F387" s="156" t="s">
        <v>599</v>
      </c>
      <c r="G387" s="156">
        <v>1</v>
      </c>
      <c r="H387" s="41" t="s">
        <v>600</v>
      </c>
      <c r="I387" s="41" t="s">
        <v>27</v>
      </c>
      <c r="J387" s="52">
        <v>0</v>
      </c>
      <c r="K387" s="41"/>
      <c r="L387" s="10">
        <v>0</v>
      </c>
      <c r="M387" s="159" t="s">
        <v>753</v>
      </c>
    </row>
    <row r="388" spans="1:13" ht="29">
      <c r="A388" s="3" t="s">
        <v>596</v>
      </c>
      <c r="B388" s="155" t="s">
        <v>754</v>
      </c>
      <c r="C388" s="156" t="s">
        <v>598</v>
      </c>
      <c r="D388" s="41"/>
      <c r="E388" s="41"/>
      <c r="F388" s="156" t="s">
        <v>599</v>
      </c>
      <c r="G388" s="156">
        <v>1</v>
      </c>
      <c r="H388" s="41" t="s">
        <v>600</v>
      </c>
      <c r="I388" s="41" t="s">
        <v>27</v>
      </c>
      <c r="J388" s="52">
        <v>0</v>
      </c>
      <c r="K388" s="41"/>
      <c r="L388" s="10">
        <v>0</v>
      </c>
      <c r="M388" s="159" t="s">
        <v>755</v>
      </c>
    </row>
    <row r="389" spans="1:13" ht="29">
      <c r="A389" s="3" t="s">
        <v>596</v>
      </c>
      <c r="B389" s="155" t="s">
        <v>756</v>
      </c>
      <c r="C389" s="156" t="s">
        <v>598</v>
      </c>
      <c r="D389" s="41"/>
      <c r="E389" s="41"/>
      <c r="F389" s="156" t="s">
        <v>599</v>
      </c>
      <c r="G389" s="156">
        <v>1</v>
      </c>
      <c r="H389" s="41" t="s">
        <v>600</v>
      </c>
      <c r="I389" s="41" t="s">
        <v>27</v>
      </c>
      <c r="J389" s="52">
        <v>0</v>
      </c>
      <c r="K389" s="41"/>
      <c r="L389" s="10">
        <v>0</v>
      </c>
      <c r="M389" s="159" t="s">
        <v>757</v>
      </c>
    </row>
    <row r="390" spans="1:13" ht="29">
      <c r="A390" s="3" t="s">
        <v>596</v>
      </c>
      <c r="B390" s="155" t="s">
        <v>758</v>
      </c>
      <c r="C390" s="156" t="s">
        <v>598</v>
      </c>
      <c r="D390" s="41"/>
      <c r="E390" s="41"/>
      <c r="F390" s="156" t="s">
        <v>599</v>
      </c>
      <c r="G390" s="156">
        <v>1</v>
      </c>
      <c r="H390" s="41" t="s">
        <v>600</v>
      </c>
      <c r="I390" s="41" t="s">
        <v>27</v>
      </c>
      <c r="J390" s="52">
        <v>0</v>
      </c>
      <c r="K390" s="41"/>
      <c r="L390" s="10">
        <v>0</v>
      </c>
      <c r="M390" s="159" t="s">
        <v>759</v>
      </c>
    </row>
    <row r="391" spans="1:13" ht="29">
      <c r="A391" s="3" t="s">
        <v>596</v>
      </c>
      <c r="B391" s="155" t="s">
        <v>760</v>
      </c>
      <c r="C391" s="156" t="s">
        <v>598</v>
      </c>
      <c r="D391" s="41"/>
      <c r="E391" s="41"/>
      <c r="F391" s="156" t="s">
        <v>599</v>
      </c>
      <c r="G391" s="156">
        <v>4</v>
      </c>
      <c r="H391" s="41" t="s">
        <v>600</v>
      </c>
      <c r="I391" s="41" t="s">
        <v>27</v>
      </c>
      <c r="J391" s="52">
        <v>144000</v>
      </c>
      <c r="K391" s="41"/>
      <c r="L391" s="10">
        <v>108000</v>
      </c>
      <c r="M391" s="159" t="s">
        <v>761</v>
      </c>
    </row>
    <row r="392" spans="1:13" ht="29">
      <c r="A392" s="3" t="s">
        <v>596</v>
      </c>
      <c r="B392" s="155" t="s">
        <v>762</v>
      </c>
      <c r="C392" s="156" t="s">
        <v>598</v>
      </c>
      <c r="D392" s="41"/>
      <c r="E392" s="41"/>
      <c r="F392" s="156" t="s">
        <v>599</v>
      </c>
      <c r="G392" s="156">
        <v>4</v>
      </c>
      <c r="H392" s="41" t="s">
        <v>600</v>
      </c>
      <c r="I392" s="41" t="s">
        <v>27</v>
      </c>
      <c r="J392" s="52">
        <v>144000</v>
      </c>
      <c r="K392" s="41"/>
      <c r="L392" s="10">
        <v>108000</v>
      </c>
      <c r="M392" s="159" t="s">
        <v>763</v>
      </c>
    </row>
    <row r="393" spans="1:13" ht="29">
      <c r="A393" s="3" t="s">
        <v>596</v>
      </c>
      <c r="B393" s="155" t="s">
        <v>764</v>
      </c>
      <c r="C393" s="156" t="s">
        <v>598</v>
      </c>
      <c r="D393" s="41"/>
      <c r="E393" s="41"/>
      <c r="F393" s="156" t="s">
        <v>599</v>
      </c>
      <c r="G393" s="156">
        <v>4</v>
      </c>
      <c r="H393" s="41" t="s">
        <v>600</v>
      </c>
      <c r="I393" s="41" t="s">
        <v>27</v>
      </c>
      <c r="J393" s="52">
        <v>144000</v>
      </c>
      <c r="K393" s="41"/>
      <c r="L393" s="10">
        <v>108000</v>
      </c>
      <c r="M393" s="159" t="s">
        <v>765</v>
      </c>
    </row>
    <row r="394" spans="1:13" ht="43.5">
      <c r="A394" s="3" t="s">
        <v>596</v>
      </c>
      <c r="B394" s="155" t="s">
        <v>766</v>
      </c>
      <c r="C394" s="156" t="s">
        <v>598</v>
      </c>
      <c r="D394" s="41"/>
      <c r="E394" s="41"/>
      <c r="F394" s="156" t="s">
        <v>599</v>
      </c>
      <c r="G394" s="156">
        <v>4</v>
      </c>
      <c r="H394" s="41" t="s">
        <v>600</v>
      </c>
      <c r="I394" s="41" t="s">
        <v>27</v>
      </c>
      <c r="J394" s="52">
        <v>192000</v>
      </c>
      <c r="K394" s="41"/>
      <c r="L394" s="10">
        <v>144000</v>
      </c>
      <c r="M394" s="159" t="s">
        <v>767</v>
      </c>
    </row>
    <row r="395" spans="1:13" ht="43.5">
      <c r="A395" s="3" t="s">
        <v>596</v>
      </c>
      <c r="B395" s="155" t="s">
        <v>768</v>
      </c>
      <c r="C395" s="156" t="s">
        <v>598</v>
      </c>
      <c r="D395" s="41"/>
      <c r="E395" s="41"/>
      <c r="F395" s="156" t="s">
        <v>599</v>
      </c>
      <c r="G395" s="156">
        <v>4</v>
      </c>
      <c r="H395" s="41" t="s">
        <v>600</v>
      </c>
      <c r="I395" s="41" t="s">
        <v>27</v>
      </c>
      <c r="J395" s="52">
        <v>192000</v>
      </c>
      <c r="K395" s="41"/>
      <c r="L395" s="10">
        <v>144000</v>
      </c>
      <c r="M395" s="159" t="s">
        <v>769</v>
      </c>
    </row>
    <row r="396" spans="1:13" ht="43.5">
      <c r="A396" s="3" t="s">
        <v>596</v>
      </c>
      <c r="B396" s="155" t="s">
        <v>770</v>
      </c>
      <c r="C396" s="156" t="s">
        <v>598</v>
      </c>
      <c r="D396" s="41"/>
      <c r="E396" s="41"/>
      <c r="F396" s="156" t="s">
        <v>599</v>
      </c>
      <c r="G396" s="156">
        <v>4</v>
      </c>
      <c r="H396" s="41" t="s">
        <v>600</v>
      </c>
      <c r="I396" s="41" t="s">
        <v>27</v>
      </c>
      <c r="J396" s="52">
        <v>192000</v>
      </c>
      <c r="K396" s="41"/>
      <c r="L396" s="10">
        <v>144000</v>
      </c>
      <c r="M396" s="159" t="s">
        <v>771</v>
      </c>
    </row>
    <row r="397" spans="1:13" ht="29">
      <c r="A397" s="3" t="s">
        <v>596</v>
      </c>
      <c r="B397" s="155" t="s">
        <v>772</v>
      </c>
      <c r="C397" s="156" t="s">
        <v>598</v>
      </c>
      <c r="D397" s="41"/>
      <c r="E397" s="41"/>
      <c r="F397" s="156" t="s">
        <v>599</v>
      </c>
      <c r="G397" s="156">
        <v>10</v>
      </c>
      <c r="H397" s="41" t="s">
        <v>600</v>
      </c>
      <c r="I397" s="41" t="s">
        <v>27</v>
      </c>
      <c r="J397" s="52">
        <v>12800</v>
      </c>
      <c r="K397" s="41"/>
      <c r="L397" s="10">
        <v>9600</v>
      </c>
      <c r="M397" s="159" t="s">
        <v>773</v>
      </c>
    </row>
    <row r="398" spans="1:13" ht="29">
      <c r="A398" s="3" t="s">
        <v>596</v>
      </c>
      <c r="B398" s="155" t="s">
        <v>774</v>
      </c>
      <c r="C398" s="156" t="s">
        <v>598</v>
      </c>
      <c r="D398" s="41"/>
      <c r="E398" s="41"/>
      <c r="F398" s="156" t="s">
        <v>599</v>
      </c>
      <c r="G398" s="156">
        <v>10</v>
      </c>
      <c r="H398" s="41" t="s">
        <v>600</v>
      </c>
      <c r="I398" s="41" t="s">
        <v>27</v>
      </c>
      <c r="J398" s="52">
        <v>12800</v>
      </c>
      <c r="K398" s="41"/>
      <c r="L398" s="10">
        <v>9600</v>
      </c>
      <c r="M398" s="159" t="s">
        <v>775</v>
      </c>
    </row>
    <row r="399" spans="1:13" ht="29">
      <c r="A399" s="3" t="s">
        <v>596</v>
      </c>
      <c r="B399" s="155" t="s">
        <v>776</v>
      </c>
      <c r="C399" s="156" t="s">
        <v>598</v>
      </c>
      <c r="D399" s="41"/>
      <c r="E399" s="41"/>
      <c r="F399" s="156" t="s">
        <v>599</v>
      </c>
      <c r="G399" s="156">
        <v>10</v>
      </c>
      <c r="H399" s="41" t="s">
        <v>600</v>
      </c>
      <c r="I399" s="41" t="s">
        <v>27</v>
      </c>
      <c r="J399" s="52">
        <v>12800</v>
      </c>
      <c r="K399" s="41"/>
      <c r="L399" s="10">
        <v>9600</v>
      </c>
      <c r="M399" s="159" t="s">
        <v>777</v>
      </c>
    </row>
    <row r="400" spans="1:13" ht="29">
      <c r="A400" s="3" t="s">
        <v>596</v>
      </c>
      <c r="B400" s="155" t="s">
        <v>778</v>
      </c>
      <c r="C400" s="156" t="s">
        <v>598</v>
      </c>
      <c r="D400" s="41"/>
      <c r="E400" s="41"/>
      <c r="F400" s="156" t="s">
        <v>599</v>
      </c>
      <c r="G400" s="156">
        <v>1</v>
      </c>
      <c r="H400" s="41" t="s">
        <v>600</v>
      </c>
      <c r="I400" s="41" t="s">
        <v>27</v>
      </c>
      <c r="J400" s="52">
        <v>660000</v>
      </c>
      <c r="K400" s="41"/>
      <c r="L400" s="10">
        <v>495000</v>
      </c>
      <c r="M400" s="159" t="s">
        <v>779</v>
      </c>
    </row>
    <row r="401" spans="1:13" ht="29">
      <c r="A401" s="3" t="s">
        <v>596</v>
      </c>
      <c r="B401" s="155" t="s">
        <v>780</v>
      </c>
      <c r="C401" s="156" t="s">
        <v>598</v>
      </c>
      <c r="D401" s="41"/>
      <c r="E401" s="41"/>
      <c r="F401" s="156" t="s">
        <v>599</v>
      </c>
      <c r="G401" s="156">
        <v>1</v>
      </c>
      <c r="H401" s="41" t="s">
        <v>600</v>
      </c>
      <c r="I401" s="41" t="s">
        <v>27</v>
      </c>
      <c r="J401" s="52">
        <v>660000</v>
      </c>
      <c r="K401" s="41"/>
      <c r="L401" s="10">
        <v>495000</v>
      </c>
      <c r="M401" s="159" t="s">
        <v>781</v>
      </c>
    </row>
    <row r="402" spans="1:13" ht="29">
      <c r="A402" s="3" t="s">
        <v>596</v>
      </c>
      <c r="B402" s="155" t="s">
        <v>782</v>
      </c>
      <c r="C402" s="156" t="s">
        <v>598</v>
      </c>
      <c r="D402" s="41"/>
      <c r="E402" s="41"/>
      <c r="F402" s="156" t="s">
        <v>599</v>
      </c>
      <c r="G402" s="156">
        <v>1</v>
      </c>
      <c r="H402" s="41" t="s">
        <v>600</v>
      </c>
      <c r="I402" s="41" t="s">
        <v>27</v>
      </c>
      <c r="J402" s="52">
        <v>660000</v>
      </c>
      <c r="K402" s="41"/>
      <c r="L402" s="10">
        <v>495000</v>
      </c>
      <c r="M402" s="159" t="s">
        <v>783</v>
      </c>
    </row>
    <row r="403" spans="1:13" ht="29">
      <c r="A403" s="3" t="s">
        <v>596</v>
      </c>
      <c r="B403" s="155" t="s">
        <v>784</v>
      </c>
      <c r="C403" s="156" t="s">
        <v>598</v>
      </c>
      <c r="D403" s="41"/>
      <c r="E403" s="41"/>
      <c r="F403" s="156" t="s">
        <v>599</v>
      </c>
      <c r="G403" s="156">
        <v>1</v>
      </c>
      <c r="H403" s="41" t="s">
        <v>600</v>
      </c>
      <c r="I403" s="41" t="s">
        <v>27</v>
      </c>
      <c r="J403" s="52">
        <v>0</v>
      </c>
      <c r="K403" s="41"/>
      <c r="L403" s="10">
        <v>0</v>
      </c>
      <c r="M403" s="159" t="s">
        <v>785</v>
      </c>
    </row>
    <row r="404" spans="1:13" ht="29">
      <c r="A404" s="3" t="s">
        <v>596</v>
      </c>
      <c r="B404" s="155" t="s">
        <v>786</v>
      </c>
      <c r="C404" s="156" t="s">
        <v>598</v>
      </c>
      <c r="D404" s="41"/>
      <c r="E404" s="41"/>
      <c r="F404" s="156" t="s">
        <v>599</v>
      </c>
      <c r="G404" s="156">
        <v>1</v>
      </c>
      <c r="H404" s="41" t="s">
        <v>600</v>
      </c>
      <c r="I404" s="41" t="s">
        <v>27</v>
      </c>
      <c r="J404" s="52">
        <v>0</v>
      </c>
      <c r="K404" s="41"/>
      <c r="L404" s="10">
        <v>0</v>
      </c>
      <c r="M404" s="159" t="s">
        <v>787</v>
      </c>
    </row>
    <row r="405" spans="1:13" ht="29">
      <c r="A405" s="3" t="s">
        <v>596</v>
      </c>
      <c r="B405" s="155" t="s">
        <v>788</v>
      </c>
      <c r="C405" s="156" t="s">
        <v>598</v>
      </c>
      <c r="D405" s="41"/>
      <c r="E405" s="41"/>
      <c r="F405" s="156" t="s">
        <v>599</v>
      </c>
      <c r="G405" s="156">
        <v>1</v>
      </c>
      <c r="H405" s="41" t="s">
        <v>600</v>
      </c>
      <c r="I405" s="41" t="s">
        <v>27</v>
      </c>
      <c r="J405" s="52">
        <v>0</v>
      </c>
      <c r="K405" s="41"/>
      <c r="L405" s="10">
        <v>0</v>
      </c>
      <c r="M405" s="159" t="s">
        <v>789</v>
      </c>
    </row>
    <row r="406" spans="1:13" ht="29">
      <c r="A406" s="3" t="s">
        <v>596</v>
      </c>
      <c r="B406" s="155" t="s">
        <v>790</v>
      </c>
      <c r="C406" s="156" t="s">
        <v>598</v>
      </c>
      <c r="D406" s="41"/>
      <c r="E406" s="41"/>
      <c r="F406" s="156" t="s">
        <v>599</v>
      </c>
      <c r="G406" s="156">
        <v>1</v>
      </c>
      <c r="H406" s="41" t="s">
        <v>600</v>
      </c>
      <c r="I406" s="41" t="s">
        <v>27</v>
      </c>
      <c r="J406" s="52">
        <v>0</v>
      </c>
      <c r="K406" s="41"/>
      <c r="L406" s="10">
        <v>0</v>
      </c>
      <c r="M406" s="159" t="s">
        <v>791</v>
      </c>
    </row>
    <row r="407" spans="1:13" ht="29">
      <c r="A407" s="3" t="s">
        <v>596</v>
      </c>
      <c r="B407" s="155" t="s">
        <v>792</v>
      </c>
      <c r="C407" s="156" t="s">
        <v>598</v>
      </c>
      <c r="D407" s="41"/>
      <c r="E407" s="41"/>
      <c r="F407" s="156" t="s">
        <v>599</v>
      </c>
      <c r="G407" s="156">
        <v>1</v>
      </c>
      <c r="H407" s="41" t="s">
        <v>600</v>
      </c>
      <c r="I407" s="41" t="s">
        <v>27</v>
      </c>
      <c r="J407" s="52">
        <v>0</v>
      </c>
      <c r="K407" s="41"/>
      <c r="L407" s="10">
        <v>0</v>
      </c>
      <c r="M407" s="159" t="s">
        <v>793</v>
      </c>
    </row>
    <row r="408" spans="1:13" ht="29">
      <c r="A408" s="3" t="s">
        <v>596</v>
      </c>
      <c r="B408" s="155" t="s">
        <v>794</v>
      </c>
      <c r="C408" s="156" t="s">
        <v>598</v>
      </c>
      <c r="D408" s="41"/>
      <c r="E408" s="41"/>
      <c r="F408" s="156" t="s">
        <v>599</v>
      </c>
      <c r="G408" s="156">
        <v>1</v>
      </c>
      <c r="H408" s="41" t="s">
        <v>600</v>
      </c>
      <c r="I408" s="41" t="s">
        <v>27</v>
      </c>
      <c r="J408" s="52">
        <v>0</v>
      </c>
      <c r="K408" s="41"/>
      <c r="L408" s="10">
        <v>0</v>
      </c>
      <c r="M408" s="159" t="s">
        <v>795</v>
      </c>
    </row>
    <row r="409" spans="1:13" ht="29">
      <c r="A409" s="3" t="s">
        <v>596</v>
      </c>
      <c r="B409" s="155" t="s">
        <v>796</v>
      </c>
      <c r="C409" s="156" t="s">
        <v>598</v>
      </c>
      <c r="D409" s="41"/>
      <c r="E409" s="41"/>
      <c r="F409" s="156" t="s">
        <v>599</v>
      </c>
      <c r="G409" s="156">
        <v>1</v>
      </c>
      <c r="H409" s="41" t="s">
        <v>600</v>
      </c>
      <c r="I409" s="41" t="s">
        <v>27</v>
      </c>
      <c r="J409" s="52">
        <v>0</v>
      </c>
      <c r="K409" s="41"/>
      <c r="L409" s="10">
        <v>0</v>
      </c>
      <c r="M409" s="159" t="s">
        <v>797</v>
      </c>
    </row>
    <row r="410" spans="1:13" ht="29">
      <c r="A410" s="3" t="s">
        <v>596</v>
      </c>
      <c r="B410" s="155" t="s">
        <v>798</v>
      </c>
      <c r="C410" s="156" t="s">
        <v>598</v>
      </c>
      <c r="D410" s="41"/>
      <c r="E410" s="41"/>
      <c r="F410" s="156" t="s">
        <v>599</v>
      </c>
      <c r="G410" s="156">
        <v>1</v>
      </c>
      <c r="H410" s="41" t="s">
        <v>600</v>
      </c>
      <c r="I410" s="41" t="s">
        <v>27</v>
      </c>
      <c r="J410" s="52">
        <v>0</v>
      </c>
      <c r="K410" s="41"/>
      <c r="L410" s="10">
        <v>0</v>
      </c>
      <c r="M410" s="159" t="s">
        <v>799</v>
      </c>
    </row>
    <row r="411" spans="1:13" ht="29">
      <c r="A411" s="3" t="s">
        <v>596</v>
      </c>
      <c r="B411" s="155" t="s">
        <v>800</v>
      </c>
      <c r="C411" s="156" t="s">
        <v>598</v>
      </c>
      <c r="D411" s="41"/>
      <c r="E411" s="41"/>
      <c r="F411" s="156" t="s">
        <v>599</v>
      </c>
      <c r="G411" s="156">
        <v>1</v>
      </c>
      <c r="H411" s="41" t="s">
        <v>600</v>
      </c>
      <c r="I411" s="41" t="s">
        <v>27</v>
      </c>
      <c r="J411" s="52">
        <v>0</v>
      </c>
      <c r="K411" s="41"/>
      <c r="L411" s="10">
        <v>0</v>
      </c>
      <c r="M411" s="159" t="s">
        <v>801</v>
      </c>
    </row>
    <row r="412" spans="1:13" ht="29">
      <c r="A412" s="3" t="s">
        <v>596</v>
      </c>
      <c r="B412" s="155" t="s">
        <v>802</v>
      </c>
      <c r="C412" s="156" t="s">
        <v>598</v>
      </c>
      <c r="D412" s="41"/>
      <c r="E412" s="41"/>
      <c r="F412" s="156" t="s">
        <v>599</v>
      </c>
      <c r="G412" s="156">
        <v>4</v>
      </c>
      <c r="H412" s="41" t="s">
        <v>600</v>
      </c>
      <c r="I412" s="41" t="s">
        <v>27</v>
      </c>
      <c r="J412" s="52">
        <v>144000</v>
      </c>
      <c r="K412" s="41"/>
      <c r="L412" s="10">
        <v>108000</v>
      </c>
      <c r="M412" s="159" t="s">
        <v>803</v>
      </c>
    </row>
    <row r="413" spans="1:13" ht="29">
      <c r="A413" s="3" t="s">
        <v>596</v>
      </c>
      <c r="B413" s="155" t="s">
        <v>804</v>
      </c>
      <c r="C413" s="156" t="s">
        <v>598</v>
      </c>
      <c r="D413" s="41"/>
      <c r="E413" s="41"/>
      <c r="F413" s="156" t="s">
        <v>599</v>
      </c>
      <c r="G413" s="156">
        <v>4</v>
      </c>
      <c r="H413" s="41" t="s">
        <v>600</v>
      </c>
      <c r="I413" s="41" t="s">
        <v>27</v>
      </c>
      <c r="J413" s="52">
        <v>144000</v>
      </c>
      <c r="K413" s="41"/>
      <c r="L413" s="10">
        <v>108000</v>
      </c>
      <c r="M413" s="159" t="s">
        <v>805</v>
      </c>
    </row>
    <row r="414" spans="1:13" ht="29">
      <c r="A414" s="3" t="s">
        <v>596</v>
      </c>
      <c r="B414" s="155" t="s">
        <v>806</v>
      </c>
      <c r="C414" s="156" t="s">
        <v>598</v>
      </c>
      <c r="D414" s="41"/>
      <c r="E414" s="41"/>
      <c r="F414" s="156" t="s">
        <v>599</v>
      </c>
      <c r="G414" s="156">
        <v>4</v>
      </c>
      <c r="H414" s="41" t="s">
        <v>600</v>
      </c>
      <c r="I414" s="41" t="s">
        <v>27</v>
      </c>
      <c r="J414" s="52">
        <v>144000</v>
      </c>
      <c r="K414" s="41"/>
      <c r="L414" s="10">
        <v>108000</v>
      </c>
      <c r="M414" s="159" t="s">
        <v>807</v>
      </c>
    </row>
    <row r="415" spans="1:13" ht="43.5">
      <c r="A415" s="3" t="s">
        <v>596</v>
      </c>
      <c r="B415" s="155" t="s">
        <v>808</v>
      </c>
      <c r="C415" s="156" t="s">
        <v>598</v>
      </c>
      <c r="D415" s="41"/>
      <c r="E415" s="41"/>
      <c r="F415" s="156" t="s">
        <v>599</v>
      </c>
      <c r="G415" s="156">
        <v>4</v>
      </c>
      <c r="H415" s="41" t="s">
        <v>600</v>
      </c>
      <c r="I415" s="41" t="s">
        <v>27</v>
      </c>
      <c r="J415" s="52">
        <v>192000</v>
      </c>
      <c r="K415" s="41"/>
      <c r="L415" s="10">
        <v>144000</v>
      </c>
      <c r="M415" s="159" t="s">
        <v>809</v>
      </c>
    </row>
    <row r="416" spans="1:13" ht="43.5">
      <c r="A416" s="3" t="s">
        <v>596</v>
      </c>
      <c r="B416" s="155" t="s">
        <v>810</v>
      </c>
      <c r="C416" s="156" t="s">
        <v>598</v>
      </c>
      <c r="D416" s="41"/>
      <c r="E416" s="41"/>
      <c r="F416" s="156" t="s">
        <v>599</v>
      </c>
      <c r="G416" s="156">
        <v>4</v>
      </c>
      <c r="H416" s="41" t="s">
        <v>600</v>
      </c>
      <c r="I416" s="41" t="s">
        <v>27</v>
      </c>
      <c r="J416" s="52">
        <v>192000</v>
      </c>
      <c r="K416" s="41"/>
      <c r="L416" s="10">
        <v>144000</v>
      </c>
      <c r="M416" s="159" t="s">
        <v>811</v>
      </c>
    </row>
    <row r="417" spans="1:13" ht="43.5">
      <c r="A417" s="3" t="s">
        <v>596</v>
      </c>
      <c r="B417" s="155" t="s">
        <v>812</v>
      </c>
      <c r="C417" s="156" t="s">
        <v>598</v>
      </c>
      <c r="D417" s="41"/>
      <c r="E417" s="41"/>
      <c r="F417" s="156" t="s">
        <v>599</v>
      </c>
      <c r="G417" s="156">
        <v>4</v>
      </c>
      <c r="H417" s="41" t="s">
        <v>600</v>
      </c>
      <c r="I417" s="41" t="s">
        <v>27</v>
      </c>
      <c r="J417" s="52">
        <v>192000</v>
      </c>
      <c r="K417" s="41"/>
      <c r="L417" s="10">
        <v>144000</v>
      </c>
      <c r="M417" s="159" t="s">
        <v>813</v>
      </c>
    </row>
    <row r="418" spans="1:13" ht="29">
      <c r="A418" s="3" t="s">
        <v>596</v>
      </c>
      <c r="B418" s="155" t="s">
        <v>814</v>
      </c>
      <c r="C418" s="156" t="s">
        <v>598</v>
      </c>
      <c r="D418" s="41"/>
      <c r="E418" s="41"/>
      <c r="F418" s="156" t="s">
        <v>599</v>
      </c>
      <c r="G418" s="156">
        <v>10</v>
      </c>
      <c r="H418" s="41" t="s">
        <v>600</v>
      </c>
      <c r="I418" s="41" t="s">
        <v>27</v>
      </c>
      <c r="J418" s="52">
        <v>9600</v>
      </c>
      <c r="K418" s="41"/>
      <c r="L418" s="10">
        <v>7200</v>
      </c>
      <c r="M418" s="159" t="s">
        <v>815</v>
      </c>
    </row>
    <row r="419" spans="1:13" ht="29">
      <c r="A419" s="3" t="s">
        <v>596</v>
      </c>
      <c r="B419" s="155" t="s">
        <v>816</v>
      </c>
      <c r="C419" s="156" t="s">
        <v>598</v>
      </c>
      <c r="D419" s="41"/>
      <c r="E419" s="41"/>
      <c r="F419" s="156" t="s">
        <v>599</v>
      </c>
      <c r="G419" s="156">
        <v>10</v>
      </c>
      <c r="H419" s="41" t="s">
        <v>600</v>
      </c>
      <c r="I419" s="41" t="s">
        <v>27</v>
      </c>
      <c r="J419" s="52">
        <v>9600</v>
      </c>
      <c r="K419" s="41"/>
      <c r="L419" s="10">
        <v>7200</v>
      </c>
      <c r="M419" s="159" t="s">
        <v>817</v>
      </c>
    </row>
    <row r="420" spans="1:13" ht="29">
      <c r="A420" s="3" t="s">
        <v>596</v>
      </c>
      <c r="B420" s="155" t="s">
        <v>818</v>
      </c>
      <c r="C420" s="156" t="s">
        <v>598</v>
      </c>
      <c r="D420" s="41"/>
      <c r="E420" s="41"/>
      <c r="F420" s="156" t="s">
        <v>599</v>
      </c>
      <c r="G420" s="156">
        <v>10</v>
      </c>
      <c r="H420" s="41" t="s">
        <v>600</v>
      </c>
      <c r="I420" s="41" t="s">
        <v>27</v>
      </c>
      <c r="J420" s="52">
        <v>9600</v>
      </c>
      <c r="K420" s="41"/>
      <c r="L420" s="10">
        <v>7200</v>
      </c>
      <c r="M420" s="159" t="s">
        <v>819</v>
      </c>
    </row>
    <row r="421" spans="1:13" ht="29">
      <c r="A421" s="3" t="s">
        <v>596</v>
      </c>
      <c r="B421" s="155" t="s">
        <v>820</v>
      </c>
      <c r="C421" s="156" t="s">
        <v>598</v>
      </c>
      <c r="D421" s="41"/>
      <c r="E421" s="41"/>
      <c r="F421" s="156" t="s">
        <v>599</v>
      </c>
      <c r="G421" s="156">
        <v>1</v>
      </c>
      <c r="H421" s="41" t="s">
        <v>600</v>
      </c>
      <c r="I421" s="41" t="s">
        <v>27</v>
      </c>
      <c r="J421" s="52">
        <v>600000</v>
      </c>
      <c r="K421" s="41"/>
      <c r="L421" s="10">
        <v>450000</v>
      </c>
      <c r="M421" s="159" t="s">
        <v>821</v>
      </c>
    </row>
    <row r="422" spans="1:13" ht="29">
      <c r="A422" s="3" t="s">
        <v>596</v>
      </c>
      <c r="B422" s="155" t="s">
        <v>822</v>
      </c>
      <c r="C422" s="156" t="s">
        <v>598</v>
      </c>
      <c r="D422" s="41"/>
      <c r="E422" s="41"/>
      <c r="F422" s="156" t="s">
        <v>599</v>
      </c>
      <c r="G422" s="156">
        <v>1</v>
      </c>
      <c r="H422" s="41" t="s">
        <v>600</v>
      </c>
      <c r="I422" s="41" t="s">
        <v>27</v>
      </c>
      <c r="J422" s="52">
        <v>600000</v>
      </c>
      <c r="K422" s="41"/>
      <c r="L422" s="10">
        <v>450000</v>
      </c>
      <c r="M422" s="159" t="s">
        <v>823</v>
      </c>
    </row>
    <row r="423" spans="1:13" ht="29">
      <c r="A423" s="3" t="s">
        <v>596</v>
      </c>
      <c r="B423" s="155" t="s">
        <v>824</v>
      </c>
      <c r="C423" s="156" t="s">
        <v>598</v>
      </c>
      <c r="D423" s="41"/>
      <c r="E423" s="41"/>
      <c r="F423" s="156" t="s">
        <v>599</v>
      </c>
      <c r="G423" s="156">
        <v>1</v>
      </c>
      <c r="H423" s="41" t="s">
        <v>600</v>
      </c>
      <c r="I423" s="41" t="s">
        <v>27</v>
      </c>
      <c r="J423" s="52">
        <v>600000</v>
      </c>
      <c r="K423" s="41"/>
      <c r="L423" s="10">
        <v>450000</v>
      </c>
      <c r="M423" s="159" t="s">
        <v>825</v>
      </c>
    </row>
    <row r="424" spans="1:13" ht="29">
      <c r="A424" s="3" t="s">
        <v>596</v>
      </c>
      <c r="B424" s="155" t="s">
        <v>826</v>
      </c>
      <c r="C424" s="156" t="s">
        <v>598</v>
      </c>
      <c r="D424" s="41"/>
      <c r="E424" s="41"/>
      <c r="F424" s="156" t="s">
        <v>599</v>
      </c>
      <c r="G424" s="156">
        <v>1</v>
      </c>
      <c r="H424" s="41" t="s">
        <v>600</v>
      </c>
      <c r="I424" s="41" t="s">
        <v>27</v>
      </c>
      <c r="J424" s="52">
        <v>0</v>
      </c>
      <c r="K424" s="41"/>
      <c r="L424" s="10">
        <v>0</v>
      </c>
      <c r="M424" s="159" t="s">
        <v>827</v>
      </c>
    </row>
    <row r="425" spans="1:13" ht="29">
      <c r="A425" s="3" t="s">
        <v>596</v>
      </c>
      <c r="B425" s="155" t="s">
        <v>828</v>
      </c>
      <c r="C425" s="156" t="s">
        <v>598</v>
      </c>
      <c r="D425" s="41"/>
      <c r="E425" s="41"/>
      <c r="F425" s="156" t="s">
        <v>599</v>
      </c>
      <c r="G425" s="156">
        <v>1</v>
      </c>
      <c r="H425" s="41" t="s">
        <v>600</v>
      </c>
      <c r="I425" s="41" t="s">
        <v>27</v>
      </c>
      <c r="J425" s="52">
        <v>0</v>
      </c>
      <c r="K425" s="41"/>
      <c r="L425" s="10">
        <v>0</v>
      </c>
      <c r="M425" s="159" t="s">
        <v>829</v>
      </c>
    </row>
    <row r="426" spans="1:13" ht="29">
      <c r="A426" s="3" t="s">
        <v>596</v>
      </c>
      <c r="B426" s="155" t="s">
        <v>830</v>
      </c>
      <c r="C426" s="156" t="s">
        <v>598</v>
      </c>
      <c r="D426" s="41"/>
      <c r="E426" s="41"/>
      <c r="F426" s="156" t="s">
        <v>599</v>
      </c>
      <c r="G426" s="156">
        <v>1</v>
      </c>
      <c r="H426" s="41" t="s">
        <v>600</v>
      </c>
      <c r="I426" s="41" t="s">
        <v>27</v>
      </c>
      <c r="J426" s="52">
        <v>0</v>
      </c>
      <c r="K426" s="41"/>
      <c r="L426" s="10">
        <v>0</v>
      </c>
      <c r="M426" s="159" t="s">
        <v>831</v>
      </c>
    </row>
    <row r="427" spans="1:13">
      <c r="A427" s="3" t="s">
        <v>596</v>
      </c>
      <c r="B427" s="155" t="s">
        <v>832</v>
      </c>
      <c r="C427" s="156" t="s">
        <v>598</v>
      </c>
      <c r="D427" s="41"/>
      <c r="E427" s="41"/>
      <c r="F427" s="156" t="s">
        <v>599</v>
      </c>
      <c r="G427" s="156">
        <v>1</v>
      </c>
      <c r="H427" s="41" t="s">
        <v>600</v>
      </c>
      <c r="I427" s="41" t="s">
        <v>27</v>
      </c>
      <c r="J427" s="52">
        <v>0</v>
      </c>
      <c r="K427" s="41"/>
      <c r="L427" s="10">
        <v>0</v>
      </c>
      <c r="M427" s="159" t="s">
        <v>833</v>
      </c>
    </row>
    <row r="428" spans="1:13" ht="29">
      <c r="A428" s="3" t="s">
        <v>596</v>
      </c>
      <c r="B428" s="155" t="s">
        <v>834</v>
      </c>
      <c r="C428" s="156" t="s">
        <v>598</v>
      </c>
      <c r="D428" s="41"/>
      <c r="E428" s="41"/>
      <c r="F428" s="156" t="s">
        <v>599</v>
      </c>
      <c r="G428" s="156">
        <v>1</v>
      </c>
      <c r="H428" s="41" t="s">
        <v>600</v>
      </c>
      <c r="I428" s="41" t="s">
        <v>27</v>
      </c>
      <c r="J428" s="52">
        <v>0</v>
      </c>
      <c r="K428" s="41"/>
      <c r="L428" s="10">
        <v>0</v>
      </c>
      <c r="M428" s="159" t="s">
        <v>835</v>
      </c>
    </row>
    <row r="429" spans="1:13">
      <c r="A429" s="3" t="s">
        <v>596</v>
      </c>
      <c r="B429" s="155" t="s">
        <v>836</v>
      </c>
      <c r="C429" s="156" t="s">
        <v>598</v>
      </c>
      <c r="D429" s="41"/>
      <c r="E429" s="41"/>
      <c r="F429" s="156" t="s">
        <v>599</v>
      </c>
      <c r="G429" s="156">
        <v>1</v>
      </c>
      <c r="H429" s="41" t="s">
        <v>600</v>
      </c>
      <c r="I429" s="41" t="s">
        <v>27</v>
      </c>
      <c r="J429" s="52">
        <v>0</v>
      </c>
      <c r="K429" s="41"/>
      <c r="L429" s="10">
        <v>0</v>
      </c>
      <c r="M429" s="159" t="s">
        <v>837</v>
      </c>
    </row>
    <row r="430" spans="1:13" ht="29">
      <c r="A430" s="3" t="s">
        <v>596</v>
      </c>
      <c r="B430" s="155" t="s">
        <v>838</v>
      </c>
      <c r="C430" s="156" t="s">
        <v>598</v>
      </c>
      <c r="D430" s="41"/>
      <c r="E430" s="41"/>
      <c r="F430" s="156" t="s">
        <v>599</v>
      </c>
      <c r="G430" s="156">
        <v>1</v>
      </c>
      <c r="H430" s="41" t="s">
        <v>600</v>
      </c>
      <c r="I430" s="41" t="s">
        <v>27</v>
      </c>
      <c r="J430" s="52">
        <v>0</v>
      </c>
      <c r="K430" s="41"/>
      <c r="L430" s="10">
        <v>0</v>
      </c>
      <c r="M430" s="159" t="s">
        <v>839</v>
      </c>
    </row>
    <row r="431" spans="1:13" ht="29">
      <c r="A431" s="3" t="s">
        <v>596</v>
      </c>
      <c r="B431" s="155" t="s">
        <v>840</v>
      </c>
      <c r="C431" s="156" t="s">
        <v>598</v>
      </c>
      <c r="D431" s="41"/>
      <c r="E431" s="41"/>
      <c r="F431" s="156" t="s">
        <v>599</v>
      </c>
      <c r="G431" s="156">
        <v>1</v>
      </c>
      <c r="H431" s="41" t="s">
        <v>600</v>
      </c>
      <c r="I431" s="41" t="s">
        <v>27</v>
      </c>
      <c r="J431" s="52">
        <v>0</v>
      </c>
      <c r="K431" s="41"/>
      <c r="L431" s="10">
        <v>0</v>
      </c>
      <c r="M431" s="159" t="s">
        <v>841</v>
      </c>
    </row>
    <row r="432" spans="1:13" ht="29">
      <c r="A432" s="3" t="s">
        <v>596</v>
      </c>
      <c r="B432" s="155" t="s">
        <v>842</v>
      </c>
      <c r="C432" s="156" t="s">
        <v>598</v>
      </c>
      <c r="D432" s="41"/>
      <c r="E432" s="41"/>
      <c r="F432" s="156" t="s">
        <v>599</v>
      </c>
      <c r="G432" s="156">
        <v>1</v>
      </c>
      <c r="H432" s="41" t="s">
        <v>600</v>
      </c>
      <c r="I432" s="41" t="s">
        <v>27</v>
      </c>
      <c r="J432" s="52">
        <v>0</v>
      </c>
      <c r="K432" s="41"/>
      <c r="L432" s="10">
        <v>0</v>
      </c>
      <c r="M432" s="159" t="s">
        <v>843</v>
      </c>
    </row>
    <row r="433" spans="1:13" ht="29">
      <c r="A433" s="3" t="s">
        <v>596</v>
      </c>
      <c r="B433" s="155" t="s">
        <v>844</v>
      </c>
      <c r="C433" s="156" t="s">
        <v>598</v>
      </c>
      <c r="D433" s="41"/>
      <c r="E433" s="41"/>
      <c r="F433" s="156" t="s">
        <v>599</v>
      </c>
      <c r="G433" s="156">
        <v>4</v>
      </c>
      <c r="H433" s="41" t="s">
        <v>600</v>
      </c>
      <c r="I433" s="41" t="s">
        <v>27</v>
      </c>
      <c r="J433" s="52">
        <v>144000</v>
      </c>
      <c r="K433" s="41"/>
      <c r="L433" s="10">
        <v>108000</v>
      </c>
      <c r="M433" s="159" t="s">
        <v>845</v>
      </c>
    </row>
    <row r="434" spans="1:13" ht="29">
      <c r="A434" s="3" t="s">
        <v>596</v>
      </c>
      <c r="B434" s="155" t="s">
        <v>846</v>
      </c>
      <c r="C434" s="156" t="s">
        <v>598</v>
      </c>
      <c r="D434" s="41"/>
      <c r="E434" s="41"/>
      <c r="F434" s="156" t="s">
        <v>599</v>
      </c>
      <c r="G434" s="156">
        <v>4</v>
      </c>
      <c r="H434" s="41" t="s">
        <v>600</v>
      </c>
      <c r="I434" s="41" t="s">
        <v>27</v>
      </c>
      <c r="J434" s="52">
        <v>144000</v>
      </c>
      <c r="K434" s="41"/>
      <c r="L434" s="10">
        <v>108000</v>
      </c>
      <c r="M434" s="159" t="s">
        <v>847</v>
      </c>
    </row>
    <row r="435" spans="1:13" ht="29">
      <c r="A435" s="3" t="s">
        <v>596</v>
      </c>
      <c r="B435" s="155" t="s">
        <v>848</v>
      </c>
      <c r="C435" s="156" t="s">
        <v>598</v>
      </c>
      <c r="D435" s="41"/>
      <c r="E435" s="41"/>
      <c r="F435" s="156" t="s">
        <v>599</v>
      </c>
      <c r="G435" s="156">
        <v>4</v>
      </c>
      <c r="H435" s="41" t="s">
        <v>600</v>
      </c>
      <c r="I435" s="41" t="s">
        <v>27</v>
      </c>
      <c r="J435" s="52">
        <v>144000</v>
      </c>
      <c r="K435" s="41"/>
      <c r="L435" s="10">
        <v>108000</v>
      </c>
      <c r="M435" s="159" t="s">
        <v>849</v>
      </c>
    </row>
    <row r="436" spans="1:13" ht="29">
      <c r="A436" s="3" t="s">
        <v>596</v>
      </c>
      <c r="B436" s="155" t="s">
        <v>850</v>
      </c>
      <c r="C436" s="156" t="s">
        <v>598</v>
      </c>
      <c r="D436" s="41"/>
      <c r="E436" s="41"/>
      <c r="F436" s="156" t="s">
        <v>599</v>
      </c>
      <c r="G436" s="156">
        <v>4</v>
      </c>
      <c r="H436" s="41" t="s">
        <v>600</v>
      </c>
      <c r="I436" s="41" t="s">
        <v>27</v>
      </c>
      <c r="J436" s="52">
        <v>192000</v>
      </c>
      <c r="K436" s="41"/>
      <c r="L436" s="10">
        <v>144000</v>
      </c>
      <c r="M436" s="159" t="s">
        <v>851</v>
      </c>
    </row>
    <row r="437" spans="1:13" ht="43.5">
      <c r="A437" s="3" t="s">
        <v>596</v>
      </c>
      <c r="B437" s="155" t="s">
        <v>852</v>
      </c>
      <c r="C437" s="156" t="s">
        <v>598</v>
      </c>
      <c r="D437" s="41"/>
      <c r="E437" s="41"/>
      <c r="F437" s="156" t="s">
        <v>599</v>
      </c>
      <c r="G437" s="156">
        <v>4</v>
      </c>
      <c r="H437" s="41" t="s">
        <v>600</v>
      </c>
      <c r="I437" s="41" t="s">
        <v>27</v>
      </c>
      <c r="J437" s="52">
        <v>192000</v>
      </c>
      <c r="K437" s="41"/>
      <c r="L437" s="10">
        <v>144000</v>
      </c>
      <c r="M437" s="159" t="s">
        <v>853</v>
      </c>
    </row>
    <row r="438" spans="1:13" ht="29">
      <c r="A438" s="3" t="s">
        <v>596</v>
      </c>
      <c r="B438" s="155" t="s">
        <v>854</v>
      </c>
      <c r="C438" s="156" t="s">
        <v>598</v>
      </c>
      <c r="D438" s="41"/>
      <c r="E438" s="41"/>
      <c r="F438" s="156" t="s">
        <v>599</v>
      </c>
      <c r="G438" s="156">
        <v>4</v>
      </c>
      <c r="H438" s="41" t="s">
        <v>600</v>
      </c>
      <c r="I438" s="41" t="s">
        <v>27</v>
      </c>
      <c r="J438" s="52">
        <v>192000</v>
      </c>
      <c r="K438" s="41"/>
      <c r="L438" s="10">
        <v>144000</v>
      </c>
      <c r="M438" s="159" t="s">
        <v>855</v>
      </c>
    </row>
    <row r="439" spans="1:13" ht="29">
      <c r="A439" s="3" t="s">
        <v>596</v>
      </c>
      <c r="B439" s="155" t="s">
        <v>856</v>
      </c>
      <c r="C439" s="156" t="s">
        <v>598</v>
      </c>
      <c r="D439" s="41"/>
      <c r="E439" s="41"/>
      <c r="F439" s="156" t="s">
        <v>599</v>
      </c>
      <c r="G439" s="156">
        <v>10</v>
      </c>
      <c r="H439" s="41" t="s">
        <v>600</v>
      </c>
      <c r="I439" s="41" t="s">
        <v>27</v>
      </c>
      <c r="J439" s="52">
        <v>6400</v>
      </c>
      <c r="K439" s="41"/>
      <c r="L439" s="10">
        <v>4800</v>
      </c>
      <c r="M439" s="159" t="s">
        <v>857</v>
      </c>
    </row>
    <row r="440" spans="1:13" ht="29">
      <c r="A440" s="3" t="s">
        <v>596</v>
      </c>
      <c r="B440" s="155" t="s">
        <v>858</v>
      </c>
      <c r="C440" s="156" t="s">
        <v>598</v>
      </c>
      <c r="D440" s="41"/>
      <c r="E440" s="41"/>
      <c r="F440" s="156" t="s">
        <v>599</v>
      </c>
      <c r="G440" s="156">
        <v>10</v>
      </c>
      <c r="H440" s="41" t="s">
        <v>600</v>
      </c>
      <c r="I440" s="41" t="s">
        <v>27</v>
      </c>
      <c r="J440" s="52">
        <v>6400</v>
      </c>
      <c r="K440" s="41"/>
      <c r="L440" s="10">
        <v>4800</v>
      </c>
      <c r="M440" s="159" t="s">
        <v>859</v>
      </c>
    </row>
    <row r="441" spans="1:13" ht="29">
      <c r="A441" s="3" t="s">
        <v>596</v>
      </c>
      <c r="B441" s="155" t="s">
        <v>860</v>
      </c>
      <c r="C441" s="156" t="s">
        <v>598</v>
      </c>
      <c r="D441" s="41"/>
      <c r="E441" s="41"/>
      <c r="F441" s="156" t="s">
        <v>599</v>
      </c>
      <c r="G441" s="156">
        <v>10</v>
      </c>
      <c r="H441" s="41" t="s">
        <v>600</v>
      </c>
      <c r="I441" s="41" t="s">
        <v>27</v>
      </c>
      <c r="J441" s="52">
        <v>6400</v>
      </c>
      <c r="K441" s="41"/>
      <c r="L441" s="10">
        <v>4800</v>
      </c>
      <c r="M441" s="159" t="s">
        <v>861</v>
      </c>
    </row>
    <row r="442" spans="1:13" ht="29">
      <c r="A442" s="3" t="s">
        <v>596</v>
      </c>
      <c r="B442" s="155" t="s">
        <v>862</v>
      </c>
      <c r="C442" s="156" t="s">
        <v>598</v>
      </c>
      <c r="D442" s="41"/>
      <c r="E442" s="41"/>
      <c r="F442" s="156" t="s">
        <v>599</v>
      </c>
      <c r="G442" s="156">
        <v>1</v>
      </c>
      <c r="H442" s="41" t="s">
        <v>600</v>
      </c>
      <c r="I442" s="41" t="s">
        <v>27</v>
      </c>
      <c r="J442" s="52">
        <v>540000</v>
      </c>
      <c r="K442" s="41"/>
      <c r="L442" s="10">
        <v>405000</v>
      </c>
      <c r="M442" s="159" t="s">
        <v>863</v>
      </c>
    </row>
    <row r="443" spans="1:13" ht="29">
      <c r="A443" s="3" t="s">
        <v>596</v>
      </c>
      <c r="B443" s="155" t="s">
        <v>864</v>
      </c>
      <c r="C443" s="156" t="s">
        <v>598</v>
      </c>
      <c r="D443" s="41"/>
      <c r="E443" s="41"/>
      <c r="F443" s="156" t="s">
        <v>599</v>
      </c>
      <c r="G443" s="156">
        <v>1</v>
      </c>
      <c r="H443" s="41" t="s">
        <v>600</v>
      </c>
      <c r="I443" s="41" t="s">
        <v>27</v>
      </c>
      <c r="J443" s="52">
        <v>540000</v>
      </c>
      <c r="K443" s="41"/>
      <c r="L443" s="10">
        <v>405000</v>
      </c>
      <c r="M443" s="159" t="s">
        <v>865</v>
      </c>
    </row>
    <row r="444" spans="1:13" ht="29">
      <c r="A444" s="3" t="s">
        <v>596</v>
      </c>
      <c r="B444" s="155" t="s">
        <v>866</v>
      </c>
      <c r="C444" s="156" t="s">
        <v>598</v>
      </c>
      <c r="D444" s="41"/>
      <c r="E444" s="41"/>
      <c r="F444" s="156" t="s">
        <v>599</v>
      </c>
      <c r="G444" s="156">
        <v>1</v>
      </c>
      <c r="H444" s="41" t="s">
        <v>600</v>
      </c>
      <c r="I444" s="41" t="s">
        <v>27</v>
      </c>
      <c r="J444" s="52">
        <v>540000</v>
      </c>
      <c r="K444" s="41"/>
      <c r="L444" s="10">
        <v>405000</v>
      </c>
      <c r="M444" s="159" t="s">
        <v>867</v>
      </c>
    </row>
    <row r="445" spans="1:13">
      <c r="A445" s="3" t="s">
        <v>596</v>
      </c>
      <c r="B445" s="155" t="s">
        <v>868</v>
      </c>
      <c r="C445" s="156" t="s">
        <v>598</v>
      </c>
      <c r="D445" s="41"/>
      <c r="E445" s="41"/>
      <c r="F445" s="156" t="s">
        <v>599</v>
      </c>
      <c r="G445" s="156">
        <v>1</v>
      </c>
      <c r="H445" s="41" t="s">
        <v>600</v>
      </c>
      <c r="I445" s="41" t="s">
        <v>27</v>
      </c>
      <c r="J445" s="52">
        <v>175000</v>
      </c>
      <c r="K445" s="41"/>
      <c r="L445" s="10">
        <v>131250</v>
      </c>
      <c r="M445" s="159" t="s">
        <v>869</v>
      </c>
    </row>
    <row r="446" spans="1:13">
      <c r="A446" s="3" t="s">
        <v>596</v>
      </c>
      <c r="B446" s="155" t="s">
        <v>870</v>
      </c>
      <c r="C446" s="156" t="s">
        <v>598</v>
      </c>
      <c r="D446" s="41"/>
      <c r="E446" s="41"/>
      <c r="F446" s="156" t="s">
        <v>599</v>
      </c>
      <c r="G446" s="156">
        <v>1</v>
      </c>
      <c r="H446" s="41" t="s">
        <v>600</v>
      </c>
      <c r="I446" s="41" t="s">
        <v>27</v>
      </c>
      <c r="J446" s="52">
        <v>175000</v>
      </c>
      <c r="K446" s="41"/>
      <c r="L446" s="10">
        <v>131250</v>
      </c>
      <c r="M446" s="159" t="s">
        <v>871</v>
      </c>
    </row>
    <row r="447" spans="1:13">
      <c r="A447" s="3" t="s">
        <v>596</v>
      </c>
      <c r="B447" s="155" t="s">
        <v>872</v>
      </c>
      <c r="C447" s="156" t="s">
        <v>598</v>
      </c>
      <c r="D447" s="41"/>
      <c r="E447" s="41"/>
      <c r="F447" s="156" t="s">
        <v>599</v>
      </c>
      <c r="G447" s="156">
        <v>1</v>
      </c>
      <c r="H447" s="41" t="s">
        <v>600</v>
      </c>
      <c r="I447" s="41" t="s">
        <v>27</v>
      </c>
      <c r="J447" s="52">
        <v>175000</v>
      </c>
      <c r="K447" s="41"/>
      <c r="L447" s="10">
        <v>131250</v>
      </c>
      <c r="M447" s="159" t="s">
        <v>873</v>
      </c>
    </row>
    <row r="448" spans="1:13">
      <c r="A448" s="3" t="s">
        <v>596</v>
      </c>
      <c r="B448" s="155" t="s">
        <v>874</v>
      </c>
      <c r="C448" s="156" t="s">
        <v>598</v>
      </c>
      <c r="D448" s="41"/>
      <c r="E448" s="41"/>
      <c r="F448" s="156" t="s">
        <v>599</v>
      </c>
      <c r="G448" s="156">
        <v>1</v>
      </c>
      <c r="H448" s="41" t="s">
        <v>600</v>
      </c>
      <c r="I448" s="41" t="s">
        <v>27</v>
      </c>
      <c r="J448" s="52">
        <v>175000</v>
      </c>
      <c r="K448" s="41"/>
      <c r="L448" s="10">
        <v>131250</v>
      </c>
      <c r="M448" s="159" t="s">
        <v>875</v>
      </c>
    </row>
    <row r="449" spans="1:13" ht="29">
      <c r="A449" s="3" t="s">
        <v>596</v>
      </c>
      <c r="B449" s="155" t="s">
        <v>876</v>
      </c>
      <c r="C449" s="156" t="s">
        <v>598</v>
      </c>
      <c r="D449" s="41"/>
      <c r="E449" s="41"/>
      <c r="F449" s="156" t="s">
        <v>599</v>
      </c>
      <c r="G449" s="156">
        <v>1</v>
      </c>
      <c r="H449" s="41" t="s">
        <v>600</v>
      </c>
      <c r="I449" s="41" t="s">
        <v>27</v>
      </c>
      <c r="J449" s="52">
        <v>175000</v>
      </c>
      <c r="K449" s="41"/>
      <c r="L449" s="10">
        <v>131250</v>
      </c>
      <c r="M449" s="159" t="s">
        <v>877</v>
      </c>
    </row>
    <row r="450" spans="1:13">
      <c r="A450" s="3" t="s">
        <v>596</v>
      </c>
      <c r="B450" s="155" t="s">
        <v>878</v>
      </c>
      <c r="C450" s="156" t="s">
        <v>598</v>
      </c>
      <c r="D450" s="41"/>
      <c r="E450" s="41"/>
      <c r="F450" s="156" t="s">
        <v>599</v>
      </c>
      <c r="G450" s="156">
        <v>1</v>
      </c>
      <c r="H450" s="41" t="s">
        <v>600</v>
      </c>
      <c r="I450" s="41" t="s">
        <v>27</v>
      </c>
      <c r="J450" s="52">
        <v>175000</v>
      </c>
      <c r="K450" s="41"/>
      <c r="L450" s="10">
        <v>131250</v>
      </c>
      <c r="M450" s="159" t="s">
        <v>879</v>
      </c>
    </row>
    <row r="451" spans="1:13">
      <c r="A451" s="3" t="s">
        <v>596</v>
      </c>
      <c r="B451" s="155" t="s">
        <v>880</v>
      </c>
      <c r="C451" s="156" t="s">
        <v>598</v>
      </c>
      <c r="D451" s="41"/>
      <c r="E451" s="41"/>
      <c r="F451" s="156" t="s">
        <v>599</v>
      </c>
      <c r="G451" s="156">
        <v>1</v>
      </c>
      <c r="H451" s="41" t="s">
        <v>600</v>
      </c>
      <c r="I451" s="41" t="s">
        <v>27</v>
      </c>
      <c r="J451" s="52">
        <v>150000</v>
      </c>
      <c r="K451" s="41"/>
      <c r="L451" s="10">
        <v>112500</v>
      </c>
      <c r="M451" s="159" t="s">
        <v>881</v>
      </c>
    </row>
    <row r="452" spans="1:13" ht="29">
      <c r="A452" s="3" t="s">
        <v>596</v>
      </c>
      <c r="B452" s="155" t="s">
        <v>882</v>
      </c>
      <c r="C452" s="156" t="s">
        <v>598</v>
      </c>
      <c r="D452" s="41"/>
      <c r="E452" s="41"/>
      <c r="F452" s="156" t="s">
        <v>599</v>
      </c>
      <c r="G452" s="156">
        <v>1</v>
      </c>
      <c r="H452" s="41" t="s">
        <v>600</v>
      </c>
      <c r="I452" s="41" t="s">
        <v>27</v>
      </c>
      <c r="J452" s="52">
        <v>150000</v>
      </c>
      <c r="K452" s="41"/>
      <c r="L452" s="10">
        <v>112500</v>
      </c>
      <c r="M452" s="159" t="s">
        <v>883</v>
      </c>
    </row>
    <row r="453" spans="1:13">
      <c r="A453" s="3" t="s">
        <v>596</v>
      </c>
      <c r="B453" s="155" t="s">
        <v>884</v>
      </c>
      <c r="C453" s="156" t="s">
        <v>598</v>
      </c>
      <c r="D453" s="41"/>
      <c r="E453" s="41"/>
      <c r="F453" s="156" t="s">
        <v>599</v>
      </c>
      <c r="G453" s="156">
        <v>1</v>
      </c>
      <c r="H453" s="41" t="s">
        <v>600</v>
      </c>
      <c r="I453" s="41" t="s">
        <v>27</v>
      </c>
      <c r="J453" s="52">
        <v>150000</v>
      </c>
      <c r="K453" s="41"/>
      <c r="L453" s="10">
        <v>112500</v>
      </c>
      <c r="M453" s="159" t="s">
        <v>885</v>
      </c>
    </row>
    <row r="454" spans="1:13" ht="29">
      <c r="A454" s="3" t="s">
        <v>596</v>
      </c>
      <c r="B454" s="155" t="s">
        <v>886</v>
      </c>
      <c r="C454" s="156" t="s">
        <v>598</v>
      </c>
      <c r="D454" s="41"/>
      <c r="E454" s="41"/>
      <c r="F454" s="156" t="s">
        <v>599</v>
      </c>
      <c r="G454" s="156">
        <v>1</v>
      </c>
      <c r="H454" s="41" t="s">
        <v>600</v>
      </c>
      <c r="I454" s="41" t="s">
        <v>27</v>
      </c>
      <c r="J454" s="52">
        <v>150000</v>
      </c>
      <c r="K454" s="41"/>
      <c r="L454" s="10">
        <v>112500</v>
      </c>
      <c r="M454" s="159" t="s">
        <v>887</v>
      </c>
    </row>
    <row r="455" spans="1:13" ht="29">
      <c r="A455" s="3" t="s">
        <v>596</v>
      </c>
      <c r="B455" s="155" t="s">
        <v>888</v>
      </c>
      <c r="C455" s="156" t="s">
        <v>598</v>
      </c>
      <c r="D455" s="41"/>
      <c r="E455" s="41"/>
      <c r="F455" s="156" t="s">
        <v>599</v>
      </c>
      <c r="G455" s="156">
        <v>1</v>
      </c>
      <c r="H455" s="41" t="s">
        <v>600</v>
      </c>
      <c r="I455" s="41" t="s">
        <v>27</v>
      </c>
      <c r="J455" s="52">
        <v>150000</v>
      </c>
      <c r="K455" s="41"/>
      <c r="L455" s="10">
        <v>112500</v>
      </c>
      <c r="M455" s="159" t="s">
        <v>889</v>
      </c>
    </row>
    <row r="456" spans="1:13" ht="29">
      <c r="A456" s="3" t="s">
        <v>596</v>
      </c>
      <c r="B456" s="155" t="s">
        <v>890</v>
      </c>
      <c r="C456" s="156" t="s">
        <v>598</v>
      </c>
      <c r="D456" s="41"/>
      <c r="E456" s="41"/>
      <c r="F456" s="156" t="s">
        <v>599</v>
      </c>
      <c r="G456" s="156">
        <v>1</v>
      </c>
      <c r="H456" s="41" t="s">
        <v>600</v>
      </c>
      <c r="I456" s="41" t="s">
        <v>27</v>
      </c>
      <c r="J456" s="52">
        <v>150000</v>
      </c>
      <c r="K456" s="41"/>
      <c r="L456" s="10">
        <v>112500</v>
      </c>
      <c r="M456" s="159" t="s">
        <v>891</v>
      </c>
    </row>
    <row r="457" spans="1:13">
      <c r="A457" s="3" t="s">
        <v>596</v>
      </c>
      <c r="B457" s="155" t="s">
        <v>892</v>
      </c>
      <c r="C457" s="156" t="s">
        <v>598</v>
      </c>
      <c r="D457" s="41"/>
      <c r="E457" s="41"/>
      <c r="F457" s="156" t="s">
        <v>599</v>
      </c>
      <c r="G457" s="156">
        <v>1</v>
      </c>
      <c r="H457" s="41" t="s">
        <v>600</v>
      </c>
      <c r="I457" s="41" t="s">
        <v>27</v>
      </c>
      <c r="J457" s="52">
        <v>0</v>
      </c>
      <c r="K457" s="41"/>
      <c r="L457" s="10">
        <v>0</v>
      </c>
      <c r="M457" s="159" t="s">
        <v>893</v>
      </c>
    </row>
    <row r="458" spans="1:13" ht="29">
      <c r="A458" s="3" t="s">
        <v>596</v>
      </c>
      <c r="B458" s="155" t="s">
        <v>894</v>
      </c>
      <c r="C458" s="156" t="s">
        <v>598</v>
      </c>
      <c r="D458" s="41"/>
      <c r="E458" s="41"/>
      <c r="F458" s="156" t="s">
        <v>599</v>
      </c>
      <c r="G458" s="156">
        <v>1</v>
      </c>
      <c r="H458" s="41" t="s">
        <v>600</v>
      </c>
      <c r="I458" s="41" t="s">
        <v>27</v>
      </c>
      <c r="J458" s="52">
        <v>0</v>
      </c>
      <c r="K458" s="41"/>
      <c r="L458" s="10">
        <v>0</v>
      </c>
      <c r="M458" s="159" t="s">
        <v>895</v>
      </c>
    </row>
    <row r="459" spans="1:13">
      <c r="A459" s="3" t="s">
        <v>596</v>
      </c>
      <c r="B459" s="155" t="s">
        <v>896</v>
      </c>
      <c r="C459" s="156" t="s">
        <v>598</v>
      </c>
      <c r="D459" s="41"/>
      <c r="E459" s="41"/>
      <c r="F459" s="156" t="s">
        <v>599</v>
      </c>
      <c r="G459" s="156">
        <v>1</v>
      </c>
      <c r="H459" s="41" t="s">
        <v>600</v>
      </c>
      <c r="I459" s="41" t="s">
        <v>27</v>
      </c>
      <c r="J459" s="52">
        <v>0</v>
      </c>
      <c r="K459" s="41"/>
      <c r="L459" s="10">
        <v>0</v>
      </c>
      <c r="M459" s="159" t="s">
        <v>897</v>
      </c>
    </row>
    <row r="460" spans="1:13">
      <c r="A460" s="3" t="s">
        <v>596</v>
      </c>
      <c r="B460" s="155" t="s">
        <v>898</v>
      </c>
      <c r="C460" s="156" t="s">
        <v>598</v>
      </c>
      <c r="D460" s="41"/>
      <c r="E460" s="41"/>
      <c r="F460" s="156" t="s">
        <v>599</v>
      </c>
      <c r="G460" s="156">
        <v>1</v>
      </c>
      <c r="H460" s="41" t="s">
        <v>600</v>
      </c>
      <c r="I460" s="41" t="s">
        <v>27</v>
      </c>
      <c r="J460" s="52">
        <v>0</v>
      </c>
      <c r="K460" s="41"/>
      <c r="L460" s="10">
        <v>0</v>
      </c>
      <c r="M460" s="159" t="s">
        <v>899</v>
      </c>
    </row>
    <row r="461" spans="1:13">
      <c r="A461" s="3" t="s">
        <v>596</v>
      </c>
      <c r="B461" s="155" t="s">
        <v>900</v>
      </c>
      <c r="C461" s="156" t="s">
        <v>598</v>
      </c>
      <c r="D461" s="41"/>
      <c r="E461" s="41"/>
      <c r="F461" s="156" t="s">
        <v>599</v>
      </c>
      <c r="G461" s="156">
        <v>1</v>
      </c>
      <c r="H461" s="41" t="s">
        <v>600</v>
      </c>
      <c r="I461" s="41" t="s">
        <v>27</v>
      </c>
      <c r="J461" s="52">
        <v>0</v>
      </c>
      <c r="K461" s="41"/>
      <c r="L461" s="10">
        <v>0</v>
      </c>
      <c r="M461" s="159" t="s">
        <v>901</v>
      </c>
    </row>
    <row r="462" spans="1:13">
      <c r="A462" s="3" t="s">
        <v>596</v>
      </c>
      <c r="B462" s="155" t="s">
        <v>902</v>
      </c>
      <c r="C462" s="156" t="s">
        <v>598</v>
      </c>
      <c r="D462" s="41"/>
      <c r="E462" s="41"/>
      <c r="F462" s="156" t="s">
        <v>599</v>
      </c>
      <c r="G462" s="156">
        <v>1</v>
      </c>
      <c r="H462" s="41" t="s">
        <v>600</v>
      </c>
      <c r="I462" s="41" t="s">
        <v>27</v>
      </c>
      <c r="J462" s="52">
        <v>0</v>
      </c>
      <c r="K462" s="41"/>
      <c r="L462" s="10">
        <v>0</v>
      </c>
      <c r="M462" s="159" t="s">
        <v>903</v>
      </c>
    </row>
    <row r="463" spans="1:13" ht="29">
      <c r="A463" s="3" t="s">
        <v>596</v>
      </c>
      <c r="B463" s="155" t="s">
        <v>904</v>
      </c>
      <c r="C463" s="156" t="s">
        <v>598</v>
      </c>
      <c r="D463" s="41"/>
      <c r="E463" s="41"/>
      <c r="F463" s="156" t="s">
        <v>599</v>
      </c>
      <c r="G463" s="156">
        <v>1</v>
      </c>
      <c r="H463" s="41" t="s">
        <v>600</v>
      </c>
      <c r="I463" s="41" t="s">
        <v>27</v>
      </c>
      <c r="J463" s="52">
        <v>0</v>
      </c>
      <c r="K463" s="41"/>
      <c r="L463" s="10">
        <v>0</v>
      </c>
      <c r="M463" s="159" t="s">
        <v>905</v>
      </c>
    </row>
    <row r="464" spans="1:13" ht="29">
      <c r="A464" s="3" t="s">
        <v>596</v>
      </c>
      <c r="B464" s="155" t="s">
        <v>906</v>
      </c>
      <c r="C464" s="156" t="s">
        <v>598</v>
      </c>
      <c r="D464" s="41"/>
      <c r="E464" s="41"/>
      <c r="F464" s="156" t="s">
        <v>599</v>
      </c>
      <c r="G464" s="156">
        <v>1</v>
      </c>
      <c r="H464" s="41" t="s">
        <v>600</v>
      </c>
      <c r="I464" s="41" t="s">
        <v>27</v>
      </c>
      <c r="J464" s="52">
        <v>0</v>
      </c>
      <c r="K464" s="41"/>
      <c r="L464" s="10">
        <v>0</v>
      </c>
      <c r="M464" s="159" t="s">
        <v>907</v>
      </c>
    </row>
    <row r="465" spans="1:13" ht="29">
      <c r="A465" s="3" t="s">
        <v>596</v>
      </c>
      <c r="B465" s="155" t="s">
        <v>908</v>
      </c>
      <c r="C465" s="156" t="s">
        <v>598</v>
      </c>
      <c r="D465" s="41"/>
      <c r="E465" s="41"/>
      <c r="F465" s="156" t="s">
        <v>599</v>
      </c>
      <c r="G465" s="156">
        <v>1</v>
      </c>
      <c r="H465" s="41" t="s">
        <v>600</v>
      </c>
      <c r="I465" s="41" t="s">
        <v>27</v>
      </c>
      <c r="J465" s="52">
        <v>0</v>
      </c>
      <c r="K465" s="41"/>
      <c r="L465" s="10">
        <v>0</v>
      </c>
      <c r="M465" s="159" t="s">
        <v>909</v>
      </c>
    </row>
    <row r="466" spans="1:13" ht="29">
      <c r="A466" s="3" t="s">
        <v>596</v>
      </c>
      <c r="B466" s="155" t="s">
        <v>910</v>
      </c>
      <c r="C466" s="156" t="s">
        <v>598</v>
      </c>
      <c r="D466" s="41"/>
      <c r="E466" s="41"/>
      <c r="F466" s="156" t="s">
        <v>599</v>
      </c>
      <c r="G466" s="156">
        <v>1</v>
      </c>
      <c r="H466" s="41" t="s">
        <v>600</v>
      </c>
      <c r="I466" s="41" t="s">
        <v>27</v>
      </c>
      <c r="J466" s="52">
        <v>248.75199999999998</v>
      </c>
      <c r="K466" s="41"/>
      <c r="L466" s="10">
        <v>186.56399999999999</v>
      </c>
      <c r="M466" s="159" t="s">
        <v>911</v>
      </c>
    </row>
    <row r="467" spans="1:13" ht="29">
      <c r="A467" s="3" t="s">
        <v>596</v>
      </c>
      <c r="B467" s="155" t="s">
        <v>912</v>
      </c>
      <c r="C467" s="156" t="s">
        <v>598</v>
      </c>
      <c r="D467" s="41"/>
      <c r="E467" s="41"/>
      <c r="F467" s="156" t="s">
        <v>599</v>
      </c>
      <c r="G467" s="156">
        <v>1</v>
      </c>
      <c r="H467" s="41" t="s">
        <v>600</v>
      </c>
      <c r="I467" s="41" t="s">
        <v>27</v>
      </c>
      <c r="J467" s="52">
        <v>248.75199999999998</v>
      </c>
      <c r="K467" s="41"/>
      <c r="L467" s="10">
        <v>186.56399999999999</v>
      </c>
      <c r="M467" s="159" t="s">
        <v>913</v>
      </c>
    </row>
    <row r="468" spans="1:13" ht="29">
      <c r="A468" s="3" t="s">
        <v>596</v>
      </c>
      <c r="B468" s="155" t="s">
        <v>914</v>
      </c>
      <c r="C468" s="156" t="s">
        <v>598</v>
      </c>
      <c r="D468" s="41"/>
      <c r="E468" s="41"/>
      <c r="F468" s="156" t="s">
        <v>599</v>
      </c>
      <c r="G468" s="156">
        <v>1</v>
      </c>
      <c r="H468" s="41" t="s">
        <v>600</v>
      </c>
      <c r="I468" s="41" t="s">
        <v>27</v>
      </c>
      <c r="J468" s="52">
        <v>248.75199999999998</v>
      </c>
      <c r="K468" s="41"/>
      <c r="L468" s="10">
        <v>186.56399999999999</v>
      </c>
      <c r="M468" s="159" t="s">
        <v>915</v>
      </c>
    </row>
    <row r="469" spans="1:13">
      <c r="A469" s="3" t="s">
        <v>596</v>
      </c>
      <c r="B469" s="155" t="s">
        <v>916</v>
      </c>
      <c r="C469" s="156" t="s">
        <v>598</v>
      </c>
      <c r="D469" s="41"/>
      <c r="E469" s="41"/>
      <c r="F469" s="156" t="s">
        <v>599</v>
      </c>
      <c r="G469" s="156">
        <v>1</v>
      </c>
      <c r="H469" s="41" t="s">
        <v>600</v>
      </c>
      <c r="I469" s="41" t="s">
        <v>27</v>
      </c>
      <c r="J469" s="52">
        <v>3200</v>
      </c>
      <c r="K469" s="41"/>
      <c r="L469" s="10">
        <v>2400</v>
      </c>
      <c r="M469" s="159" t="s">
        <v>917</v>
      </c>
    </row>
    <row r="470" spans="1:13">
      <c r="A470" s="3" t="s">
        <v>596</v>
      </c>
      <c r="B470" s="155" t="s">
        <v>918</v>
      </c>
      <c r="C470" s="156" t="s">
        <v>598</v>
      </c>
      <c r="D470" s="41"/>
      <c r="E470" s="41"/>
      <c r="F470" s="156" t="s">
        <v>599</v>
      </c>
      <c r="G470" s="156">
        <v>1</v>
      </c>
      <c r="H470" s="41" t="s">
        <v>600</v>
      </c>
      <c r="I470" s="41" t="s">
        <v>27</v>
      </c>
      <c r="J470" s="52">
        <v>3200</v>
      </c>
      <c r="K470" s="41"/>
      <c r="L470" s="10">
        <v>2400</v>
      </c>
      <c r="M470" s="159" t="s">
        <v>919</v>
      </c>
    </row>
    <row r="471" spans="1:13" ht="29">
      <c r="A471" s="3" t="s">
        <v>596</v>
      </c>
      <c r="B471" s="155" t="s">
        <v>920</v>
      </c>
      <c r="C471" s="156" t="s">
        <v>598</v>
      </c>
      <c r="D471" s="41"/>
      <c r="E471" s="41"/>
      <c r="F471" s="156" t="s">
        <v>599</v>
      </c>
      <c r="G471" s="156">
        <v>4</v>
      </c>
      <c r="H471" s="41" t="s">
        <v>600</v>
      </c>
      <c r="I471" s="41" t="s">
        <v>27</v>
      </c>
      <c r="J471" s="52">
        <v>144000</v>
      </c>
      <c r="K471" s="41"/>
      <c r="L471" s="10">
        <v>108000</v>
      </c>
      <c r="M471" s="159" t="s">
        <v>921</v>
      </c>
    </row>
    <row r="472" spans="1:13" ht="29">
      <c r="A472" s="3" t="s">
        <v>596</v>
      </c>
      <c r="B472" s="155" t="s">
        <v>922</v>
      </c>
      <c r="C472" s="156" t="s">
        <v>598</v>
      </c>
      <c r="D472" s="41"/>
      <c r="E472" s="41"/>
      <c r="F472" s="156" t="s">
        <v>599</v>
      </c>
      <c r="G472" s="156">
        <v>4</v>
      </c>
      <c r="H472" s="41" t="s">
        <v>600</v>
      </c>
      <c r="I472" s="41" t="s">
        <v>27</v>
      </c>
      <c r="J472" s="52">
        <v>144000</v>
      </c>
      <c r="K472" s="41"/>
      <c r="L472" s="10">
        <v>108000</v>
      </c>
      <c r="M472" s="159" t="s">
        <v>923</v>
      </c>
    </row>
    <row r="473" spans="1:13" ht="29">
      <c r="A473" s="3" t="s">
        <v>596</v>
      </c>
      <c r="B473" s="155" t="s">
        <v>924</v>
      </c>
      <c r="C473" s="156" t="s">
        <v>598</v>
      </c>
      <c r="D473" s="41"/>
      <c r="E473" s="41"/>
      <c r="F473" s="156" t="s">
        <v>599</v>
      </c>
      <c r="G473" s="156">
        <v>4</v>
      </c>
      <c r="H473" s="41" t="s">
        <v>600</v>
      </c>
      <c r="I473" s="41" t="s">
        <v>27</v>
      </c>
      <c r="J473" s="52">
        <v>144000</v>
      </c>
      <c r="K473" s="41"/>
      <c r="L473" s="10">
        <v>108000</v>
      </c>
      <c r="M473" s="159" t="s">
        <v>925</v>
      </c>
    </row>
    <row r="474" spans="1:13" ht="29">
      <c r="A474" s="3" t="s">
        <v>596</v>
      </c>
      <c r="B474" s="155" t="s">
        <v>926</v>
      </c>
      <c r="C474" s="156" t="s">
        <v>598</v>
      </c>
      <c r="D474" s="41"/>
      <c r="E474" s="41"/>
      <c r="F474" s="156" t="s">
        <v>599</v>
      </c>
      <c r="G474" s="156">
        <v>4</v>
      </c>
      <c r="H474" s="41" t="s">
        <v>600</v>
      </c>
      <c r="I474" s="41" t="s">
        <v>27</v>
      </c>
      <c r="J474" s="52">
        <v>192000</v>
      </c>
      <c r="K474" s="41"/>
      <c r="L474" s="10">
        <v>144000</v>
      </c>
      <c r="M474" s="159" t="s">
        <v>927</v>
      </c>
    </row>
    <row r="475" spans="1:13" ht="29">
      <c r="A475" s="3" t="s">
        <v>596</v>
      </c>
      <c r="B475" s="155" t="s">
        <v>928</v>
      </c>
      <c r="C475" s="156" t="s">
        <v>598</v>
      </c>
      <c r="D475" s="41"/>
      <c r="E475" s="41"/>
      <c r="F475" s="156" t="s">
        <v>599</v>
      </c>
      <c r="G475" s="156">
        <v>4</v>
      </c>
      <c r="H475" s="41" t="s">
        <v>600</v>
      </c>
      <c r="I475" s="41" t="s">
        <v>27</v>
      </c>
      <c r="J475" s="52">
        <v>192000</v>
      </c>
      <c r="K475" s="41"/>
      <c r="L475" s="10">
        <v>144000</v>
      </c>
      <c r="M475" s="159" t="s">
        <v>929</v>
      </c>
    </row>
    <row r="476" spans="1:13" ht="29">
      <c r="A476" s="3" t="s">
        <v>596</v>
      </c>
      <c r="B476" s="155" t="s">
        <v>930</v>
      </c>
      <c r="C476" s="156" t="s">
        <v>598</v>
      </c>
      <c r="D476" s="41"/>
      <c r="E476" s="41"/>
      <c r="F476" s="156" t="s">
        <v>599</v>
      </c>
      <c r="G476" s="156">
        <v>4</v>
      </c>
      <c r="H476" s="41" t="s">
        <v>600</v>
      </c>
      <c r="I476" s="41" t="s">
        <v>27</v>
      </c>
      <c r="J476" s="52">
        <v>192000</v>
      </c>
      <c r="K476" s="41"/>
      <c r="L476" s="10">
        <v>144000</v>
      </c>
      <c r="M476" s="159" t="s">
        <v>931</v>
      </c>
    </row>
    <row r="477" spans="1:13" ht="29">
      <c r="A477" s="3" t="s">
        <v>596</v>
      </c>
      <c r="B477" s="155" t="s">
        <v>932</v>
      </c>
      <c r="C477" s="156" t="s">
        <v>598</v>
      </c>
      <c r="D477" s="41"/>
      <c r="E477" s="41"/>
      <c r="F477" s="156" t="s">
        <v>599</v>
      </c>
      <c r="G477" s="156">
        <v>1</v>
      </c>
      <c r="H477" s="41" t="s">
        <v>600</v>
      </c>
      <c r="I477" s="41" t="s">
        <v>27</v>
      </c>
      <c r="J477" s="52">
        <v>7462.4000000000005</v>
      </c>
      <c r="K477" s="41"/>
      <c r="L477" s="10">
        <v>5596.8</v>
      </c>
      <c r="M477" s="159" t="s">
        <v>933</v>
      </c>
    </row>
    <row r="478" spans="1:13" ht="29">
      <c r="A478" s="3" t="s">
        <v>596</v>
      </c>
      <c r="B478" s="155" t="s">
        <v>934</v>
      </c>
      <c r="C478" s="156" t="s">
        <v>598</v>
      </c>
      <c r="D478" s="41"/>
      <c r="E478" s="41"/>
      <c r="F478" s="156" t="s">
        <v>599</v>
      </c>
      <c r="G478" s="156">
        <v>1</v>
      </c>
      <c r="H478" s="41" t="s">
        <v>600</v>
      </c>
      <c r="I478" s="41" t="s">
        <v>27</v>
      </c>
      <c r="J478" s="52">
        <v>7462.4000000000005</v>
      </c>
      <c r="K478" s="41"/>
      <c r="L478" s="10">
        <v>5596.8</v>
      </c>
      <c r="M478" s="159" t="s">
        <v>935</v>
      </c>
    </row>
    <row r="479" spans="1:13" ht="29">
      <c r="A479" s="3" t="s">
        <v>596</v>
      </c>
      <c r="B479" s="155" t="s">
        <v>936</v>
      </c>
      <c r="C479" s="156" t="s">
        <v>598</v>
      </c>
      <c r="D479" s="41"/>
      <c r="E479" s="41"/>
      <c r="F479" s="156" t="s">
        <v>599</v>
      </c>
      <c r="G479" s="156">
        <v>1</v>
      </c>
      <c r="H479" s="41" t="s">
        <v>600</v>
      </c>
      <c r="I479" s="41" t="s">
        <v>27</v>
      </c>
      <c r="J479" s="52">
        <v>7462.4000000000005</v>
      </c>
      <c r="K479" s="41"/>
      <c r="L479" s="10">
        <v>5596.8</v>
      </c>
      <c r="M479" s="159" t="s">
        <v>937</v>
      </c>
    </row>
    <row r="480" spans="1:13" ht="29">
      <c r="A480" s="3" t="s">
        <v>596</v>
      </c>
      <c r="B480" s="155" t="s">
        <v>938</v>
      </c>
      <c r="C480" s="156" t="s">
        <v>598</v>
      </c>
      <c r="D480" s="41"/>
      <c r="E480" s="41"/>
      <c r="F480" s="156" t="s">
        <v>599</v>
      </c>
      <c r="G480" s="156">
        <v>1</v>
      </c>
      <c r="H480" s="41" t="s">
        <v>600</v>
      </c>
      <c r="I480" s="41" t="s">
        <v>27</v>
      </c>
      <c r="J480" s="52">
        <v>6156.48</v>
      </c>
      <c r="K480" s="41"/>
      <c r="L480" s="10">
        <v>4617.3599999999997</v>
      </c>
      <c r="M480" s="159" t="s">
        <v>939</v>
      </c>
    </row>
    <row r="481" spans="1:13" ht="29">
      <c r="A481" s="3" t="s">
        <v>596</v>
      </c>
      <c r="B481" s="155" t="s">
        <v>940</v>
      </c>
      <c r="C481" s="156" t="s">
        <v>598</v>
      </c>
      <c r="D481" s="41"/>
      <c r="E481" s="41"/>
      <c r="F481" s="156" t="s">
        <v>599</v>
      </c>
      <c r="G481" s="156">
        <v>1</v>
      </c>
      <c r="H481" s="41" t="s">
        <v>600</v>
      </c>
      <c r="I481" s="41" t="s">
        <v>27</v>
      </c>
      <c r="J481" s="52">
        <v>6156.48</v>
      </c>
      <c r="K481" s="41"/>
      <c r="L481" s="10">
        <v>4617.3599999999997</v>
      </c>
      <c r="M481" s="159" t="s">
        <v>941</v>
      </c>
    </row>
    <row r="482" spans="1:13" ht="29">
      <c r="A482" s="3" t="s">
        <v>596</v>
      </c>
      <c r="B482" s="155" t="s">
        <v>942</v>
      </c>
      <c r="C482" s="156" t="s">
        <v>598</v>
      </c>
      <c r="D482" s="41"/>
      <c r="E482" s="41"/>
      <c r="F482" s="156" t="s">
        <v>599</v>
      </c>
      <c r="G482" s="156">
        <v>1</v>
      </c>
      <c r="H482" s="41" t="s">
        <v>600</v>
      </c>
      <c r="I482" s="41" t="s">
        <v>27</v>
      </c>
      <c r="J482" s="52">
        <v>6156.48</v>
      </c>
      <c r="K482" s="41"/>
      <c r="L482" s="10">
        <v>4617.3599999999997</v>
      </c>
      <c r="M482" s="159" t="s">
        <v>943</v>
      </c>
    </row>
    <row r="483" spans="1:13" ht="29">
      <c r="A483" s="3" t="s">
        <v>596</v>
      </c>
      <c r="B483" s="155" t="s">
        <v>944</v>
      </c>
      <c r="C483" s="156" t="s">
        <v>598</v>
      </c>
      <c r="D483" s="41"/>
      <c r="E483" s="41"/>
      <c r="F483" s="156" t="s">
        <v>599</v>
      </c>
      <c r="G483" s="156">
        <v>1</v>
      </c>
      <c r="H483" s="41" t="s">
        <v>600</v>
      </c>
      <c r="I483" s="41" t="s">
        <v>27</v>
      </c>
      <c r="J483" s="52">
        <v>93280</v>
      </c>
      <c r="K483" s="41"/>
      <c r="L483" s="10">
        <v>69960</v>
      </c>
      <c r="M483" s="159" t="s">
        <v>945</v>
      </c>
    </row>
    <row r="484" spans="1:13" ht="29">
      <c r="A484" s="3" t="s">
        <v>596</v>
      </c>
      <c r="B484" s="155" t="s">
        <v>946</v>
      </c>
      <c r="C484" s="156" t="s">
        <v>598</v>
      </c>
      <c r="D484" s="41"/>
      <c r="E484" s="41"/>
      <c r="F484" s="156" t="s">
        <v>599</v>
      </c>
      <c r="G484" s="156">
        <v>1</v>
      </c>
      <c r="H484" s="41" t="s">
        <v>600</v>
      </c>
      <c r="I484" s="41" t="s">
        <v>27</v>
      </c>
      <c r="J484" s="52">
        <v>93280</v>
      </c>
      <c r="K484" s="41"/>
      <c r="L484" s="10">
        <v>69960</v>
      </c>
      <c r="M484" s="159" t="s">
        <v>947</v>
      </c>
    </row>
    <row r="485" spans="1:13" ht="29">
      <c r="A485" s="3" t="s">
        <v>596</v>
      </c>
      <c r="B485" s="155" t="s">
        <v>948</v>
      </c>
      <c r="C485" s="156" t="s">
        <v>598</v>
      </c>
      <c r="D485" s="41"/>
      <c r="E485" s="41"/>
      <c r="F485" s="156" t="s">
        <v>599</v>
      </c>
      <c r="G485" s="156">
        <v>1</v>
      </c>
      <c r="H485" s="41" t="s">
        <v>600</v>
      </c>
      <c r="I485" s="41" t="s">
        <v>27</v>
      </c>
      <c r="J485" s="52">
        <v>93280</v>
      </c>
      <c r="K485" s="41"/>
      <c r="L485" s="10">
        <v>69960</v>
      </c>
      <c r="M485" s="159" t="s">
        <v>949</v>
      </c>
    </row>
    <row r="486" spans="1:13" ht="29">
      <c r="A486" s="3" t="s">
        <v>596</v>
      </c>
      <c r="B486" s="155" t="s">
        <v>950</v>
      </c>
      <c r="C486" s="156" t="s">
        <v>598</v>
      </c>
      <c r="D486" s="41"/>
      <c r="E486" s="41"/>
      <c r="F486" s="156" t="s">
        <v>599</v>
      </c>
      <c r="G486" s="156">
        <v>10</v>
      </c>
      <c r="H486" s="41" t="s">
        <v>600</v>
      </c>
      <c r="I486" s="41" t="s">
        <v>27</v>
      </c>
      <c r="J486" s="52">
        <v>3200</v>
      </c>
      <c r="K486" s="41"/>
      <c r="L486" s="10">
        <v>2400</v>
      </c>
      <c r="M486" s="159" t="s">
        <v>951</v>
      </c>
    </row>
    <row r="487" spans="1:13" ht="29">
      <c r="A487" s="3" t="s">
        <v>596</v>
      </c>
      <c r="B487" s="155" t="s">
        <v>952</v>
      </c>
      <c r="C487" s="156" t="s">
        <v>598</v>
      </c>
      <c r="D487" s="41"/>
      <c r="E487" s="41"/>
      <c r="F487" s="156" t="s">
        <v>599</v>
      </c>
      <c r="G487" s="156">
        <v>10</v>
      </c>
      <c r="H487" s="41" t="s">
        <v>600</v>
      </c>
      <c r="I487" s="41" t="s">
        <v>27</v>
      </c>
      <c r="J487" s="52">
        <v>3200</v>
      </c>
      <c r="K487" s="41"/>
      <c r="L487" s="10">
        <v>2400</v>
      </c>
      <c r="M487" s="159" t="s">
        <v>953</v>
      </c>
    </row>
    <row r="488" spans="1:13" ht="29">
      <c r="A488" s="3" t="s">
        <v>596</v>
      </c>
      <c r="B488" s="155" t="s">
        <v>954</v>
      </c>
      <c r="C488" s="156" t="s">
        <v>598</v>
      </c>
      <c r="D488" s="41"/>
      <c r="E488" s="41"/>
      <c r="F488" s="156" t="s">
        <v>599</v>
      </c>
      <c r="G488" s="156">
        <v>10</v>
      </c>
      <c r="H488" s="41" t="s">
        <v>600</v>
      </c>
      <c r="I488" s="41" t="s">
        <v>27</v>
      </c>
      <c r="J488" s="52">
        <v>3200</v>
      </c>
      <c r="K488" s="41"/>
      <c r="L488" s="10">
        <v>2400</v>
      </c>
      <c r="M488" s="159" t="s">
        <v>955</v>
      </c>
    </row>
    <row r="489" spans="1:13" ht="29">
      <c r="A489" s="3" t="s">
        <v>596</v>
      </c>
      <c r="B489" s="155" t="s">
        <v>956</v>
      </c>
      <c r="C489" s="156" t="s">
        <v>598</v>
      </c>
      <c r="D489" s="41"/>
      <c r="E489" s="41"/>
      <c r="F489" s="156" t="s">
        <v>599</v>
      </c>
      <c r="G489" s="156">
        <v>1</v>
      </c>
      <c r="H489" s="41" t="s">
        <v>600</v>
      </c>
      <c r="I489" s="41" t="s">
        <v>27</v>
      </c>
      <c r="J489" s="52">
        <v>4000</v>
      </c>
      <c r="K489" s="41"/>
      <c r="L489" s="10">
        <v>3000</v>
      </c>
      <c r="M489" s="159" t="s">
        <v>957</v>
      </c>
    </row>
    <row r="490" spans="1:13" ht="29">
      <c r="A490" s="3" t="s">
        <v>596</v>
      </c>
      <c r="B490" s="155" t="s">
        <v>958</v>
      </c>
      <c r="C490" s="156" t="s">
        <v>598</v>
      </c>
      <c r="D490" s="41"/>
      <c r="E490" s="41"/>
      <c r="F490" s="156" t="s">
        <v>599</v>
      </c>
      <c r="G490" s="156">
        <v>1</v>
      </c>
      <c r="H490" s="41" t="s">
        <v>600</v>
      </c>
      <c r="I490" s="41" t="s">
        <v>27</v>
      </c>
      <c r="J490" s="52">
        <v>4000</v>
      </c>
      <c r="K490" s="41"/>
      <c r="L490" s="10">
        <v>3000</v>
      </c>
      <c r="M490" s="159" t="s">
        <v>959</v>
      </c>
    </row>
    <row r="491" spans="1:13" ht="29">
      <c r="A491" s="3" t="s">
        <v>596</v>
      </c>
      <c r="B491" s="155" t="s">
        <v>960</v>
      </c>
      <c r="C491" s="156" t="s">
        <v>598</v>
      </c>
      <c r="D491" s="41"/>
      <c r="E491" s="41"/>
      <c r="F491" s="156" t="s">
        <v>599</v>
      </c>
      <c r="G491" s="156">
        <v>1</v>
      </c>
      <c r="H491" s="41" t="s">
        <v>600</v>
      </c>
      <c r="I491" s="41" t="s">
        <v>27</v>
      </c>
      <c r="J491" s="52">
        <v>400000</v>
      </c>
      <c r="K491" s="41"/>
      <c r="L491" s="10">
        <v>300000</v>
      </c>
      <c r="M491" s="159" t="s">
        <v>961</v>
      </c>
    </row>
    <row r="492" spans="1:13" ht="29">
      <c r="A492" s="3" t="s">
        <v>596</v>
      </c>
      <c r="B492" s="155" t="s">
        <v>962</v>
      </c>
      <c r="C492" s="156" t="s">
        <v>598</v>
      </c>
      <c r="D492" s="41"/>
      <c r="E492" s="41"/>
      <c r="F492" s="156" t="s">
        <v>599</v>
      </c>
      <c r="G492" s="156">
        <v>1</v>
      </c>
      <c r="H492" s="41" t="s">
        <v>600</v>
      </c>
      <c r="I492" s="41" t="s">
        <v>27</v>
      </c>
      <c r="J492" s="52">
        <v>400000</v>
      </c>
      <c r="K492" s="41"/>
      <c r="L492" s="10">
        <v>300000</v>
      </c>
      <c r="M492" s="159" t="s">
        <v>963</v>
      </c>
    </row>
    <row r="493" spans="1:13" ht="29">
      <c r="A493" s="3" t="s">
        <v>596</v>
      </c>
      <c r="B493" s="155" t="s">
        <v>964</v>
      </c>
      <c r="C493" s="156" t="s">
        <v>598</v>
      </c>
      <c r="D493" s="41"/>
      <c r="E493" s="41"/>
      <c r="F493" s="156" t="s">
        <v>599</v>
      </c>
      <c r="G493" s="156">
        <v>1</v>
      </c>
      <c r="H493" s="41" t="s">
        <v>600</v>
      </c>
      <c r="I493" s="41" t="s">
        <v>27</v>
      </c>
      <c r="J493" s="52">
        <v>400000</v>
      </c>
      <c r="K493" s="41"/>
      <c r="L493" s="10">
        <v>300000</v>
      </c>
      <c r="M493" s="159" t="s">
        <v>965</v>
      </c>
    </row>
    <row r="494" spans="1:13" ht="29">
      <c r="A494" s="3" t="s">
        <v>596</v>
      </c>
      <c r="B494" s="155" t="s">
        <v>966</v>
      </c>
      <c r="C494" s="156" t="s">
        <v>598</v>
      </c>
      <c r="D494" s="41"/>
      <c r="E494" s="41"/>
      <c r="F494" s="156" t="s">
        <v>599</v>
      </c>
      <c r="G494" s="156">
        <v>1</v>
      </c>
      <c r="H494" s="41" t="s">
        <v>600</v>
      </c>
      <c r="I494" s="41" t="s">
        <v>27</v>
      </c>
      <c r="J494" s="52">
        <v>132000</v>
      </c>
      <c r="K494" s="41"/>
      <c r="L494" s="10">
        <v>99000</v>
      </c>
      <c r="M494" s="159" t="s">
        <v>967</v>
      </c>
    </row>
    <row r="495" spans="1:13" ht="29">
      <c r="A495" s="3" t="s">
        <v>596</v>
      </c>
      <c r="B495" s="155" t="s">
        <v>968</v>
      </c>
      <c r="C495" s="156" t="s">
        <v>598</v>
      </c>
      <c r="D495" s="41"/>
      <c r="E495" s="41"/>
      <c r="F495" s="156" t="s">
        <v>599</v>
      </c>
      <c r="G495" s="156">
        <v>1</v>
      </c>
      <c r="H495" s="41" t="s">
        <v>600</v>
      </c>
      <c r="I495" s="41" t="s">
        <v>27</v>
      </c>
      <c r="J495" s="52">
        <v>132000</v>
      </c>
      <c r="K495" s="41"/>
      <c r="L495" s="10">
        <v>99000</v>
      </c>
      <c r="M495" s="159" t="s">
        <v>969</v>
      </c>
    </row>
    <row r="496" spans="1:13" ht="29">
      <c r="A496" s="3" t="s">
        <v>596</v>
      </c>
      <c r="B496" s="155" t="s">
        <v>970</v>
      </c>
      <c r="C496" s="156" t="s">
        <v>598</v>
      </c>
      <c r="D496" s="41"/>
      <c r="E496" s="41"/>
      <c r="F496" s="156" t="s">
        <v>599</v>
      </c>
      <c r="G496" s="156">
        <v>1</v>
      </c>
      <c r="H496" s="41" t="s">
        <v>600</v>
      </c>
      <c r="I496" s="41" t="s">
        <v>27</v>
      </c>
      <c r="J496" s="52">
        <v>132000</v>
      </c>
      <c r="K496" s="41"/>
      <c r="L496" s="10">
        <v>99000</v>
      </c>
      <c r="M496" s="159" t="s">
        <v>971</v>
      </c>
    </row>
    <row r="497" spans="1:13" ht="29">
      <c r="A497" s="3" t="s">
        <v>596</v>
      </c>
      <c r="B497" s="155" t="s">
        <v>972</v>
      </c>
      <c r="C497" s="156" t="s">
        <v>598</v>
      </c>
      <c r="D497" s="41"/>
      <c r="E497" s="41"/>
      <c r="F497" s="156" t="s">
        <v>599</v>
      </c>
      <c r="G497" s="156">
        <v>1</v>
      </c>
      <c r="H497" s="41" t="s">
        <v>600</v>
      </c>
      <c r="I497" s="41" t="s">
        <v>27</v>
      </c>
      <c r="J497" s="52">
        <v>132000</v>
      </c>
      <c r="K497" s="41"/>
      <c r="L497" s="10">
        <v>99000</v>
      </c>
      <c r="M497" s="159" t="s">
        <v>973</v>
      </c>
    </row>
    <row r="498" spans="1:13" ht="29">
      <c r="A498" s="3" t="s">
        <v>596</v>
      </c>
      <c r="B498" s="155" t="s">
        <v>974</v>
      </c>
      <c r="C498" s="156" t="s">
        <v>598</v>
      </c>
      <c r="D498" s="41"/>
      <c r="E498" s="41"/>
      <c r="F498" s="156" t="s">
        <v>599</v>
      </c>
      <c r="G498" s="156">
        <v>1</v>
      </c>
      <c r="H498" s="41" t="s">
        <v>600</v>
      </c>
      <c r="I498" s="41" t="s">
        <v>27</v>
      </c>
      <c r="J498" s="52">
        <v>132000</v>
      </c>
      <c r="K498" s="41"/>
      <c r="L498" s="10">
        <v>99000</v>
      </c>
      <c r="M498" s="159" t="s">
        <v>975</v>
      </c>
    </row>
    <row r="499" spans="1:13" ht="29">
      <c r="A499" s="3" t="s">
        <v>596</v>
      </c>
      <c r="B499" s="155" t="s">
        <v>976</v>
      </c>
      <c r="C499" s="156" t="s">
        <v>598</v>
      </c>
      <c r="D499" s="41"/>
      <c r="E499" s="41"/>
      <c r="F499" s="156" t="s">
        <v>599</v>
      </c>
      <c r="G499" s="156">
        <v>1</v>
      </c>
      <c r="H499" s="41" t="s">
        <v>600</v>
      </c>
      <c r="I499" s="41" t="s">
        <v>27</v>
      </c>
      <c r="J499" s="52">
        <v>132000</v>
      </c>
      <c r="K499" s="41"/>
      <c r="L499" s="10">
        <v>99000</v>
      </c>
      <c r="M499" s="159" t="s">
        <v>977</v>
      </c>
    </row>
    <row r="500" spans="1:13" ht="29">
      <c r="A500" s="3" t="s">
        <v>596</v>
      </c>
      <c r="B500" s="155" t="s">
        <v>978</v>
      </c>
      <c r="C500" s="156" t="s">
        <v>598</v>
      </c>
      <c r="D500" s="41"/>
      <c r="E500" s="41"/>
      <c r="F500" s="156" t="s">
        <v>599</v>
      </c>
      <c r="G500" s="156">
        <v>1</v>
      </c>
      <c r="H500" s="41" t="s">
        <v>600</v>
      </c>
      <c r="I500" s="41" t="s">
        <v>27</v>
      </c>
      <c r="J500" s="52">
        <v>132000</v>
      </c>
      <c r="K500" s="41"/>
      <c r="L500" s="10">
        <v>99000</v>
      </c>
      <c r="M500" s="159" t="s">
        <v>979</v>
      </c>
    </row>
    <row r="501" spans="1:13" ht="29">
      <c r="A501" s="3" t="s">
        <v>596</v>
      </c>
      <c r="B501" s="155" t="s">
        <v>980</v>
      </c>
      <c r="C501" s="156" t="s">
        <v>598</v>
      </c>
      <c r="D501" s="41"/>
      <c r="E501" s="41"/>
      <c r="F501" s="156" t="s">
        <v>599</v>
      </c>
      <c r="G501" s="156">
        <v>1</v>
      </c>
      <c r="H501" s="41" t="s">
        <v>600</v>
      </c>
      <c r="I501" s="41" t="s">
        <v>27</v>
      </c>
      <c r="J501" s="52">
        <v>132000</v>
      </c>
      <c r="K501" s="41"/>
      <c r="L501" s="10">
        <v>99000</v>
      </c>
      <c r="M501" s="159" t="s">
        <v>981</v>
      </c>
    </row>
    <row r="502" spans="1:13" ht="29">
      <c r="A502" s="3" t="s">
        <v>596</v>
      </c>
      <c r="B502" s="155" t="s">
        <v>982</v>
      </c>
      <c r="C502" s="156" t="s">
        <v>598</v>
      </c>
      <c r="D502" s="41"/>
      <c r="E502" s="41"/>
      <c r="F502" s="156" t="s">
        <v>599</v>
      </c>
      <c r="G502" s="156">
        <v>1</v>
      </c>
      <c r="H502" s="41" t="s">
        <v>600</v>
      </c>
      <c r="I502" s="41" t="s">
        <v>27</v>
      </c>
      <c r="J502" s="52">
        <v>132000</v>
      </c>
      <c r="K502" s="41"/>
      <c r="L502" s="10">
        <v>99000</v>
      </c>
      <c r="M502" s="159" t="s">
        <v>983</v>
      </c>
    </row>
    <row r="503" spans="1:13" ht="29">
      <c r="A503" s="3" t="s">
        <v>596</v>
      </c>
      <c r="B503" s="155" t="s">
        <v>984</v>
      </c>
      <c r="C503" s="156" t="s">
        <v>598</v>
      </c>
      <c r="D503" s="41"/>
      <c r="E503" s="41"/>
      <c r="F503" s="156" t="s">
        <v>599</v>
      </c>
      <c r="G503" s="156">
        <v>1</v>
      </c>
      <c r="H503" s="41" t="s">
        <v>600</v>
      </c>
      <c r="I503" s="41" t="s">
        <v>27</v>
      </c>
      <c r="J503" s="52">
        <v>132000</v>
      </c>
      <c r="K503" s="41"/>
      <c r="L503" s="10">
        <v>99000</v>
      </c>
      <c r="M503" s="159" t="s">
        <v>985</v>
      </c>
    </row>
    <row r="504" spans="1:13" ht="29">
      <c r="A504" s="3" t="s">
        <v>596</v>
      </c>
      <c r="B504" s="155" t="s">
        <v>986</v>
      </c>
      <c r="C504" s="156" t="s">
        <v>598</v>
      </c>
      <c r="D504" s="41"/>
      <c r="E504" s="41"/>
      <c r="F504" s="156" t="s">
        <v>599</v>
      </c>
      <c r="G504" s="156">
        <v>1</v>
      </c>
      <c r="H504" s="41" t="s">
        <v>600</v>
      </c>
      <c r="I504" s="41" t="s">
        <v>27</v>
      </c>
      <c r="J504" s="52">
        <v>132000</v>
      </c>
      <c r="K504" s="41"/>
      <c r="L504" s="10">
        <v>99000</v>
      </c>
      <c r="M504" s="159" t="s">
        <v>987</v>
      </c>
    </row>
    <row r="505" spans="1:13" ht="29">
      <c r="A505" s="3" t="s">
        <v>596</v>
      </c>
      <c r="B505" s="155" t="s">
        <v>988</v>
      </c>
      <c r="C505" s="156" t="s">
        <v>598</v>
      </c>
      <c r="D505" s="41"/>
      <c r="E505" s="41"/>
      <c r="F505" s="156" t="s">
        <v>599</v>
      </c>
      <c r="G505" s="156">
        <v>1</v>
      </c>
      <c r="H505" s="41" t="s">
        <v>600</v>
      </c>
      <c r="I505" s="41" t="s">
        <v>27</v>
      </c>
      <c r="J505" s="52">
        <v>132000</v>
      </c>
      <c r="K505" s="41"/>
      <c r="L505" s="10">
        <v>99000</v>
      </c>
      <c r="M505" s="159" t="s">
        <v>989</v>
      </c>
    </row>
    <row r="506" spans="1:13" ht="29">
      <c r="A506" s="3" t="s">
        <v>596</v>
      </c>
      <c r="B506" s="155" t="s">
        <v>990</v>
      </c>
      <c r="C506" s="156" t="s">
        <v>598</v>
      </c>
      <c r="D506" s="41"/>
      <c r="E506" s="41"/>
      <c r="F506" s="156" t="s">
        <v>599</v>
      </c>
      <c r="G506" s="156">
        <v>1</v>
      </c>
      <c r="H506" s="41" t="s">
        <v>600</v>
      </c>
      <c r="I506" s="41" t="s">
        <v>27</v>
      </c>
      <c r="J506" s="52">
        <v>8000</v>
      </c>
      <c r="K506" s="41"/>
      <c r="L506" s="10">
        <v>6000</v>
      </c>
      <c r="M506" s="159" t="s">
        <v>991</v>
      </c>
    </row>
    <row r="507" spans="1:13" ht="29">
      <c r="A507" s="3" t="s">
        <v>596</v>
      </c>
      <c r="B507" s="155" t="s">
        <v>992</v>
      </c>
      <c r="C507" s="156" t="s">
        <v>598</v>
      </c>
      <c r="D507" s="41"/>
      <c r="E507" s="41"/>
      <c r="F507" s="156" t="s">
        <v>599</v>
      </c>
      <c r="G507" s="156">
        <v>1</v>
      </c>
      <c r="H507" s="41" t="s">
        <v>600</v>
      </c>
      <c r="I507" s="41" t="s">
        <v>27</v>
      </c>
      <c r="J507" s="52">
        <v>8000</v>
      </c>
      <c r="K507" s="41"/>
      <c r="L507" s="10">
        <v>6000</v>
      </c>
      <c r="M507" s="159" t="s">
        <v>993</v>
      </c>
    </row>
    <row r="508" spans="1:13" ht="29">
      <c r="A508" s="3" t="s">
        <v>596</v>
      </c>
      <c r="B508" s="155" t="s">
        <v>994</v>
      </c>
      <c r="C508" s="156" t="s">
        <v>598</v>
      </c>
      <c r="D508" s="41"/>
      <c r="E508" s="41"/>
      <c r="F508" s="156" t="s">
        <v>599</v>
      </c>
      <c r="G508" s="156">
        <v>1</v>
      </c>
      <c r="H508" s="41" t="s">
        <v>600</v>
      </c>
      <c r="I508" s="41" t="s">
        <v>27</v>
      </c>
      <c r="J508" s="52">
        <v>8000</v>
      </c>
      <c r="K508" s="41"/>
      <c r="L508" s="10">
        <v>6000</v>
      </c>
      <c r="M508" s="159" t="s">
        <v>995</v>
      </c>
    </row>
    <row r="509" spans="1:13" ht="29">
      <c r="A509" s="3" t="s">
        <v>596</v>
      </c>
      <c r="B509" s="155" t="s">
        <v>996</v>
      </c>
      <c r="C509" s="156" t="s">
        <v>598</v>
      </c>
      <c r="D509" s="41"/>
      <c r="E509" s="41"/>
      <c r="F509" s="156" t="s">
        <v>599</v>
      </c>
      <c r="G509" s="156">
        <v>1</v>
      </c>
      <c r="H509" s="41" t="s">
        <v>600</v>
      </c>
      <c r="I509" s="41" t="s">
        <v>27</v>
      </c>
      <c r="J509" s="52">
        <v>8000</v>
      </c>
      <c r="K509" s="41"/>
      <c r="L509" s="10">
        <v>6000</v>
      </c>
      <c r="M509" s="159" t="s">
        <v>997</v>
      </c>
    </row>
    <row r="510" spans="1:13" ht="29">
      <c r="A510" s="3" t="s">
        <v>596</v>
      </c>
      <c r="B510" s="155" t="s">
        <v>998</v>
      </c>
      <c r="C510" s="156" t="s">
        <v>598</v>
      </c>
      <c r="D510" s="41"/>
      <c r="E510" s="41"/>
      <c r="F510" s="156" t="s">
        <v>599</v>
      </c>
      <c r="G510" s="156">
        <v>1</v>
      </c>
      <c r="H510" s="41" t="s">
        <v>600</v>
      </c>
      <c r="I510" s="41" t="s">
        <v>27</v>
      </c>
      <c r="J510" s="52">
        <v>8000</v>
      </c>
      <c r="K510" s="41"/>
      <c r="L510" s="10">
        <v>6000</v>
      </c>
      <c r="M510" s="159" t="s">
        <v>999</v>
      </c>
    </row>
    <row r="511" spans="1:13" ht="29">
      <c r="A511" s="3" t="s">
        <v>596</v>
      </c>
      <c r="B511" s="155" t="s">
        <v>1000</v>
      </c>
      <c r="C511" s="156" t="s">
        <v>598</v>
      </c>
      <c r="D511" s="41"/>
      <c r="E511" s="41"/>
      <c r="F511" s="156" t="s">
        <v>599</v>
      </c>
      <c r="G511" s="156">
        <v>1</v>
      </c>
      <c r="H511" s="41" t="s">
        <v>600</v>
      </c>
      <c r="I511" s="41" t="s">
        <v>27</v>
      </c>
      <c r="J511" s="52">
        <v>8000</v>
      </c>
      <c r="K511" s="41"/>
      <c r="L511" s="10">
        <v>6000</v>
      </c>
      <c r="M511" s="159" t="s">
        <v>1001</v>
      </c>
    </row>
    <row r="512" spans="1:13">
      <c r="A512" s="3" t="s">
        <v>596</v>
      </c>
      <c r="B512" s="155" t="s">
        <v>1002</v>
      </c>
      <c r="C512" s="156" t="s">
        <v>598</v>
      </c>
      <c r="D512" s="41"/>
      <c r="E512" s="41"/>
      <c r="F512" s="156" t="s">
        <v>599</v>
      </c>
      <c r="G512" s="156">
        <v>1</v>
      </c>
      <c r="H512" s="41" t="s">
        <v>600</v>
      </c>
      <c r="I512" s="41" t="s">
        <v>27</v>
      </c>
      <c r="J512" s="52">
        <v>1600</v>
      </c>
      <c r="K512" s="41"/>
      <c r="L512" s="10">
        <v>1200</v>
      </c>
      <c r="M512" s="159" t="s">
        <v>1003</v>
      </c>
    </row>
    <row r="513" spans="1:13">
      <c r="A513" s="3" t="s">
        <v>596</v>
      </c>
      <c r="B513" s="155" t="s">
        <v>1004</v>
      </c>
      <c r="C513" s="156" t="s">
        <v>598</v>
      </c>
      <c r="D513" s="41"/>
      <c r="E513" s="41"/>
      <c r="F513" s="156" t="s">
        <v>599</v>
      </c>
      <c r="G513" s="156">
        <v>1</v>
      </c>
      <c r="H513" s="41" t="s">
        <v>600</v>
      </c>
      <c r="I513" s="41" t="s">
        <v>27</v>
      </c>
      <c r="J513" s="52">
        <v>1600</v>
      </c>
      <c r="K513" s="41"/>
      <c r="L513" s="10">
        <v>1200</v>
      </c>
      <c r="M513" s="159" t="s">
        <v>1005</v>
      </c>
    </row>
    <row r="514" spans="1:13">
      <c r="A514" s="3" t="s">
        <v>596</v>
      </c>
      <c r="B514" s="155" t="s">
        <v>1006</v>
      </c>
      <c r="C514" s="156" t="s">
        <v>598</v>
      </c>
      <c r="D514" s="41"/>
      <c r="E514" s="41"/>
      <c r="F514" s="156" t="s">
        <v>599</v>
      </c>
      <c r="G514" s="156">
        <v>1</v>
      </c>
      <c r="H514" s="41" t="s">
        <v>600</v>
      </c>
      <c r="I514" s="41" t="s">
        <v>27</v>
      </c>
      <c r="J514" s="52">
        <v>1600</v>
      </c>
      <c r="K514" s="41"/>
      <c r="L514" s="10">
        <v>1200</v>
      </c>
      <c r="M514" s="159" t="s">
        <v>1007</v>
      </c>
    </row>
    <row r="515" spans="1:13" ht="29">
      <c r="A515" s="3" t="s">
        <v>596</v>
      </c>
      <c r="B515" s="155" t="s">
        <v>1008</v>
      </c>
      <c r="C515" s="156" t="s">
        <v>598</v>
      </c>
      <c r="D515" s="41"/>
      <c r="E515" s="41"/>
      <c r="F515" s="156" t="s">
        <v>599</v>
      </c>
      <c r="G515" s="156">
        <v>1</v>
      </c>
      <c r="H515" s="41" t="s">
        <v>600</v>
      </c>
      <c r="I515" s="41" t="s">
        <v>27</v>
      </c>
      <c r="J515" s="52">
        <v>1600</v>
      </c>
      <c r="K515" s="41"/>
      <c r="L515" s="10">
        <v>1200</v>
      </c>
      <c r="M515" s="159" t="s">
        <v>1009</v>
      </c>
    </row>
    <row r="516" spans="1:13" ht="29">
      <c r="A516" s="3" t="s">
        <v>596</v>
      </c>
      <c r="B516" s="155" t="s">
        <v>1010</v>
      </c>
      <c r="C516" s="156" t="s">
        <v>598</v>
      </c>
      <c r="D516" s="41"/>
      <c r="E516" s="41"/>
      <c r="F516" s="156" t="s">
        <v>599</v>
      </c>
      <c r="G516" s="156">
        <v>1</v>
      </c>
      <c r="H516" s="41" t="s">
        <v>600</v>
      </c>
      <c r="I516" s="41" t="s">
        <v>27</v>
      </c>
      <c r="J516" s="52">
        <v>1600</v>
      </c>
      <c r="K516" s="41"/>
      <c r="L516" s="10">
        <v>1200</v>
      </c>
      <c r="M516" s="159" t="s">
        <v>1011</v>
      </c>
    </row>
    <row r="517" spans="1:13" ht="29">
      <c r="A517" s="3" t="s">
        <v>596</v>
      </c>
      <c r="B517" s="155" t="s">
        <v>1012</v>
      </c>
      <c r="C517" s="156" t="s">
        <v>598</v>
      </c>
      <c r="D517" s="41"/>
      <c r="E517" s="41"/>
      <c r="F517" s="156" t="s">
        <v>599</v>
      </c>
      <c r="G517" s="156">
        <v>1</v>
      </c>
      <c r="H517" s="41" t="s">
        <v>600</v>
      </c>
      <c r="I517" s="41" t="s">
        <v>27</v>
      </c>
      <c r="J517" s="52">
        <v>1600</v>
      </c>
      <c r="K517" s="41"/>
      <c r="L517" s="10">
        <v>1200</v>
      </c>
      <c r="M517" s="159" t="s">
        <v>1013</v>
      </c>
    </row>
    <row r="518" spans="1:13">
      <c r="A518" s="3" t="s">
        <v>596</v>
      </c>
      <c r="B518" s="155" t="s">
        <v>1014</v>
      </c>
      <c r="C518" s="156" t="s">
        <v>598</v>
      </c>
      <c r="D518" s="41"/>
      <c r="E518" s="41"/>
      <c r="F518" s="156" t="s">
        <v>599</v>
      </c>
      <c r="G518" s="156">
        <v>1</v>
      </c>
      <c r="H518" s="41" t="s">
        <v>600</v>
      </c>
      <c r="I518" s="41" t="s">
        <v>27</v>
      </c>
      <c r="J518" s="52">
        <v>150000</v>
      </c>
      <c r="K518" s="41"/>
      <c r="L518" s="10">
        <v>112500</v>
      </c>
      <c r="M518" s="159" t="s">
        <v>1015</v>
      </c>
    </row>
    <row r="519" spans="1:13">
      <c r="A519" s="3" t="s">
        <v>596</v>
      </c>
      <c r="B519" s="155" t="s">
        <v>1016</v>
      </c>
      <c r="C519" s="156" t="s">
        <v>598</v>
      </c>
      <c r="D519" s="41"/>
      <c r="E519" s="41"/>
      <c r="F519" s="156" t="s">
        <v>599</v>
      </c>
      <c r="G519" s="156">
        <v>1</v>
      </c>
      <c r="H519" s="41" t="s">
        <v>600</v>
      </c>
      <c r="I519" s="41" t="s">
        <v>27</v>
      </c>
      <c r="J519" s="52">
        <v>150000</v>
      </c>
      <c r="K519" s="41"/>
      <c r="L519" s="10">
        <v>112500</v>
      </c>
      <c r="M519" s="159" t="s">
        <v>1017</v>
      </c>
    </row>
    <row r="520" spans="1:13">
      <c r="A520" s="3" t="s">
        <v>596</v>
      </c>
      <c r="B520" s="155" t="s">
        <v>1018</v>
      </c>
      <c r="C520" s="156" t="s">
        <v>598</v>
      </c>
      <c r="D520" s="41"/>
      <c r="E520" s="41"/>
      <c r="F520" s="156" t="s">
        <v>599</v>
      </c>
      <c r="G520" s="156">
        <v>1</v>
      </c>
      <c r="H520" s="41" t="s">
        <v>600</v>
      </c>
      <c r="I520" s="41" t="s">
        <v>27</v>
      </c>
      <c r="J520" s="52">
        <v>150000</v>
      </c>
      <c r="K520" s="41"/>
      <c r="L520" s="10">
        <v>112500</v>
      </c>
      <c r="M520" s="159" t="s">
        <v>1019</v>
      </c>
    </row>
    <row r="521" spans="1:13" ht="29">
      <c r="A521" s="3" t="s">
        <v>596</v>
      </c>
      <c r="B521" s="155" t="s">
        <v>1020</v>
      </c>
      <c r="C521" s="156" t="s">
        <v>598</v>
      </c>
      <c r="D521" s="41"/>
      <c r="E521" s="41"/>
      <c r="F521" s="156" t="s">
        <v>599</v>
      </c>
      <c r="G521" s="156">
        <v>1</v>
      </c>
      <c r="H521" s="41" t="s">
        <v>600</v>
      </c>
      <c r="I521" s="41" t="s">
        <v>27</v>
      </c>
      <c r="J521" s="52">
        <v>150000</v>
      </c>
      <c r="K521" s="41"/>
      <c r="L521" s="10">
        <v>112500</v>
      </c>
      <c r="M521" s="159" t="s">
        <v>1021</v>
      </c>
    </row>
    <row r="522" spans="1:13" ht="29">
      <c r="A522" s="3" t="s">
        <v>596</v>
      </c>
      <c r="B522" s="155" t="s">
        <v>1022</v>
      </c>
      <c r="C522" s="156" t="s">
        <v>598</v>
      </c>
      <c r="D522" s="41"/>
      <c r="E522" s="41"/>
      <c r="F522" s="156" t="s">
        <v>599</v>
      </c>
      <c r="G522" s="156">
        <v>1</v>
      </c>
      <c r="H522" s="41" t="s">
        <v>600</v>
      </c>
      <c r="I522" s="41" t="s">
        <v>27</v>
      </c>
      <c r="J522" s="52">
        <v>150000</v>
      </c>
      <c r="K522" s="41"/>
      <c r="L522" s="10">
        <v>112500</v>
      </c>
      <c r="M522" s="159" t="s">
        <v>1023</v>
      </c>
    </row>
    <row r="523" spans="1:13" ht="29">
      <c r="A523" s="3" t="s">
        <v>596</v>
      </c>
      <c r="B523" s="155" t="s">
        <v>1024</v>
      </c>
      <c r="C523" s="156" t="s">
        <v>598</v>
      </c>
      <c r="D523" s="41"/>
      <c r="E523" s="41"/>
      <c r="F523" s="156" t="s">
        <v>599</v>
      </c>
      <c r="G523" s="156">
        <v>1</v>
      </c>
      <c r="H523" s="41" t="s">
        <v>600</v>
      </c>
      <c r="I523" s="41" t="s">
        <v>27</v>
      </c>
      <c r="J523" s="52">
        <v>150000</v>
      </c>
      <c r="K523" s="41"/>
      <c r="L523" s="10">
        <v>112500</v>
      </c>
      <c r="M523" s="159" t="s">
        <v>1025</v>
      </c>
    </row>
    <row r="524" spans="1:13">
      <c r="A524" s="3" t="s">
        <v>596</v>
      </c>
      <c r="B524" s="155" t="s">
        <v>1026</v>
      </c>
      <c r="C524" s="156" t="s">
        <v>598</v>
      </c>
      <c r="D524" s="41"/>
      <c r="E524" s="41"/>
      <c r="F524" s="156" t="s">
        <v>599</v>
      </c>
      <c r="G524" s="156">
        <v>1</v>
      </c>
      <c r="H524" s="41" t="s">
        <v>600</v>
      </c>
      <c r="I524" s="41" t="s">
        <v>27</v>
      </c>
      <c r="J524" s="52">
        <v>125000</v>
      </c>
      <c r="K524" s="41"/>
      <c r="L524" s="10">
        <v>93750</v>
      </c>
      <c r="M524" s="159" t="s">
        <v>1027</v>
      </c>
    </row>
    <row r="525" spans="1:13">
      <c r="A525" s="3" t="s">
        <v>596</v>
      </c>
      <c r="B525" s="155" t="s">
        <v>1028</v>
      </c>
      <c r="C525" s="156" t="s">
        <v>598</v>
      </c>
      <c r="D525" s="41"/>
      <c r="E525" s="41"/>
      <c r="F525" s="156" t="s">
        <v>599</v>
      </c>
      <c r="G525" s="156">
        <v>1</v>
      </c>
      <c r="H525" s="41" t="s">
        <v>600</v>
      </c>
      <c r="I525" s="41" t="s">
        <v>27</v>
      </c>
      <c r="J525" s="52">
        <v>125000</v>
      </c>
      <c r="K525" s="41"/>
      <c r="L525" s="10">
        <v>93750</v>
      </c>
      <c r="M525" s="159" t="s">
        <v>1029</v>
      </c>
    </row>
    <row r="526" spans="1:13">
      <c r="A526" s="3" t="s">
        <v>596</v>
      </c>
      <c r="B526" s="155" t="s">
        <v>1030</v>
      </c>
      <c r="C526" s="156" t="s">
        <v>598</v>
      </c>
      <c r="D526" s="41"/>
      <c r="E526" s="41"/>
      <c r="F526" s="156" t="s">
        <v>599</v>
      </c>
      <c r="G526" s="156">
        <v>1</v>
      </c>
      <c r="H526" s="41" t="s">
        <v>600</v>
      </c>
      <c r="I526" s="41" t="s">
        <v>27</v>
      </c>
      <c r="J526" s="52">
        <v>125000</v>
      </c>
      <c r="K526" s="41"/>
      <c r="L526" s="10">
        <v>93750</v>
      </c>
      <c r="M526" s="159" t="s">
        <v>1031</v>
      </c>
    </row>
    <row r="527" spans="1:13" ht="25.5" customHeight="1">
      <c r="A527" s="3" t="s">
        <v>596</v>
      </c>
      <c r="B527" s="155" t="s">
        <v>1032</v>
      </c>
      <c r="C527" s="156" t="s">
        <v>598</v>
      </c>
      <c r="D527" s="41"/>
      <c r="E527" s="41"/>
      <c r="F527" s="156" t="s">
        <v>599</v>
      </c>
      <c r="G527" s="156">
        <v>1</v>
      </c>
      <c r="H527" s="41" t="s">
        <v>600</v>
      </c>
      <c r="I527" s="41" t="s">
        <v>27</v>
      </c>
      <c r="J527" s="52">
        <v>125000</v>
      </c>
      <c r="K527" s="41"/>
      <c r="L527" s="10">
        <v>93750</v>
      </c>
      <c r="M527" s="159" t="s">
        <v>1033</v>
      </c>
    </row>
    <row r="528" spans="1:13" ht="29">
      <c r="A528" s="3" t="s">
        <v>596</v>
      </c>
      <c r="B528" s="155" t="s">
        <v>1034</v>
      </c>
      <c r="C528" s="156" t="s">
        <v>598</v>
      </c>
      <c r="D528" s="41"/>
      <c r="E528" s="41"/>
      <c r="F528" s="156" t="s">
        <v>599</v>
      </c>
      <c r="G528" s="156">
        <v>1</v>
      </c>
      <c r="H528" s="41" t="s">
        <v>600</v>
      </c>
      <c r="I528" s="41" t="s">
        <v>27</v>
      </c>
      <c r="J528" s="52">
        <v>125000</v>
      </c>
      <c r="K528" s="41"/>
      <c r="L528" s="10">
        <v>93750</v>
      </c>
      <c r="M528" s="159" t="s">
        <v>1035</v>
      </c>
    </row>
    <row r="529" spans="1:13">
      <c r="A529" s="3" t="s">
        <v>596</v>
      </c>
      <c r="B529" s="155" t="s">
        <v>1036</v>
      </c>
      <c r="C529" s="156" t="s">
        <v>598</v>
      </c>
      <c r="D529" s="41"/>
      <c r="E529" s="41"/>
      <c r="F529" s="156" t="s">
        <v>599</v>
      </c>
      <c r="G529" s="156">
        <v>1</v>
      </c>
      <c r="H529" s="41" t="s">
        <v>600</v>
      </c>
      <c r="I529" s="41" t="s">
        <v>27</v>
      </c>
      <c r="J529" s="52">
        <v>125000</v>
      </c>
      <c r="K529" s="41"/>
      <c r="L529" s="10">
        <v>93750</v>
      </c>
      <c r="M529" s="159" t="s">
        <v>1037</v>
      </c>
    </row>
    <row r="530" spans="1:13">
      <c r="A530" s="3" t="s">
        <v>596</v>
      </c>
      <c r="B530" s="155" t="s">
        <v>1038</v>
      </c>
      <c r="C530" s="156" t="s">
        <v>598</v>
      </c>
      <c r="D530" s="41"/>
      <c r="E530" s="41"/>
      <c r="F530" s="156" t="s">
        <v>599</v>
      </c>
      <c r="G530" s="156">
        <v>1</v>
      </c>
      <c r="H530" s="41" t="s">
        <v>600</v>
      </c>
      <c r="I530" s="41" t="s">
        <v>27</v>
      </c>
      <c r="J530" s="52">
        <v>10000</v>
      </c>
      <c r="K530" s="41"/>
      <c r="L530" s="10">
        <v>7500</v>
      </c>
      <c r="M530" s="159" t="s">
        <v>1039</v>
      </c>
    </row>
    <row r="531" spans="1:13" ht="29">
      <c r="A531" s="3" t="s">
        <v>596</v>
      </c>
      <c r="B531" s="155" t="s">
        <v>1040</v>
      </c>
      <c r="C531" s="156" t="s">
        <v>598</v>
      </c>
      <c r="D531" s="41"/>
      <c r="E531" s="41"/>
      <c r="F531" s="156" t="s">
        <v>599</v>
      </c>
      <c r="G531" s="156">
        <v>1</v>
      </c>
      <c r="H531" s="41" t="s">
        <v>600</v>
      </c>
      <c r="I531" s="41" t="s">
        <v>27</v>
      </c>
      <c r="J531" s="52">
        <v>10000</v>
      </c>
      <c r="K531" s="41"/>
      <c r="L531" s="10">
        <v>7500</v>
      </c>
      <c r="M531" s="159" t="s">
        <v>1041</v>
      </c>
    </row>
    <row r="532" spans="1:13">
      <c r="A532" s="3" t="s">
        <v>596</v>
      </c>
      <c r="B532" s="155" t="s">
        <v>1042</v>
      </c>
      <c r="C532" s="156" t="s">
        <v>598</v>
      </c>
      <c r="D532" s="41"/>
      <c r="E532" s="41"/>
      <c r="F532" s="156" t="s">
        <v>599</v>
      </c>
      <c r="G532" s="156">
        <v>1</v>
      </c>
      <c r="H532" s="41" t="s">
        <v>600</v>
      </c>
      <c r="I532" s="41" t="s">
        <v>27</v>
      </c>
      <c r="J532" s="52">
        <v>10000</v>
      </c>
      <c r="K532" s="41"/>
      <c r="L532" s="10">
        <v>7500</v>
      </c>
      <c r="M532" s="159" t="s">
        <v>1043</v>
      </c>
    </row>
    <row r="533" spans="1:13" ht="29">
      <c r="A533" s="3" t="s">
        <v>596</v>
      </c>
      <c r="B533" s="155" t="s">
        <v>1044</v>
      </c>
      <c r="C533" s="156" t="s">
        <v>598</v>
      </c>
      <c r="D533" s="41"/>
      <c r="E533" s="41"/>
      <c r="F533" s="156" t="s">
        <v>599</v>
      </c>
      <c r="G533" s="156">
        <v>1</v>
      </c>
      <c r="H533" s="41" t="s">
        <v>600</v>
      </c>
      <c r="I533" s="41" t="s">
        <v>27</v>
      </c>
      <c r="J533" s="52">
        <v>10000</v>
      </c>
      <c r="K533" s="41"/>
      <c r="L533" s="10">
        <v>7500</v>
      </c>
      <c r="M533" s="159" t="s">
        <v>1045</v>
      </c>
    </row>
    <row r="534" spans="1:13" ht="29">
      <c r="A534" s="3" t="s">
        <v>596</v>
      </c>
      <c r="B534" s="155" t="s">
        <v>1046</v>
      </c>
      <c r="C534" s="156" t="s">
        <v>598</v>
      </c>
      <c r="D534" s="41"/>
      <c r="E534" s="41"/>
      <c r="F534" s="156" t="s">
        <v>599</v>
      </c>
      <c r="G534" s="156">
        <v>1</v>
      </c>
      <c r="H534" s="41" t="s">
        <v>600</v>
      </c>
      <c r="I534" s="41" t="s">
        <v>27</v>
      </c>
      <c r="J534" s="52">
        <v>10000</v>
      </c>
      <c r="K534" s="41"/>
      <c r="L534" s="10">
        <v>7500</v>
      </c>
      <c r="M534" s="159" t="s">
        <v>1047</v>
      </c>
    </row>
    <row r="535" spans="1:13" ht="29">
      <c r="A535" s="3" t="s">
        <v>596</v>
      </c>
      <c r="B535" s="155" t="s">
        <v>1048</v>
      </c>
      <c r="C535" s="156" t="s">
        <v>598</v>
      </c>
      <c r="D535" s="41"/>
      <c r="E535" s="41"/>
      <c r="F535" s="156" t="s">
        <v>599</v>
      </c>
      <c r="G535" s="156">
        <v>1</v>
      </c>
      <c r="H535" s="41" t="s">
        <v>600</v>
      </c>
      <c r="I535" s="41" t="s">
        <v>27</v>
      </c>
      <c r="J535" s="52">
        <v>10000</v>
      </c>
      <c r="K535" s="41"/>
      <c r="L535" s="10">
        <v>7500</v>
      </c>
      <c r="M535" s="159" t="s">
        <v>1049</v>
      </c>
    </row>
    <row r="536" spans="1:13">
      <c r="A536" s="3" t="s">
        <v>596</v>
      </c>
      <c r="B536" s="155" t="s">
        <v>1050</v>
      </c>
      <c r="C536" s="156" t="s">
        <v>598</v>
      </c>
      <c r="D536" s="41"/>
      <c r="E536" s="41"/>
      <c r="F536" s="156" t="s">
        <v>599</v>
      </c>
      <c r="G536" s="156">
        <v>1</v>
      </c>
      <c r="H536" s="41" t="s">
        <v>600</v>
      </c>
      <c r="I536" s="41" t="s">
        <v>27</v>
      </c>
      <c r="J536" s="52">
        <v>529289.6</v>
      </c>
      <c r="K536" s="41"/>
      <c r="L536" s="10">
        <v>396967.2</v>
      </c>
      <c r="M536" s="159" t="s">
        <v>1051</v>
      </c>
    </row>
    <row r="537" spans="1:13">
      <c r="A537" s="3" t="s">
        <v>596</v>
      </c>
      <c r="B537" s="155" t="s">
        <v>1052</v>
      </c>
      <c r="C537" s="156" t="s">
        <v>598</v>
      </c>
      <c r="D537" s="41"/>
      <c r="E537" s="41"/>
      <c r="F537" s="156" t="s">
        <v>599</v>
      </c>
      <c r="G537" s="156">
        <v>1</v>
      </c>
      <c r="H537" s="41" t="s">
        <v>600</v>
      </c>
      <c r="I537" s="41" t="s">
        <v>27</v>
      </c>
      <c r="J537" s="52">
        <v>529289.6</v>
      </c>
      <c r="K537" s="41"/>
      <c r="L537" s="10">
        <v>396967.2</v>
      </c>
      <c r="M537" s="159" t="s">
        <v>1053</v>
      </c>
    </row>
    <row r="538" spans="1:13">
      <c r="A538" s="3" t="s">
        <v>596</v>
      </c>
      <c r="B538" s="155" t="s">
        <v>1054</v>
      </c>
      <c r="C538" s="156" t="s">
        <v>598</v>
      </c>
      <c r="D538" s="41"/>
      <c r="E538" s="41"/>
      <c r="F538" s="156" t="s">
        <v>599</v>
      </c>
      <c r="G538" s="156">
        <v>1</v>
      </c>
      <c r="H538" s="41" t="s">
        <v>600</v>
      </c>
      <c r="I538" s="41" t="s">
        <v>27</v>
      </c>
      <c r="J538" s="52">
        <v>529289.6</v>
      </c>
      <c r="K538" s="41"/>
      <c r="L538" s="10">
        <v>396967.2</v>
      </c>
      <c r="M538" s="159" t="s">
        <v>1055</v>
      </c>
    </row>
    <row r="548" spans="1:1">
      <c r="A548" s="76" t="s">
        <v>1056</v>
      </c>
    </row>
    <row r="549" spans="1:1">
      <c r="A549" s="76" t="s">
        <v>1057</v>
      </c>
    </row>
    <row r="550" spans="1:1">
      <c r="A550" s="78" t="s">
        <v>1058</v>
      </c>
    </row>
  </sheetData>
  <mergeCells count="2">
    <mergeCell ref="A1:J1"/>
    <mergeCell ref="A2:J2"/>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A7775-AA54-482F-8C21-926A36FEE3EF}">
  <dimension ref="A1:S83"/>
  <sheetViews>
    <sheetView zoomScale="60" zoomScaleNormal="60" workbookViewId="0">
      <selection activeCell="A8" sqref="A8"/>
    </sheetView>
  </sheetViews>
  <sheetFormatPr defaultRowHeight="14.5"/>
  <cols>
    <col min="1" max="1" width="30.453125" customWidth="1"/>
    <col min="2" max="2" width="80.81640625" bestFit="1" customWidth="1"/>
    <col min="3" max="3" width="27.54296875" customWidth="1"/>
    <col min="4" max="8" width="15.54296875" customWidth="1"/>
    <col min="9" max="9" width="21.54296875" customWidth="1"/>
    <col min="10" max="11" width="15.54296875" customWidth="1"/>
    <col min="12" max="12" width="13.453125" customWidth="1"/>
    <col min="13" max="13" width="14.54296875" customWidth="1"/>
  </cols>
  <sheetData>
    <row r="1" spans="1:13" ht="18.5">
      <c r="A1" s="196" t="s">
        <v>0</v>
      </c>
      <c r="B1" s="196"/>
      <c r="C1" s="196"/>
      <c r="D1" s="196"/>
      <c r="E1" s="196"/>
      <c r="F1" s="196"/>
      <c r="G1" s="196"/>
      <c r="H1" s="196"/>
      <c r="I1" s="196"/>
      <c r="J1" s="196"/>
    </row>
    <row r="2" spans="1:13">
      <c r="A2" s="197" t="s">
        <v>1</v>
      </c>
      <c r="B2" s="197"/>
      <c r="C2" s="197"/>
      <c r="D2" s="197"/>
      <c r="E2" s="197"/>
      <c r="F2" s="197"/>
      <c r="G2" s="197"/>
      <c r="H2" s="197"/>
      <c r="I2" s="197"/>
      <c r="J2" s="197"/>
    </row>
    <row r="3" spans="1:13">
      <c r="A3" s="4" t="s">
        <v>2</v>
      </c>
      <c r="B3" s="5" t="s">
        <v>3</v>
      </c>
      <c r="C3" s="12"/>
      <c r="D3" s="12"/>
      <c r="E3" s="12"/>
      <c r="F3" s="12"/>
      <c r="G3" s="12"/>
      <c r="H3" s="27"/>
      <c r="I3" s="6"/>
      <c r="J3" s="27"/>
    </row>
    <row r="4" spans="1:13">
      <c r="A4" s="4" t="s">
        <v>4</v>
      </c>
      <c r="B4" s="7" t="s">
        <v>5</v>
      </c>
      <c r="C4" s="12"/>
      <c r="D4" s="12"/>
      <c r="E4" s="12"/>
      <c r="F4" s="12"/>
      <c r="G4" s="12"/>
      <c r="H4" s="27"/>
      <c r="I4" s="6"/>
      <c r="J4" s="27"/>
    </row>
    <row r="5" spans="1:13">
      <c r="A5" s="4" t="s">
        <v>6</v>
      </c>
      <c r="B5" s="8" t="s">
        <v>1059</v>
      </c>
      <c r="C5" s="13"/>
      <c r="D5" s="12"/>
      <c r="E5" s="12"/>
      <c r="F5" s="12"/>
      <c r="G5" s="12"/>
      <c r="H5" s="27"/>
      <c r="I5" s="6"/>
      <c r="J5" s="27"/>
    </row>
    <row r="6" spans="1:13">
      <c r="A6" s="12"/>
      <c r="B6" s="12"/>
      <c r="C6" s="12"/>
      <c r="D6" s="12"/>
      <c r="E6" s="12"/>
      <c r="F6" s="12"/>
      <c r="G6" s="12"/>
      <c r="H6" s="27"/>
      <c r="I6" s="6"/>
      <c r="J6" s="27"/>
    </row>
    <row r="7" spans="1:13">
      <c r="A7" s="15" t="s">
        <v>1060</v>
      </c>
      <c r="B7" s="15"/>
      <c r="C7" s="15"/>
      <c r="D7" s="15"/>
      <c r="E7" s="15"/>
      <c r="F7" s="15"/>
      <c r="G7" s="15"/>
      <c r="H7" s="15"/>
      <c r="I7" s="15"/>
      <c r="J7" s="15"/>
      <c r="K7" s="15"/>
      <c r="L7" s="15"/>
      <c r="M7" s="15"/>
    </row>
    <row r="8" spans="1:13" s="1" customFormat="1" ht="40" customHeight="1">
      <c r="A8" s="15" t="s">
        <v>1061</v>
      </c>
      <c r="B8" s="15" t="s">
        <v>11</v>
      </c>
      <c r="C8" s="15" t="s">
        <v>12</v>
      </c>
      <c r="D8" s="15" t="s">
        <v>13</v>
      </c>
      <c r="E8" s="16" t="s">
        <v>14</v>
      </c>
      <c r="F8" s="15" t="s">
        <v>15</v>
      </c>
      <c r="G8" s="15" t="s">
        <v>16</v>
      </c>
      <c r="H8" s="15" t="s">
        <v>17</v>
      </c>
      <c r="I8" s="15" t="s">
        <v>18</v>
      </c>
      <c r="J8" s="16" t="s">
        <v>19</v>
      </c>
      <c r="K8" s="16" t="s">
        <v>20</v>
      </c>
      <c r="L8" s="16" t="s">
        <v>21</v>
      </c>
      <c r="M8" s="17" t="s">
        <v>22</v>
      </c>
    </row>
    <row r="9" spans="1:13" ht="20.149999999999999" customHeight="1">
      <c r="A9" s="44" t="s">
        <v>1062</v>
      </c>
      <c r="B9" s="44" t="s">
        <v>1063</v>
      </c>
      <c r="C9" s="14" t="s">
        <v>1064</v>
      </c>
      <c r="D9" s="41" t="s">
        <v>1065</v>
      </c>
      <c r="E9" s="41" t="s">
        <v>1065</v>
      </c>
      <c r="F9" s="41" t="s">
        <v>1066</v>
      </c>
      <c r="G9" s="41">
        <v>1</v>
      </c>
      <c r="H9" s="41" t="s">
        <v>26</v>
      </c>
      <c r="I9" s="41" t="s">
        <v>27</v>
      </c>
      <c r="J9" s="42">
        <v>5969</v>
      </c>
      <c r="K9" s="43">
        <v>0.65</v>
      </c>
      <c r="L9" s="42">
        <v>2089.15</v>
      </c>
      <c r="M9" s="42" t="s">
        <v>1067</v>
      </c>
    </row>
    <row r="10" spans="1:13" ht="20.149999999999999" customHeight="1">
      <c r="A10" s="44" t="s">
        <v>1062</v>
      </c>
      <c r="B10" s="44" t="s">
        <v>1068</v>
      </c>
      <c r="C10" s="14" t="s">
        <v>1064</v>
      </c>
      <c r="D10" s="41" t="s">
        <v>1065</v>
      </c>
      <c r="E10" s="41" t="s">
        <v>1065</v>
      </c>
      <c r="F10" s="41" t="s">
        <v>25</v>
      </c>
      <c r="G10" s="41">
        <v>4</v>
      </c>
      <c r="H10" s="41" t="s">
        <v>26</v>
      </c>
      <c r="I10" s="41" t="s">
        <v>27</v>
      </c>
      <c r="J10" s="42">
        <v>23870</v>
      </c>
      <c r="K10" s="43">
        <v>0.65</v>
      </c>
      <c r="L10" s="42">
        <v>8354.5</v>
      </c>
      <c r="M10" s="42" t="s">
        <v>1069</v>
      </c>
    </row>
    <row r="11" spans="1:13" ht="20.149999999999999" customHeight="1">
      <c r="A11" s="44" t="s">
        <v>1062</v>
      </c>
      <c r="B11" s="44" t="s">
        <v>1070</v>
      </c>
      <c r="C11" s="14" t="s">
        <v>1064</v>
      </c>
      <c r="D11" s="41" t="s">
        <v>1065</v>
      </c>
      <c r="E11" s="41" t="s">
        <v>1065</v>
      </c>
      <c r="F11" s="41" t="s">
        <v>29</v>
      </c>
      <c r="G11" s="41">
        <v>8</v>
      </c>
      <c r="H11" s="41" t="s">
        <v>26</v>
      </c>
      <c r="I11" s="41" t="s">
        <v>27</v>
      </c>
      <c r="J11" s="42">
        <v>47744</v>
      </c>
      <c r="K11" s="43">
        <v>0.65</v>
      </c>
      <c r="L11" s="42">
        <v>16710.399999999998</v>
      </c>
      <c r="M11" s="42" t="s">
        <v>1071</v>
      </c>
    </row>
    <row r="12" spans="1:13" ht="20.149999999999999" customHeight="1">
      <c r="A12" s="44" t="s">
        <v>1062</v>
      </c>
      <c r="B12" s="44" t="s">
        <v>1072</v>
      </c>
      <c r="C12" s="14" t="s">
        <v>1064</v>
      </c>
      <c r="D12" s="41" t="s">
        <v>1065</v>
      </c>
      <c r="E12" s="41" t="s">
        <v>1065</v>
      </c>
      <c r="F12" s="41" t="s">
        <v>31</v>
      </c>
      <c r="G12" s="41">
        <v>12</v>
      </c>
      <c r="H12" s="41" t="s">
        <v>26</v>
      </c>
      <c r="I12" s="41" t="s">
        <v>27</v>
      </c>
      <c r="J12" s="42">
        <v>71615</v>
      </c>
      <c r="K12" s="43">
        <v>0.65</v>
      </c>
      <c r="L12" s="42">
        <v>25065.25</v>
      </c>
      <c r="M12" s="42" t="s">
        <v>1073</v>
      </c>
    </row>
    <row r="13" spans="1:13" ht="20.149999999999999" customHeight="1">
      <c r="A13" s="44" t="s">
        <v>1062</v>
      </c>
      <c r="B13" s="44" t="s">
        <v>1074</v>
      </c>
      <c r="C13" s="14" t="s">
        <v>1064</v>
      </c>
      <c r="D13" s="41" t="s">
        <v>1065</v>
      </c>
      <c r="E13" s="41" t="s">
        <v>1065</v>
      </c>
      <c r="F13" s="41" t="s">
        <v>33</v>
      </c>
      <c r="G13" s="41">
        <v>24</v>
      </c>
      <c r="H13" s="41" t="s">
        <v>26</v>
      </c>
      <c r="I13" s="41" t="s">
        <v>27</v>
      </c>
      <c r="J13" s="42">
        <v>143229</v>
      </c>
      <c r="K13" s="43">
        <v>0.65</v>
      </c>
      <c r="L13" s="42">
        <v>50130.149999999994</v>
      </c>
      <c r="M13" s="42" t="s">
        <v>1075</v>
      </c>
    </row>
    <row r="14" spans="1:13" ht="20.149999999999999" customHeight="1">
      <c r="A14" s="44" t="s">
        <v>1062</v>
      </c>
      <c r="B14" s="44" t="s">
        <v>1076</v>
      </c>
      <c r="C14" s="14" t="s">
        <v>1064</v>
      </c>
      <c r="D14" s="41" t="s">
        <v>1065</v>
      </c>
      <c r="E14" s="41" t="s">
        <v>1065</v>
      </c>
      <c r="F14" s="41" t="s">
        <v>35</v>
      </c>
      <c r="G14" s="41">
        <v>32</v>
      </c>
      <c r="H14" s="41" t="s">
        <v>26</v>
      </c>
      <c r="I14" s="41" t="s">
        <v>27</v>
      </c>
      <c r="J14" s="42">
        <v>190970</v>
      </c>
      <c r="K14" s="43">
        <v>0.65</v>
      </c>
      <c r="L14" s="42">
        <v>66839.5</v>
      </c>
      <c r="M14" s="42" t="s">
        <v>1077</v>
      </c>
    </row>
    <row r="15" spans="1:13" ht="20.149999999999999" customHeight="1">
      <c r="A15" s="44" t="s">
        <v>1062</v>
      </c>
      <c r="B15" s="44" t="s">
        <v>1078</v>
      </c>
      <c r="C15" s="14" t="s">
        <v>1064</v>
      </c>
      <c r="D15" s="41"/>
      <c r="E15" s="41"/>
      <c r="F15" s="41" t="s">
        <v>38</v>
      </c>
      <c r="G15" s="41">
        <v>1</v>
      </c>
      <c r="H15" s="41" t="s">
        <v>26</v>
      </c>
      <c r="I15" s="41" t="s">
        <v>27</v>
      </c>
      <c r="J15" s="42">
        <v>7142</v>
      </c>
      <c r="K15" s="43">
        <v>0.65</v>
      </c>
      <c r="L15" s="42">
        <v>2499.6999999999998</v>
      </c>
      <c r="M15" s="42" t="s">
        <v>1079</v>
      </c>
    </row>
    <row r="16" spans="1:13" ht="20.149999999999999" customHeight="1">
      <c r="A16" s="44" t="s">
        <v>1062</v>
      </c>
      <c r="B16" s="44" t="s">
        <v>1080</v>
      </c>
      <c r="C16" s="14" t="s">
        <v>1081</v>
      </c>
      <c r="D16" s="41" t="s">
        <v>1065</v>
      </c>
      <c r="E16" s="41" t="s">
        <v>1065</v>
      </c>
      <c r="F16" s="41" t="s">
        <v>1066</v>
      </c>
      <c r="G16" s="41">
        <v>1</v>
      </c>
      <c r="H16" s="41" t="s">
        <v>26</v>
      </c>
      <c r="I16" s="41" t="s">
        <v>27</v>
      </c>
      <c r="J16" s="42">
        <v>5969</v>
      </c>
      <c r="K16" s="43">
        <v>0.65</v>
      </c>
      <c r="L16" s="42">
        <v>2089.15</v>
      </c>
      <c r="M16" s="42" t="s">
        <v>1082</v>
      </c>
    </row>
    <row r="17" spans="1:13" ht="20.149999999999999" customHeight="1">
      <c r="A17" s="44" t="s">
        <v>1062</v>
      </c>
      <c r="B17" s="44" t="s">
        <v>1083</v>
      </c>
      <c r="C17" s="14" t="s">
        <v>1081</v>
      </c>
      <c r="D17" s="41" t="s">
        <v>1065</v>
      </c>
      <c r="E17" s="41" t="s">
        <v>1065</v>
      </c>
      <c r="F17" s="41" t="s">
        <v>25</v>
      </c>
      <c r="G17" s="41">
        <v>4</v>
      </c>
      <c r="H17" s="41" t="s">
        <v>26</v>
      </c>
      <c r="I17" s="41" t="s">
        <v>27</v>
      </c>
      <c r="J17" s="42">
        <v>23870</v>
      </c>
      <c r="K17" s="43">
        <v>0.65</v>
      </c>
      <c r="L17" s="42">
        <v>8354.5</v>
      </c>
      <c r="M17" s="42" t="s">
        <v>1084</v>
      </c>
    </row>
    <row r="18" spans="1:13" ht="20.149999999999999" customHeight="1">
      <c r="A18" s="44" t="s">
        <v>1062</v>
      </c>
      <c r="B18" s="44" t="s">
        <v>1080</v>
      </c>
      <c r="C18" s="14" t="s">
        <v>1081</v>
      </c>
      <c r="D18" s="41" t="s">
        <v>1065</v>
      </c>
      <c r="E18" s="41" t="s">
        <v>1065</v>
      </c>
      <c r="F18" s="41" t="s">
        <v>29</v>
      </c>
      <c r="G18" s="41">
        <v>8</v>
      </c>
      <c r="H18" s="41" t="s">
        <v>26</v>
      </c>
      <c r="I18" s="41" t="s">
        <v>27</v>
      </c>
      <c r="J18" s="42">
        <v>47742</v>
      </c>
      <c r="K18" s="43">
        <v>0.65</v>
      </c>
      <c r="L18" s="42">
        <v>16709.7</v>
      </c>
      <c r="M18" s="42" t="s">
        <v>1085</v>
      </c>
    </row>
    <row r="19" spans="1:13" ht="20.149999999999999" customHeight="1">
      <c r="A19" s="44" t="s">
        <v>1062</v>
      </c>
      <c r="B19" s="44" t="s">
        <v>1083</v>
      </c>
      <c r="C19" s="14" t="s">
        <v>1081</v>
      </c>
      <c r="D19" s="41" t="s">
        <v>1065</v>
      </c>
      <c r="E19" s="41" t="s">
        <v>1065</v>
      </c>
      <c r="F19" s="41" t="s">
        <v>31</v>
      </c>
      <c r="G19" s="41">
        <v>12</v>
      </c>
      <c r="H19" s="41" t="s">
        <v>26</v>
      </c>
      <c r="I19" s="41" t="s">
        <v>27</v>
      </c>
      <c r="J19" s="42">
        <v>71615</v>
      </c>
      <c r="K19" s="43">
        <v>0.65</v>
      </c>
      <c r="L19" s="42">
        <v>25065.25</v>
      </c>
      <c r="M19" s="42" t="s">
        <v>1086</v>
      </c>
    </row>
    <row r="20" spans="1:13" ht="20.149999999999999" customHeight="1">
      <c r="A20" s="44" t="s">
        <v>1062</v>
      </c>
      <c r="B20" s="44" t="s">
        <v>1080</v>
      </c>
      <c r="C20" s="14" t="s">
        <v>1081</v>
      </c>
      <c r="D20" s="41" t="s">
        <v>1065</v>
      </c>
      <c r="E20" s="41" t="s">
        <v>1065</v>
      </c>
      <c r="F20" s="41" t="s">
        <v>33</v>
      </c>
      <c r="G20" s="41">
        <v>24</v>
      </c>
      <c r="H20" s="41" t="s">
        <v>26</v>
      </c>
      <c r="I20" s="41" t="s">
        <v>27</v>
      </c>
      <c r="J20" s="42">
        <v>143228</v>
      </c>
      <c r="K20" s="43">
        <v>0.65</v>
      </c>
      <c r="L20" s="42">
        <v>50129.8</v>
      </c>
      <c r="M20" s="42" t="s">
        <v>1087</v>
      </c>
    </row>
    <row r="21" spans="1:13" ht="20.149999999999999" customHeight="1">
      <c r="A21" s="44" t="s">
        <v>1062</v>
      </c>
      <c r="B21" s="44" t="s">
        <v>1083</v>
      </c>
      <c r="C21" s="14" t="s">
        <v>1081</v>
      </c>
      <c r="D21" s="41" t="s">
        <v>1065</v>
      </c>
      <c r="E21" s="41" t="s">
        <v>1065</v>
      </c>
      <c r="F21" s="41" t="s">
        <v>35</v>
      </c>
      <c r="G21" s="41">
        <v>32</v>
      </c>
      <c r="H21" s="41" t="s">
        <v>26</v>
      </c>
      <c r="I21" s="41" t="s">
        <v>27</v>
      </c>
      <c r="J21" s="42">
        <v>190970</v>
      </c>
      <c r="K21" s="43">
        <v>0.65</v>
      </c>
      <c r="L21" s="42">
        <v>66839.5</v>
      </c>
      <c r="M21" s="42" t="s">
        <v>1088</v>
      </c>
    </row>
    <row r="22" spans="1:13" ht="20.149999999999999" customHeight="1">
      <c r="A22" s="44" t="s">
        <v>1062</v>
      </c>
      <c r="B22" s="44" t="s">
        <v>1089</v>
      </c>
      <c r="C22" s="14" t="s">
        <v>1064</v>
      </c>
      <c r="D22" s="41" t="s">
        <v>1066</v>
      </c>
      <c r="E22" s="41">
        <v>4</v>
      </c>
      <c r="F22" s="41"/>
      <c r="G22" s="41"/>
      <c r="H22" s="41" t="s">
        <v>26</v>
      </c>
      <c r="I22" s="41" t="s">
        <v>27</v>
      </c>
      <c r="J22" s="42">
        <v>530</v>
      </c>
      <c r="K22" s="43">
        <v>0.65</v>
      </c>
      <c r="L22" s="42">
        <v>185.5</v>
      </c>
      <c r="M22" s="42" t="s">
        <v>1090</v>
      </c>
    </row>
    <row r="23" spans="1:13" ht="20.149999999999999" customHeight="1">
      <c r="A23" s="44" t="s">
        <v>1062</v>
      </c>
      <c r="B23" s="44" t="s">
        <v>1091</v>
      </c>
      <c r="C23" s="14" t="s">
        <v>1064</v>
      </c>
      <c r="D23" s="41" t="s">
        <v>25</v>
      </c>
      <c r="E23" s="41">
        <v>6</v>
      </c>
      <c r="F23" s="41"/>
      <c r="G23" s="41"/>
      <c r="H23" s="41" t="s">
        <v>26</v>
      </c>
      <c r="I23" s="41" t="s">
        <v>27</v>
      </c>
      <c r="J23" s="42">
        <v>798</v>
      </c>
      <c r="K23" s="43">
        <v>0.65</v>
      </c>
      <c r="L23" s="42">
        <v>279.29999999999995</v>
      </c>
      <c r="M23" s="42" t="s">
        <v>1092</v>
      </c>
    </row>
    <row r="24" spans="1:13" ht="20.149999999999999" customHeight="1">
      <c r="A24" s="44" t="s">
        <v>1062</v>
      </c>
      <c r="B24" s="44" t="s">
        <v>1093</v>
      </c>
      <c r="C24" s="14" t="s">
        <v>1064</v>
      </c>
      <c r="D24" s="41" t="s">
        <v>29</v>
      </c>
      <c r="E24" s="41">
        <v>8</v>
      </c>
      <c r="F24" s="41"/>
      <c r="G24" s="41"/>
      <c r="H24" s="41" t="s">
        <v>26</v>
      </c>
      <c r="I24" s="41" t="s">
        <v>27</v>
      </c>
      <c r="J24" s="42">
        <v>1062</v>
      </c>
      <c r="K24" s="43">
        <v>0.65</v>
      </c>
      <c r="L24" s="42">
        <v>371.69999999999993</v>
      </c>
      <c r="M24" s="42" t="s">
        <v>1094</v>
      </c>
    </row>
    <row r="25" spans="1:13" ht="20.149999999999999" customHeight="1">
      <c r="A25" s="44" t="s">
        <v>1062</v>
      </c>
      <c r="B25" s="44" t="s">
        <v>1095</v>
      </c>
      <c r="C25" s="14" t="s">
        <v>1064</v>
      </c>
      <c r="D25" s="41" t="s">
        <v>31</v>
      </c>
      <c r="E25" s="41">
        <v>12</v>
      </c>
      <c r="F25" s="41"/>
      <c r="G25" s="41"/>
      <c r="H25" s="41" t="s">
        <v>26</v>
      </c>
      <c r="I25" s="41" t="s">
        <v>27</v>
      </c>
      <c r="J25" s="42">
        <v>1598</v>
      </c>
      <c r="K25" s="43">
        <v>0.65</v>
      </c>
      <c r="L25" s="42">
        <v>559.29999999999995</v>
      </c>
      <c r="M25" s="42" t="s">
        <v>1096</v>
      </c>
    </row>
    <row r="26" spans="1:13" ht="20.149999999999999" customHeight="1">
      <c r="A26" s="44" t="s">
        <v>1062</v>
      </c>
      <c r="B26" s="44" t="s">
        <v>1097</v>
      </c>
      <c r="C26" s="14" t="s">
        <v>1064</v>
      </c>
      <c r="D26" s="41" t="s">
        <v>33</v>
      </c>
      <c r="E26" s="41">
        <v>16</v>
      </c>
      <c r="F26" s="41"/>
      <c r="G26" s="41"/>
      <c r="H26" s="41" t="s">
        <v>26</v>
      </c>
      <c r="I26" s="41" t="s">
        <v>27</v>
      </c>
      <c r="J26" s="42">
        <v>2128</v>
      </c>
      <c r="K26" s="43">
        <v>0.65</v>
      </c>
      <c r="L26" s="42">
        <v>744.8</v>
      </c>
      <c r="M26" s="42" t="s">
        <v>1098</v>
      </c>
    </row>
    <row r="27" spans="1:13" ht="20.149999999999999" customHeight="1">
      <c r="A27" s="44" t="s">
        <v>1062</v>
      </c>
      <c r="B27" s="44" t="s">
        <v>1099</v>
      </c>
      <c r="C27" s="14" t="s">
        <v>1064</v>
      </c>
      <c r="D27" s="41" t="s">
        <v>35</v>
      </c>
      <c r="E27" s="41">
        <v>24</v>
      </c>
      <c r="F27" s="41"/>
      <c r="G27" s="41"/>
      <c r="H27" s="41" t="s">
        <v>26</v>
      </c>
      <c r="I27" s="41" t="s">
        <v>27</v>
      </c>
      <c r="J27" s="42">
        <v>3190</v>
      </c>
      <c r="K27" s="43">
        <v>0.65</v>
      </c>
      <c r="L27" s="42">
        <v>1116.5</v>
      </c>
      <c r="M27" s="42" t="s">
        <v>1100</v>
      </c>
    </row>
    <row r="28" spans="1:13" ht="20.149999999999999" customHeight="1">
      <c r="A28" s="44" t="s">
        <v>1062</v>
      </c>
      <c r="B28" s="44" t="s">
        <v>1101</v>
      </c>
      <c r="C28" s="14" t="s">
        <v>1081</v>
      </c>
      <c r="D28" s="41" t="s">
        <v>1066</v>
      </c>
      <c r="E28" s="41">
        <v>4</v>
      </c>
      <c r="F28" s="41"/>
      <c r="G28" s="41"/>
      <c r="H28" s="41" t="s">
        <v>26</v>
      </c>
      <c r="I28" s="41" t="s">
        <v>27</v>
      </c>
      <c r="J28" s="42">
        <v>802</v>
      </c>
      <c r="K28" s="43">
        <v>0.65</v>
      </c>
      <c r="L28" s="42">
        <v>280.69999999999993</v>
      </c>
      <c r="M28" s="42" t="s">
        <v>1102</v>
      </c>
    </row>
    <row r="29" spans="1:13" ht="20.149999999999999" customHeight="1">
      <c r="A29" s="44" t="s">
        <v>1062</v>
      </c>
      <c r="B29" s="44" t="s">
        <v>1101</v>
      </c>
      <c r="C29" s="14" t="s">
        <v>1081</v>
      </c>
      <c r="D29" s="41" t="s">
        <v>25</v>
      </c>
      <c r="E29" s="41">
        <v>6</v>
      </c>
      <c r="F29" s="41"/>
      <c r="G29" s="41"/>
      <c r="H29" s="41" t="s">
        <v>26</v>
      </c>
      <c r="I29" s="41" t="s">
        <v>27</v>
      </c>
      <c r="J29" s="42">
        <v>1202</v>
      </c>
      <c r="K29" s="43">
        <v>0.65</v>
      </c>
      <c r="L29" s="42">
        <v>420.69999999999993</v>
      </c>
      <c r="M29" s="42" t="s">
        <v>1103</v>
      </c>
    </row>
    <row r="30" spans="1:13" ht="20.149999999999999" customHeight="1">
      <c r="A30" s="44" t="s">
        <v>1062</v>
      </c>
      <c r="B30" s="44" t="s">
        <v>1101</v>
      </c>
      <c r="C30" s="14" t="s">
        <v>1081</v>
      </c>
      <c r="D30" s="41" t="s">
        <v>29</v>
      </c>
      <c r="E30" s="41">
        <v>8</v>
      </c>
      <c r="F30" s="41"/>
      <c r="G30" s="41"/>
      <c r="H30" s="41" t="s">
        <v>26</v>
      </c>
      <c r="I30" s="41" t="s">
        <v>27</v>
      </c>
      <c r="J30" s="42">
        <v>1605</v>
      </c>
      <c r="K30" s="43">
        <v>0.65</v>
      </c>
      <c r="L30" s="42">
        <v>561.75</v>
      </c>
      <c r="M30" s="42" t="s">
        <v>1104</v>
      </c>
    </row>
    <row r="31" spans="1:13" ht="20.149999999999999" customHeight="1">
      <c r="A31" s="44" t="s">
        <v>1062</v>
      </c>
      <c r="B31" s="44" t="s">
        <v>1101</v>
      </c>
      <c r="C31" s="14" t="s">
        <v>1081</v>
      </c>
      <c r="D31" s="41" t="s">
        <v>31</v>
      </c>
      <c r="E31" s="41">
        <v>12</v>
      </c>
      <c r="F31" s="41"/>
      <c r="G31" s="41"/>
      <c r="H31" s="41" t="s">
        <v>26</v>
      </c>
      <c r="I31" s="41" t="s">
        <v>27</v>
      </c>
      <c r="J31" s="42">
        <v>2408</v>
      </c>
      <c r="K31" s="43">
        <v>0.65</v>
      </c>
      <c r="L31" s="42">
        <v>842.8</v>
      </c>
      <c r="M31" s="42" t="s">
        <v>1105</v>
      </c>
    </row>
    <row r="32" spans="1:13" ht="20.149999999999999" customHeight="1">
      <c r="A32" s="44" t="s">
        <v>1062</v>
      </c>
      <c r="B32" s="44" t="s">
        <v>1101</v>
      </c>
      <c r="C32" s="14" t="s">
        <v>1081</v>
      </c>
      <c r="D32" s="41" t="s">
        <v>33</v>
      </c>
      <c r="E32" s="41">
        <v>16</v>
      </c>
      <c r="F32" s="41"/>
      <c r="G32" s="41"/>
      <c r="H32" s="41" t="s">
        <v>26</v>
      </c>
      <c r="I32" s="41" t="s">
        <v>27</v>
      </c>
      <c r="J32" s="42">
        <v>3208</v>
      </c>
      <c r="K32" s="43">
        <v>0.65</v>
      </c>
      <c r="L32" s="42">
        <v>1122.7999999999997</v>
      </c>
      <c r="M32" s="42" t="s">
        <v>1106</v>
      </c>
    </row>
    <row r="33" spans="1:13" ht="20.149999999999999" customHeight="1">
      <c r="A33" s="44" t="s">
        <v>1062</v>
      </c>
      <c r="B33" s="44" t="s">
        <v>1101</v>
      </c>
      <c r="C33" s="14" t="s">
        <v>1081</v>
      </c>
      <c r="D33" s="41" t="s">
        <v>35</v>
      </c>
      <c r="E33" s="41">
        <v>24</v>
      </c>
      <c r="F33" s="41"/>
      <c r="G33" s="41"/>
      <c r="H33" s="41" t="s">
        <v>26</v>
      </c>
      <c r="I33" s="41" t="s">
        <v>27</v>
      </c>
      <c r="J33" s="42">
        <v>4815</v>
      </c>
      <c r="K33" s="43">
        <v>0.65</v>
      </c>
      <c r="L33" s="42">
        <v>1685.25</v>
      </c>
      <c r="M33" s="42" t="s">
        <v>1107</v>
      </c>
    </row>
    <row r="34" spans="1:13">
      <c r="A34" s="44" t="s">
        <v>537</v>
      </c>
      <c r="B34" s="2" t="s">
        <v>1108</v>
      </c>
      <c r="C34" s="3" t="s">
        <v>89</v>
      </c>
      <c r="D34" s="44"/>
      <c r="E34" s="44"/>
      <c r="F34" s="44"/>
      <c r="G34" s="44"/>
      <c r="H34" s="41" t="s">
        <v>26</v>
      </c>
      <c r="I34" s="41" t="s">
        <v>27</v>
      </c>
      <c r="J34" s="42">
        <v>4428</v>
      </c>
      <c r="K34" s="43">
        <v>0.65</v>
      </c>
      <c r="L34" s="42">
        <v>1500</v>
      </c>
      <c r="M34" s="42" t="s">
        <v>1109</v>
      </c>
    </row>
    <row r="35" spans="1:13">
      <c r="A35" s="44" t="s">
        <v>537</v>
      </c>
      <c r="B35" s="2" t="s">
        <v>1110</v>
      </c>
      <c r="C35" s="3" t="s">
        <v>89</v>
      </c>
      <c r="D35" s="44"/>
      <c r="E35" s="44"/>
      <c r="F35" s="44"/>
      <c r="G35" s="44"/>
      <c r="H35" s="41" t="s">
        <v>26</v>
      </c>
      <c r="I35" s="41" t="s">
        <v>27</v>
      </c>
      <c r="J35" s="42">
        <v>858</v>
      </c>
      <c r="K35" s="43">
        <v>0.65</v>
      </c>
      <c r="L35" s="42">
        <v>300</v>
      </c>
      <c r="M35" s="42" t="s">
        <v>1111</v>
      </c>
    </row>
    <row r="36" spans="1:13" ht="29">
      <c r="A36" s="44" t="s">
        <v>537</v>
      </c>
      <c r="B36" s="2" t="s">
        <v>1112</v>
      </c>
      <c r="C36" s="3" t="s">
        <v>89</v>
      </c>
      <c r="D36" s="44"/>
      <c r="E36" s="44"/>
      <c r="F36" s="44"/>
      <c r="G36" s="44"/>
      <c r="H36" s="41" t="s">
        <v>26</v>
      </c>
      <c r="I36" s="41" t="s">
        <v>27</v>
      </c>
      <c r="J36" s="42">
        <v>428</v>
      </c>
      <c r="K36" s="43">
        <v>0.65</v>
      </c>
      <c r="L36" s="42">
        <v>150</v>
      </c>
      <c r="M36" s="42" t="s">
        <v>1113</v>
      </c>
    </row>
    <row r="37" spans="1:13" ht="29">
      <c r="A37" s="44" t="s">
        <v>1114</v>
      </c>
      <c r="B37" s="2" t="s">
        <v>1115</v>
      </c>
      <c r="C37" s="3" t="s">
        <v>1116</v>
      </c>
      <c r="D37" s="44"/>
      <c r="E37" s="44"/>
      <c r="F37" s="44"/>
      <c r="G37" s="44"/>
      <c r="H37" s="41" t="s">
        <v>26</v>
      </c>
      <c r="I37" s="41" t="s">
        <v>1117</v>
      </c>
      <c r="J37" s="42">
        <v>525</v>
      </c>
      <c r="K37" s="43">
        <v>0.65</v>
      </c>
      <c r="L37" s="10">
        <v>183.75</v>
      </c>
      <c r="M37" s="42" t="s">
        <v>1118</v>
      </c>
    </row>
    <row r="38" spans="1:13" ht="29">
      <c r="A38" s="44" t="s">
        <v>1114</v>
      </c>
      <c r="B38" s="2" t="s">
        <v>1119</v>
      </c>
      <c r="C38" s="3" t="s">
        <v>1116</v>
      </c>
      <c r="D38" s="44"/>
      <c r="E38" s="44"/>
      <c r="F38" s="44"/>
      <c r="G38" s="44"/>
      <c r="H38" s="41" t="s">
        <v>26</v>
      </c>
      <c r="I38" s="41" t="s">
        <v>1120</v>
      </c>
      <c r="J38" s="42">
        <v>25</v>
      </c>
      <c r="K38" s="43">
        <v>0.65</v>
      </c>
      <c r="L38" s="10">
        <v>8.75</v>
      </c>
      <c r="M38" s="42" t="s">
        <v>1121</v>
      </c>
    </row>
    <row r="39" spans="1:13">
      <c r="A39" s="44" t="s">
        <v>1114</v>
      </c>
      <c r="B39" s="2" t="s">
        <v>1122</v>
      </c>
      <c r="C39" s="3" t="s">
        <v>1116</v>
      </c>
      <c r="D39" s="44"/>
      <c r="E39" s="44"/>
      <c r="F39" s="44"/>
      <c r="G39" s="44"/>
      <c r="H39" s="41" t="s">
        <v>26</v>
      </c>
      <c r="I39" s="41" t="s">
        <v>27</v>
      </c>
      <c r="J39" s="42">
        <v>80000</v>
      </c>
      <c r="K39" s="43">
        <v>0.65</v>
      </c>
      <c r="L39" s="10">
        <v>28000</v>
      </c>
      <c r="M39" s="42" t="s">
        <v>1123</v>
      </c>
    </row>
    <row r="40" spans="1:13">
      <c r="A40" s="44" t="s">
        <v>1114</v>
      </c>
      <c r="B40" s="2" t="s">
        <v>1124</v>
      </c>
      <c r="C40" s="3" t="s">
        <v>1125</v>
      </c>
      <c r="D40" s="44"/>
      <c r="E40" s="44"/>
      <c r="F40" s="44"/>
      <c r="G40" s="44"/>
      <c r="H40" s="41" t="s">
        <v>26</v>
      </c>
      <c r="I40" s="41" t="s">
        <v>27</v>
      </c>
      <c r="J40" s="42">
        <v>6000</v>
      </c>
      <c r="K40" s="43">
        <v>0.65</v>
      </c>
      <c r="L40" s="10">
        <v>2100</v>
      </c>
      <c r="M40" s="42" t="s">
        <v>1126</v>
      </c>
    </row>
    <row r="41" spans="1:13">
      <c r="A41" s="44" t="s">
        <v>1114</v>
      </c>
      <c r="B41" s="2" t="s">
        <v>1127</v>
      </c>
      <c r="C41" s="3" t="s">
        <v>1125</v>
      </c>
      <c r="D41" s="44"/>
      <c r="E41" s="44"/>
      <c r="F41" s="44"/>
      <c r="G41" s="44"/>
      <c r="H41" s="41" t="s">
        <v>26</v>
      </c>
      <c r="I41" s="41" t="s">
        <v>27</v>
      </c>
      <c r="J41" s="42">
        <v>6000</v>
      </c>
      <c r="K41" s="43">
        <v>0.65</v>
      </c>
      <c r="L41" s="10">
        <v>2100</v>
      </c>
      <c r="M41" s="42" t="s">
        <v>1128</v>
      </c>
    </row>
    <row r="42" spans="1:13">
      <c r="A42" s="44" t="s">
        <v>1114</v>
      </c>
      <c r="B42" s="2" t="s">
        <v>1129</v>
      </c>
      <c r="C42" s="3" t="s">
        <v>1125</v>
      </c>
      <c r="D42" s="44"/>
      <c r="E42" s="44"/>
      <c r="F42" s="44"/>
      <c r="G42" s="44"/>
      <c r="H42" s="41" t="s">
        <v>26</v>
      </c>
      <c r="I42" s="41" t="s">
        <v>27</v>
      </c>
      <c r="J42" s="42">
        <v>6000</v>
      </c>
      <c r="K42" s="43">
        <v>0.65</v>
      </c>
      <c r="L42" s="10">
        <v>2100</v>
      </c>
      <c r="M42" s="42" t="s">
        <v>1130</v>
      </c>
    </row>
    <row r="43" spans="1:13" ht="36.75" customHeight="1">
      <c r="A43" s="44" t="s">
        <v>1114</v>
      </c>
      <c r="B43" s="2" t="s">
        <v>1131</v>
      </c>
      <c r="C43" s="3" t="s">
        <v>1132</v>
      </c>
      <c r="D43" s="44"/>
      <c r="E43" s="44"/>
      <c r="F43" s="44"/>
      <c r="G43" s="44"/>
      <c r="H43" s="41" t="s">
        <v>26</v>
      </c>
      <c r="I43" s="41" t="s">
        <v>1117</v>
      </c>
      <c r="J43" s="23">
        <v>525</v>
      </c>
      <c r="K43" s="9">
        <v>0.65</v>
      </c>
      <c r="L43" s="23">
        <v>183.75</v>
      </c>
      <c r="M43" s="42" t="s">
        <v>1133</v>
      </c>
    </row>
    <row r="44" spans="1:13" ht="36.75" customHeight="1">
      <c r="A44" s="44" t="s">
        <v>1114</v>
      </c>
      <c r="B44" s="2" t="s">
        <v>1134</v>
      </c>
      <c r="C44" s="3" t="s">
        <v>1132</v>
      </c>
      <c r="D44" s="44"/>
      <c r="E44" s="44"/>
      <c r="F44" s="44"/>
      <c r="G44" s="44"/>
      <c r="H44" s="41" t="s">
        <v>26</v>
      </c>
      <c r="I44" s="41" t="s">
        <v>1120</v>
      </c>
      <c r="J44" s="23">
        <v>25</v>
      </c>
      <c r="K44" s="9">
        <v>0.65</v>
      </c>
      <c r="L44" s="23">
        <v>8.75</v>
      </c>
      <c r="M44" s="42" t="s">
        <v>1135</v>
      </c>
    </row>
    <row r="45" spans="1:13" ht="78.75" customHeight="1">
      <c r="A45" s="49" t="s">
        <v>1114</v>
      </c>
      <c r="B45" s="2" t="s">
        <v>1136</v>
      </c>
      <c r="C45" s="3" t="s">
        <v>1137</v>
      </c>
      <c r="D45" s="44"/>
      <c r="E45" s="44"/>
      <c r="F45" s="44"/>
      <c r="G45" s="44"/>
      <c r="H45" s="41" t="s">
        <v>26</v>
      </c>
      <c r="I45" s="41" t="s">
        <v>27</v>
      </c>
      <c r="J45" s="23">
        <v>80000</v>
      </c>
      <c r="K45" s="9">
        <v>0.65</v>
      </c>
      <c r="L45" s="23">
        <v>28000</v>
      </c>
      <c r="M45" s="42" t="s">
        <v>1138</v>
      </c>
    </row>
    <row r="46" spans="1:13" ht="78.75" customHeight="1">
      <c r="A46" s="44" t="s">
        <v>1114</v>
      </c>
      <c r="B46" s="2" t="s">
        <v>1139</v>
      </c>
      <c r="C46" s="3" t="s">
        <v>1132</v>
      </c>
      <c r="D46" s="44"/>
      <c r="E46" s="44"/>
      <c r="F46" s="44"/>
      <c r="G46" s="44"/>
      <c r="H46" s="41" t="s">
        <v>26</v>
      </c>
      <c r="I46" s="41" t="s">
        <v>27</v>
      </c>
      <c r="J46" s="57">
        <v>7500</v>
      </c>
      <c r="K46" s="64">
        <v>0.65</v>
      </c>
      <c r="L46" s="57">
        <v>2625</v>
      </c>
      <c r="M46" s="42" t="s">
        <v>1140</v>
      </c>
    </row>
    <row r="47" spans="1:13" ht="29">
      <c r="A47" s="44" t="s">
        <v>1114</v>
      </c>
      <c r="B47" s="24" t="s">
        <v>1141</v>
      </c>
      <c r="C47" s="41" t="s">
        <v>1142</v>
      </c>
      <c r="D47" s="44"/>
      <c r="E47" s="44"/>
      <c r="F47" s="44"/>
      <c r="G47" s="44"/>
      <c r="H47" s="41" t="s">
        <v>26</v>
      </c>
      <c r="I47" s="41" t="s">
        <v>27</v>
      </c>
      <c r="J47" s="10">
        <v>85.57</v>
      </c>
      <c r="K47" s="43">
        <v>0.65</v>
      </c>
      <c r="L47" s="65">
        <v>29.95</v>
      </c>
      <c r="M47" s="42" t="s">
        <v>1143</v>
      </c>
    </row>
    <row r="48" spans="1:13" ht="29">
      <c r="A48" s="44" t="s">
        <v>1114</v>
      </c>
      <c r="B48" s="24" t="s">
        <v>1144</v>
      </c>
      <c r="C48" s="41" t="s">
        <v>1142</v>
      </c>
      <c r="D48" s="44"/>
      <c r="E48" s="44"/>
      <c r="F48" s="44"/>
      <c r="G48" s="44"/>
      <c r="H48" s="41" t="s">
        <v>26</v>
      </c>
      <c r="I48" s="41" t="s">
        <v>27</v>
      </c>
      <c r="J48" s="10">
        <v>631.86</v>
      </c>
      <c r="K48" s="43">
        <v>0.65</v>
      </c>
      <c r="L48" s="65">
        <v>221.15</v>
      </c>
      <c r="M48" s="42" t="s">
        <v>1145</v>
      </c>
    </row>
    <row r="49" spans="1:13" ht="29">
      <c r="A49" s="44" t="s">
        <v>1114</v>
      </c>
      <c r="B49" s="24" t="s">
        <v>1146</v>
      </c>
      <c r="C49" s="41" t="s">
        <v>1142</v>
      </c>
      <c r="D49" s="44"/>
      <c r="E49" s="44"/>
      <c r="F49" s="44"/>
      <c r="G49" s="44"/>
      <c r="H49" s="41" t="s">
        <v>26</v>
      </c>
      <c r="I49" s="41" t="s">
        <v>27</v>
      </c>
      <c r="J49" s="10">
        <v>1100.4000000000001</v>
      </c>
      <c r="K49" s="43">
        <v>0.65</v>
      </c>
      <c r="L49" s="65">
        <v>385.14</v>
      </c>
      <c r="M49" s="42" t="s">
        <v>1147</v>
      </c>
    </row>
    <row r="50" spans="1:13" ht="29">
      <c r="A50" s="44" t="s">
        <v>1114</v>
      </c>
      <c r="B50" s="24" t="s">
        <v>1148</v>
      </c>
      <c r="C50" s="41" t="s">
        <v>1142</v>
      </c>
      <c r="D50" s="44"/>
      <c r="E50" s="44"/>
      <c r="F50" s="44"/>
      <c r="G50" s="44"/>
      <c r="H50" s="41" t="s">
        <v>26</v>
      </c>
      <c r="I50" s="41" t="s">
        <v>27</v>
      </c>
      <c r="J50" s="10">
        <v>2853.57</v>
      </c>
      <c r="K50" s="43">
        <v>0.65</v>
      </c>
      <c r="L50" s="65">
        <v>998.75</v>
      </c>
      <c r="M50" s="42" t="s">
        <v>1149</v>
      </c>
    </row>
    <row r="51" spans="1:13">
      <c r="A51" s="44" t="s">
        <v>1114</v>
      </c>
      <c r="B51" s="58" t="s">
        <v>1150</v>
      </c>
      <c r="C51" s="41"/>
      <c r="D51" s="44"/>
      <c r="E51" s="44"/>
      <c r="F51" s="44"/>
      <c r="G51" s="44"/>
      <c r="H51" s="41"/>
      <c r="I51" s="41"/>
      <c r="J51" s="10"/>
      <c r="K51" s="43">
        <v>0.65</v>
      </c>
      <c r="L51" s="41"/>
      <c r="M51" s="42" t="s">
        <v>1151</v>
      </c>
    </row>
    <row r="52" spans="1:13">
      <c r="A52" s="44" t="s">
        <v>1114</v>
      </c>
      <c r="B52" s="66" t="s">
        <v>1152</v>
      </c>
      <c r="C52" s="41" t="s">
        <v>445</v>
      </c>
      <c r="D52" s="44"/>
      <c r="E52" s="44"/>
      <c r="F52" s="44"/>
      <c r="G52" s="44"/>
      <c r="H52" s="41" t="s">
        <v>26</v>
      </c>
      <c r="I52" s="41" t="s">
        <v>27</v>
      </c>
      <c r="J52" s="10">
        <v>51.91</v>
      </c>
      <c r="K52" s="43">
        <v>0.65</v>
      </c>
      <c r="L52" s="65">
        <v>18.170000000000002</v>
      </c>
      <c r="M52" s="42" t="s">
        <v>1153</v>
      </c>
    </row>
    <row r="53" spans="1:13">
      <c r="A53" s="44" t="s">
        <v>1114</v>
      </c>
      <c r="B53" s="66" t="s">
        <v>1154</v>
      </c>
      <c r="C53" s="41" t="s">
        <v>445</v>
      </c>
      <c r="D53" s="44"/>
      <c r="E53" s="44"/>
      <c r="F53" s="44"/>
      <c r="G53" s="44"/>
      <c r="H53" s="41" t="s">
        <v>26</v>
      </c>
      <c r="I53" s="41" t="s">
        <v>27</v>
      </c>
      <c r="J53" s="10">
        <v>40.69</v>
      </c>
      <c r="K53" s="43">
        <v>0.65</v>
      </c>
      <c r="L53" s="65">
        <v>14.24</v>
      </c>
      <c r="M53" s="42" t="s">
        <v>1155</v>
      </c>
    </row>
    <row r="54" spans="1:13">
      <c r="A54" s="44" t="s">
        <v>1114</v>
      </c>
      <c r="B54" s="66" t="s">
        <v>1156</v>
      </c>
      <c r="C54" s="41" t="s">
        <v>445</v>
      </c>
      <c r="D54" s="44"/>
      <c r="E54" s="44"/>
      <c r="F54" s="44"/>
      <c r="G54" s="44"/>
      <c r="H54" s="41" t="s">
        <v>26</v>
      </c>
      <c r="I54" s="41" t="s">
        <v>27</v>
      </c>
      <c r="J54" s="10">
        <v>56.91</v>
      </c>
      <c r="K54" s="43">
        <v>0.65</v>
      </c>
      <c r="L54" s="65">
        <v>19.920000000000002</v>
      </c>
      <c r="M54" s="42" t="s">
        <v>1157</v>
      </c>
    </row>
    <row r="55" spans="1:13">
      <c r="A55" s="44" t="s">
        <v>1114</v>
      </c>
      <c r="B55" s="66" t="s">
        <v>1158</v>
      </c>
      <c r="C55" s="41" t="s">
        <v>445</v>
      </c>
      <c r="D55" s="44"/>
      <c r="E55" s="44"/>
      <c r="F55" s="44"/>
      <c r="G55" s="44"/>
      <c r="H55" s="41" t="s">
        <v>26</v>
      </c>
      <c r="I55" s="41" t="s">
        <v>27</v>
      </c>
      <c r="J55" s="10">
        <v>90.34</v>
      </c>
      <c r="K55" s="43">
        <v>0.65</v>
      </c>
      <c r="L55" s="65">
        <v>31.62</v>
      </c>
      <c r="M55" s="42" t="s">
        <v>1159</v>
      </c>
    </row>
    <row r="56" spans="1:13">
      <c r="A56" s="44" t="s">
        <v>1114</v>
      </c>
      <c r="B56" s="66" t="s">
        <v>1160</v>
      </c>
      <c r="C56" s="41" t="s">
        <v>445</v>
      </c>
      <c r="D56" s="44"/>
      <c r="E56" s="44"/>
      <c r="F56" s="44"/>
      <c r="G56" s="44"/>
      <c r="H56" s="41" t="s">
        <v>26</v>
      </c>
      <c r="I56" s="41" t="s">
        <v>27</v>
      </c>
      <c r="J56" s="10">
        <v>62.63</v>
      </c>
      <c r="K56" s="43">
        <v>0.65</v>
      </c>
      <c r="L56" s="65">
        <v>21.92</v>
      </c>
      <c r="M56" s="42" t="s">
        <v>1161</v>
      </c>
    </row>
    <row r="57" spans="1:13">
      <c r="A57" s="44" t="s">
        <v>1114</v>
      </c>
      <c r="B57" s="66" t="s">
        <v>1162</v>
      </c>
      <c r="C57" s="41" t="s">
        <v>445</v>
      </c>
      <c r="D57" s="44"/>
      <c r="E57" s="44"/>
      <c r="F57" s="44"/>
      <c r="G57" s="44"/>
      <c r="H57" s="41" t="s">
        <v>26</v>
      </c>
      <c r="I57" s="41" t="s">
        <v>27</v>
      </c>
      <c r="J57" s="10">
        <v>94.26</v>
      </c>
      <c r="K57" s="43">
        <v>0.65</v>
      </c>
      <c r="L57" s="65">
        <v>32.99</v>
      </c>
      <c r="M57" s="42" t="s">
        <v>1163</v>
      </c>
    </row>
    <row r="58" spans="1:13">
      <c r="A58" s="44" t="s">
        <v>1114</v>
      </c>
      <c r="B58" s="67" t="s">
        <v>1164</v>
      </c>
      <c r="C58" s="41" t="s">
        <v>445</v>
      </c>
      <c r="D58" s="44"/>
      <c r="E58" s="44"/>
      <c r="F58" s="44"/>
      <c r="G58" s="44"/>
      <c r="H58" s="41" t="s">
        <v>26</v>
      </c>
      <c r="I58" s="41" t="s">
        <v>27</v>
      </c>
      <c r="J58" s="10">
        <v>90.77</v>
      </c>
      <c r="K58" s="43">
        <v>0.65</v>
      </c>
      <c r="L58" s="65">
        <v>31.77</v>
      </c>
      <c r="M58" s="42" t="s">
        <v>1165</v>
      </c>
    </row>
    <row r="59" spans="1:13">
      <c r="A59" s="44" t="s">
        <v>1114</v>
      </c>
      <c r="B59" s="67" t="s">
        <v>1166</v>
      </c>
      <c r="C59" s="41" t="s">
        <v>445</v>
      </c>
      <c r="D59" s="44"/>
      <c r="E59" s="44"/>
      <c r="F59" s="44"/>
      <c r="G59" s="44"/>
      <c r="H59" s="41" t="s">
        <v>26</v>
      </c>
      <c r="I59" s="41" t="s">
        <v>27</v>
      </c>
      <c r="J59" s="10">
        <v>282.86</v>
      </c>
      <c r="K59" s="43">
        <v>0.65</v>
      </c>
      <c r="L59" s="65">
        <v>99</v>
      </c>
      <c r="M59" s="42" t="s">
        <v>1167</v>
      </c>
    </row>
    <row r="60" spans="1:13">
      <c r="A60" s="44" t="s">
        <v>1114</v>
      </c>
      <c r="B60" s="66" t="s">
        <v>1168</v>
      </c>
      <c r="C60" s="41" t="s">
        <v>445</v>
      </c>
      <c r="D60" s="44"/>
      <c r="E60" s="44"/>
      <c r="F60" s="44"/>
      <c r="G60" s="44"/>
      <c r="H60" s="41" t="s">
        <v>26</v>
      </c>
      <c r="I60" s="41" t="s">
        <v>27</v>
      </c>
      <c r="J60" s="10">
        <v>140</v>
      </c>
      <c r="K60" s="43">
        <v>0.65</v>
      </c>
      <c r="L60" s="65">
        <v>49</v>
      </c>
      <c r="M60" s="42" t="s">
        <v>1169</v>
      </c>
    </row>
    <row r="61" spans="1:13">
      <c r="A61" s="44" t="s">
        <v>1114</v>
      </c>
      <c r="B61" s="66" t="s">
        <v>1170</v>
      </c>
      <c r="C61" s="41" t="s">
        <v>445</v>
      </c>
      <c r="D61" s="44"/>
      <c r="E61" s="44"/>
      <c r="F61" s="44"/>
      <c r="G61" s="44"/>
      <c r="H61" s="41" t="s">
        <v>26</v>
      </c>
      <c r="I61" s="41" t="s">
        <v>27</v>
      </c>
      <c r="J61" s="10">
        <v>140</v>
      </c>
      <c r="K61" s="43">
        <v>0.65</v>
      </c>
      <c r="L61" s="65">
        <v>49</v>
      </c>
      <c r="M61" s="42" t="s">
        <v>1171</v>
      </c>
    </row>
    <row r="62" spans="1:13">
      <c r="A62" s="44" t="s">
        <v>1114</v>
      </c>
      <c r="B62" s="66" t="s">
        <v>1172</v>
      </c>
      <c r="C62" s="41" t="s">
        <v>445</v>
      </c>
      <c r="D62" s="44"/>
      <c r="E62" s="44"/>
      <c r="F62" s="44"/>
      <c r="G62" s="44"/>
      <c r="H62" s="41" t="s">
        <v>1173</v>
      </c>
      <c r="I62" s="41" t="s">
        <v>27</v>
      </c>
      <c r="J62" s="10">
        <v>60</v>
      </c>
      <c r="K62" s="43">
        <v>0.65</v>
      </c>
      <c r="L62" s="65">
        <v>21</v>
      </c>
      <c r="M62" s="42" t="s">
        <v>1174</v>
      </c>
    </row>
    <row r="63" spans="1:13">
      <c r="A63" s="44" t="s">
        <v>1114</v>
      </c>
      <c r="B63" s="24" t="s">
        <v>1175</v>
      </c>
      <c r="C63" s="41" t="s">
        <v>1176</v>
      </c>
      <c r="D63" s="44"/>
      <c r="E63" s="44"/>
      <c r="F63" s="44"/>
      <c r="G63" s="44"/>
      <c r="H63" s="3" t="s">
        <v>106</v>
      </c>
      <c r="I63" s="41" t="s">
        <v>27</v>
      </c>
      <c r="J63" s="10">
        <v>571.42999999999995</v>
      </c>
      <c r="K63" s="43">
        <v>0.65</v>
      </c>
      <c r="L63" s="68">
        <v>200</v>
      </c>
      <c r="M63" s="42" t="s">
        <v>1177</v>
      </c>
    </row>
    <row r="64" spans="1:13">
      <c r="A64" s="44" t="s">
        <v>1114</v>
      </c>
      <c r="B64" s="24" t="s">
        <v>1178</v>
      </c>
      <c r="C64" s="41" t="s">
        <v>1176</v>
      </c>
      <c r="D64" s="44"/>
      <c r="E64" s="44"/>
      <c r="F64" s="44"/>
      <c r="G64" s="44"/>
      <c r="H64" s="3" t="s">
        <v>540</v>
      </c>
      <c r="I64" s="41" t="s">
        <v>27</v>
      </c>
      <c r="J64" s="10">
        <v>1671.42</v>
      </c>
      <c r="K64" s="43">
        <v>0.65</v>
      </c>
      <c r="L64" s="68">
        <v>585</v>
      </c>
      <c r="M64" s="75" t="s">
        <v>1179</v>
      </c>
    </row>
    <row r="65" spans="1:13">
      <c r="A65" s="44" t="s">
        <v>1114</v>
      </c>
      <c r="B65" s="25" t="s">
        <v>580</v>
      </c>
      <c r="C65" s="41" t="s">
        <v>1116</v>
      </c>
      <c r="D65" s="44"/>
      <c r="E65" s="44"/>
      <c r="F65" s="44"/>
      <c r="G65" s="44"/>
      <c r="H65" s="45" t="s">
        <v>540</v>
      </c>
      <c r="I65" s="45" t="s">
        <v>27</v>
      </c>
      <c r="J65" s="62">
        <v>500000</v>
      </c>
      <c r="K65" s="63">
        <v>0.65</v>
      </c>
      <c r="L65" s="62">
        <v>175000</v>
      </c>
      <c r="M65" s="42" t="s">
        <v>1180</v>
      </c>
    </row>
    <row r="66" spans="1:13">
      <c r="A66" s="44" t="s">
        <v>1114</v>
      </c>
      <c r="B66" s="89" t="s">
        <v>1181</v>
      </c>
      <c r="C66" s="90" t="s">
        <v>1182</v>
      </c>
      <c r="D66" s="44"/>
      <c r="E66" s="44"/>
      <c r="F66" s="44"/>
      <c r="G66" s="91"/>
      <c r="H66" s="90" t="s">
        <v>26</v>
      </c>
      <c r="I66" s="90" t="s">
        <v>27</v>
      </c>
      <c r="J66" s="10">
        <v>136.92307692307691</v>
      </c>
      <c r="K66" s="43">
        <v>0.65</v>
      </c>
      <c r="L66" s="92">
        <v>89</v>
      </c>
      <c r="M66" s="42" t="s">
        <v>1183</v>
      </c>
    </row>
    <row r="67" spans="1:13">
      <c r="A67" s="44" t="s">
        <v>1114</v>
      </c>
      <c r="B67" s="89" t="s">
        <v>1184</v>
      </c>
      <c r="C67" s="90" t="s">
        <v>1182</v>
      </c>
      <c r="D67" s="44"/>
      <c r="E67" s="44"/>
      <c r="F67" s="44"/>
      <c r="G67" s="91"/>
      <c r="H67" s="90" t="s">
        <v>26</v>
      </c>
      <c r="I67" s="90" t="s">
        <v>27</v>
      </c>
      <c r="J67" s="10">
        <v>192.30769230769229</v>
      </c>
      <c r="K67" s="43">
        <v>0.65</v>
      </c>
      <c r="L67" s="92">
        <v>125</v>
      </c>
      <c r="M67" s="42" t="s">
        <v>1185</v>
      </c>
    </row>
    <row r="68" spans="1:13">
      <c r="A68" s="44" t="s">
        <v>1114</v>
      </c>
      <c r="B68" s="89" t="s">
        <v>1186</v>
      </c>
      <c r="C68" s="90" t="s">
        <v>1187</v>
      </c>
      <c r="D68" s="44"/>
      <c r="E68" s="44"/>
      <c r="F68" s="44"/>
      <c r="G68" s="91"/>
      <c r="H68" s="90" t="s">
        <v>26</v>
      </c>
      <c r="I68" s="90" t="s">
        <v>27</v>
      </c>
      <c r="J68" s="10">
        <v>192.30769230769229</v>
      </c>
      <c r="K68" s="43">
        <v>0.65</v>
      </c>
      <c r="L68" s="92">
        <v>125</v>
      </c>
      <c r="M68" s="42" t="s">
        <v>1188</v>
      </c>
    </row>
    <row r="69" spans="1:13" s="48" customFormat="1">
      <c r="A69" s="44" t="s">
        <v>1114</v>
      </c>
      <c r="B69" s="89" t="s">
        <v>1189</v>
      </c>
      <c r="C69" s="90" t="s">
        <v>1187</v>
      </c>
      <c r="D69" s="44"/>
      <c r="E69" s="44"/>
      <c r="F69" s="44"/>
      <c r="G69" s="91"/>
      <c r="H69" s="90" t="s">
        <v>26</v>
      </c>
      <c r="I69" s="90" t="s">
        <v>27</v>
      </c>
      <c r="J69" s="150">
        <v>153.84615384615384</v>
      </c>
      <c r="K69" s="43">
        <v>0.65</v>
      </c>
      <c r="L69" s="93">
        <v>100</v>
      </c>
      <c r="M69" s="42" t="s">
        <v>1190</v>
      </c>
    </row>
    <row r="74" spans="1:13">
      <c r="A74" t="s">
        <v>1056</v>
      </c>
    </row>
    <row r="83" spans="19:19">
      <c r="S83" s="44"/>
    </row>
  </sheetData>
  <autoFilter ref="A8:M69" xr:uid="{AB82AAEE-2A39-4A29-A4BD-2B71EC2137AD}"/>
  <mergeCells count="2">
    <mergeCell ref="A1:J1"/>
    <mergeCell ref="A2:J2"/>
  </mergeCells>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8655-352B-41CD-92A5-6F1E07CAD0ED}">
  <dimension ref="A1:Z509"/>
  <sheetViews>
    <sheetView tabSelected="1" zoomScale="50" zoomScaleNormal="50" workbookViewId="0">
      <pane xSplit="1" ySplit="8" topLeftCell="B9" activePane="bottomRight" state="frozenSplit"/>
      <selection pane="topRight" activeCell="B1" sqref="B1"/>
      <selection pane="bottomLeft" activeCell="A9" sqref="A9"/>
      <selection pane="bottomRight" activeCell="B98" sqref="B98"/>
    </sheetView>
  </sheetViews>
  <sheetFormatPr defaultColWidth="8.81640625" defaultRowHeight="14.5"/>
  <cols>
    <col min="1" max="1" width="21.54296875" customWidth="1"/>
    <col min="2" max="2" width="106" customWidth="1"/>
    <col min="3" max="3" width="26.81640625" bestFit="1" customWidth="1"/>
    <col min="4" max="4" width="15.54296875" customWidth="1"/>
    <col min="5" max="6" width="26.1796875" customWidth="1"/>
    <col min="7" max="7" width="15.54296875" customWidth="1"/>
    <col min="8" max="8" width="20.81640625" customWidth="1"/>
    <col min="9" max="9" width="21.1796875" style="12" customWidth="1"/>
    <col min="10" max="10" width="40" customWidth="1"/>
    <col min="11" max="11" width="12.453125" customWidth="1"/>
    <col min="12" max="12" width="15.1796875" customWidth="1"/>
  </cols>
  <sheetData>
    <row r="1" spans="1:10" ht="18.5">
      <c r="A1" s="196" t="s">
        <v>0</v>
      </c>
      <c r="B1" s="196"/>
      <c r="C1" s="196"/>
      <c r="D1" s="196"/>
      <c r="E1" s="196"/>
      <c r="F1" s="196"/>
      <c r="G1" s="196"/>
    </row>
    <row r="2" spans="1:10">
      <c r="A2" s="197" t="s">
        <v>1</v>
      </c>
      <c r="B2" s="197"/>
      <c r="C2" s="197"/>
      <c r="D2" s="197"/>
      <c r="E2" s="197"/>
      <c r="F2" s="197"/>
      <c r="G2" s="197"/>
    </row>
    <row r="3" spans="1:10">
      <c r="A3" s="4" t="s">
        <v>2</v>
      </c>
      <c r="B3" s="5" t="s">
        <v>3</v>
      </c>
      <c r="C3" s="12"/>
      <c r="D3" s="27"/>
      <c r="E3" s="6"/>
      <c r="F3" s="6"/>
      <c r="G3" s="27"/>
    </row>
    <row r="4" spans="1:10">
      <c r="A4" s="4" t="s">
        <v>4</v>
      </c>
      <c r="B4" s="7" t="s">
        <v>5</v>
      </c>
      <c r="C4" s="12"/>
      <c r="D4" s="27"/>
      <c r="E4" s="6"/>
      <c r="F4" s="6"/>
      <c r="G4" s="27"/>
    </row>
    <row r="5" spans="1:10">
      <c r="A5" s="4" t="s">
        <v>6</v>
      </c>
      <c r="B5" s="70">
        <v>46195</v>
      </c>
      <c r="C5" s="13"/>
      <c r="D5" s="27"/>
      <c r="E5" s="6"/>
      <c r="F5" s="6"/>
      <c r="G5" s="27"/>
      <c r="H5" s="26"/>
    </row>
    <row r="6" spans="1:10">
      <c r="A6" s="12"/>
      <c r="B6" s="12"/>
      <c r="C6" s="12"/>
      <c r="D6" s="27"/>
      <c r="E6" s="6"/>
      <c r="F6" s="6"/>
      <c r="G6" s="27"/>
    </row>
    <row r="7" spans="1:10">
      <c r="A7" s="15" t="s">
        <v>1191</v>
      </c>
      <c r="B7" s="15"/>
      <c r="C7" s="15"/>
      <c r="D7" s="15"/>
      <c r="E7" s="15"/>
      <c r="F7" s="15"/>
      <c r="G7" s="173"/>
      <c r="H7" s="15"/>
      <c r="I7" s="15"/>
      <c r="J7" s="15"/>
    </row>
    <row r="8" spans="1:10" s="1" customFormat="1" ht="40" customHeight="1">
      <c r="A8" s="15" t="s">
        <v>1061</v>
      </c>
      <c r="B8" s="15" t="s">
        <v>11</v>
      </c>
      <c r="C8" s="15" t="s">
        <v>12</v>
      </c>
      <c r="D8" s="15" t="s">
        <v>17</v>
      </c>
      <c r="E8" s="15" t="s">
        <v>18</v>
      </c>
      <c r="F8" s="16" t="s">
        <v>1192</v>
      </c>
      <c r="G8" s="174" t="s">
        <v>19</v>
      </c>
      <c r="H8" s="16" t="s">
        <v>20</v>
      </c>
      <c r="I8" s="16" t="s">
        <v>21</v>
      </c>
      <c r="J8" s="17" t="s">
        <v>22</v>
      </c>
    </row>
    <row r="9" spans="1:10" ht="28.4" customHeight="1">
      <c r="A9" s="24" t="s">
        <v>588</v>
      </c>
      <c r="B9" s="24" t="s">
        <v>1193</v>
      </c>
      <c r="C9" s="41" t="s">
        <v>1194</v>
      </c>
      <c r="D9" s="41" t="s">
        <v>1195</v>
      </c>
      <c r="E9" s="40" t="s">
        <v>27</v>
      </c>
      <c r="F9" s="40"/>
      <c r="G9" s="150">
        <v>385</v>
      </c>
      <c r="H9" s="43">
        <v>0.65</v>
      </c>
      <c r="I9" s="42">
        <f>G9-(G9*0.65)</f>
        <v>134.75</v>
      </c>
      <c r="J9" s="42" t="s">
        <v>1196</v>
      </c>
    </row>
    <row r="10" spans="1:10" ht="34.4" customHeight="1">
      <c r="A10" s="24" t="s">
        <v>588</v>
      </c>
      <c r="B10" s="53" t="s">
        <v>1197</v>
      </c>
      <c r="C10" s="41" t="s">
        <v>1198</v>
      </c>
      <c r="D10" s="41" t="s">
        <v>540</v>
      </c>
      <c r="E10" s="41" t="s">
        <v>27</v>
      </c>
      <c r="F10" s="41"/>
      <c r="G10" s="150">
        <v>1278.57</v>
      </c>
      <c r="H10" s="43">
        <v>0.65</v>
      </c>
      <c r="I10" s="10">
        <v>447.5</v>
      </c>
      <c r="J10" s="42" t="s">
        <v>1199</v>
      </c>
    </row>
    <row r="11" spans="1:10" ht="34.4" customHeight="1">
      <c r="A11" s="24" t="s">
        <v>588</v>
      </c>
      <c r="B11" s="53" t="s">
        <v>1200</v>
      </c>
      <c r="C11" s="41" t="s">
        <v>1198</v>
      </c>
      <c r="D11" s="41" t="s">
        <v>540</v>
      </c>
      <c r="E11" s="41" t="s">
        <v>27</v>
      </c>
      <c r="F11" s="41"/>
      <c r="G11" s="150">
        <v>5707.14</v>
      </c>
      <c r="H11" s="43">
        <v>0.65</v>
      </c>
      <c r="I11" s="10">
        <v>1997.5</v>
      </c>
      <c r="J11" s="42" t="s">
        <v>1201</v>
      </c>
    </row>
    <row r="12" spans="1:10" ht="34.4" customHeight="1">
      <c r="A12" s="24" t="s">
        <v>588</v>
      </c>
      <c r="B12" s="53" t="s">
        <v>1202</v>
      </c>
      <c r="C12" s="41" t="s">
        <v>1198</v>
      </c>
      <c r="D12" s="41" t="s">
        <v>540</v>
      </c>
      <c r="E12" s="41" t="s">
        <v>27</v>
      </c>
      <c r="F12" s="41"/>
      <c r="G12" s="150">
        <v>10707.14</v>
      </c>
      <c r="H12" s="43">
        <v>0.65</v>
      </c>
      <c r="I12" s="10">
        <v>3747.5</v>
      </c>
      <c r="J12" s="42" t="s">
        <v>1203</v>
      </c>
    </row>
    <row r="13" spans="1:10" ht="34.4" customHeight="1">
      <c r="A13" s="24" t="s">
        <v>588</v>
      </c>
      <c r="B13" s="53" t="s">
        <v>1204</v>
      </c>
      <c r="C13" s="41" t="s">
        <v>1198</v>
      </c>
      <c r="D13" s="41" t="s">
        <v>540</v>
      </c>
      <c r="E13" s="41" t="s">
        <v>27</v>
      </c>
      <c r="F13" s="41"/>
      <c r="G13" s="150">
        <v>15635.71</v>
      </c>
      <c r="H13" s="43">
        <v>0.65</v>
      </c>
      <c r="I13" s="10">
        <v>5472.5</v>
      </c>
      <c r="J13" s="42" t="s">
        <v>1205</v>
      </c>
    </row>
    <row r="14" spans="1:10" ht="34.4" customHeight="1">
      <c r="A14" s="24" t="s">
        <v>588</v>
      </c>
      <c r="B14" s="53" t="s">
        <v>1206</v>
      </c>
      <c r="C14" s="41" t="s">
        <v>1198</v>
      </c>
      <c r="D14" s="41" t="s">
        <v>540</v>
      </c>
      <c r="E14" s="41" t="s">
        <v>27</v>
      </c>
      <c r="F14" s="41"/>
      <c r="G14" s="150">
        <v>17850</v>
      </c>
      <c r="H14" s="43">
        <v>0.65</v>
      </c>
      <c r="I14" s="10">
        <v>6247.5</v>
      </c>
      <c r="J14" s="42" t="s">
        <v>1207</v>
      </c>
    </row>
    <row r="15" spans="1:10" ht="34.4" customHeight="1">
      <c r="A15" s="24" t="s">
        <v>588</v>
      </c>
      <c r="B15" s="53" t="s">
        <v>1208</v>
      </c>
      <c r="C15" s="41" t="s">
        <v>1198</v>
      </c>
      <c r="D15" s="41" t="s">
        <v>540</v>
      </c>
      <c r="E15" s="41" t="s">
        <v>27</v>
      </c>
      <c r="F15" s="41"/>
      <c r="G15" s="150">
        <v>1700.5</v>
      </c>
      <c r="H15" s="43">
        <v>0.65</v>
      </c>
      <c r="I15" s="10">
        <f>447.5*1.33</f>
        <v>595.17500000000007</v>
      </c>
      <c r="J15" s="42" t="s">
        <v>1209</v>
      </c>
    </row>
    <row r="16" spans="1:10" ht="34.4" customHeight="1">
      <c r="A16" s="24" t="s">
        <v>588</v>
      </c>
      <c r="B16" s="53" t="s">
        <v>1210</v>
      </c>
      <c r="C16" s="41" t="s">
        <v>1198</v>
      </c>
      <c r="D16" s="41" t="s">
        <v>540</v>
      </c>
      <c r="E16" s="41" t="s">
        <v>27</v>
      </c>
      <c r="F16" s="41"/>
      <c r="G16" s="150">
        <v>7590.5</v>
      </c>
      <c r="H16" s="43">
        <v>0.65</v>
      </c>
      <c r="I16" s="10">
        <f>1997.5*1.33</f>
        <v>2656.6750000000002</v>
      </c>
      <c r="J16" s="42" t="s">
        <v>1211</v>
      </c>
    </row>
    <row r="17" spans="1:17" ht="34.4" customHeight="1">
      <c r="A17" s="24" t="s">
        <v>588</v>
      </c>
      <c r="B17" s="53" t="s">
        <v>1212</v>
      </c>
      <c r="C17" s="41" t="s">
        <v>1198</v>
      </c>
      <c r="D17" s="41" t="s">
        <v>540</v>
      </c>
      <c r="E17" s="41" t="s">
        <v>27</v>
      </c>
      <c r="F17" s="41"/>
      <c r="G17" s="150">
        <v>14240.5</v>
      </c>
      <c r="H17" s="43">
        <v>0.65</v>
      </c>
      <c r="I17" s="10">
        <f>3747.5*1.33</f>
        <v>4984.1750000000002</v>
      </c>
      <c r="J17" s="42" t="s">
        <v>1213</v>
      </c>
    </row>
    <row r="18" spans="1:17" ht="34.4" customHeight="1">
      <c r="A18" s="24" t="s">
        <v>588</v>
      </c>
      <c r="B18" s="53" t="s">
        <v>1214</v>
      </c>
      <c r="C18" s="41" t="s">
        <v>1198</v>
      </c>
      <c r="D18" s="41" t="s">
        <v>540</v>
      </c>
      <c r="E18" s="41" t="s">
        <v>27</v>
      </c>
      <c r="F18" s="41"/>
      <c r="G18" s="150">
        <v>23740.5</v>
      </c>
      <c r="H18" s="43">
        <v>0.65</v>
      </c>
      <c r="I18" s="10">
        <f>6247.5*1.33</f>
        <v>8309.1750000000011</v>
      </c>
      <c r="J18" s="42" t="s">
        <v>1215</v>
      </c>
    </row>
    <row r="19" spans="1:17" ht="34.4" customHeight="1">
      <c r="A19" s="24" t="s">
        <v>588</v>
      </c>
      <c r="B19" s="53" t="s">
        <v>1216</v>
      </c>
      <c r="C19" s="41" t="s">
        <v>1217</v>
      </c>
      <c r="D19" s="41" t="s">
        <v>26</v>
      </c>
      <c r="E19" s="41" t="s">
        <v>27</v>
      </c>
      <c r="F19" s="41"/>
      <c r="G19" s="150">
        <v>51.29</v>
      </c>
      <c r="H19" s="43">
        <v>0.65</v>
      </c>
      <c r="I19" s="10">
        <v>17.95</v>
      </c>
      <c r="J19" s="42" t="s">
        <v>1218</v>
      </c>
    </row>
    <row r="20" spans="1:17" ht="34.4" customHeight="1">
      <c r="A20" s="24" t="s">
        <v>588</v>
      </c>
      <c r="B20" s="53" t="s">
        <v>1219</v>
      </c>
      <c r="C20" s="41" t="s">
        <v>1217</v>
      </c>
      <c r="D20" s="41" t="s">
        <v>26</v>
      </c>
      <c r="E20" s="41" t="s">
        <v>27</v>
      </c>
      <c r="F20" s="41"/>
      <c r="G20" s="150">
        <v>28.43</v>
      </c>
      <c r="H20" s="43">
        <v>0.65</v>
      </c>
      <c r="I20" s="10">
        <v>9.9499999999999993</v>
      </c>
      <c r="J20" s="42" t="s">
        <v>1220</v>
      </c>
      <c r="K20" s="72"/>
      <c r="L20" s="34"/>
      <c r="M20" s="34"/>
      <c r="N20" s="34"/>
      <c r="O20" s="69"/>
      <c r="P20" s="73"/>
      <c r="Q20" s="71"/>
    </row>
    <row r="21" spans="1:17" ht="34.4" customHeight="1">
      <c r="A21" s="24" t="s">
        <v>588</v>
      </c>
      <c r="B21" s="53" t="s">
        <v>1221</v>
      </c>
      <c r="C21" s="41" t="s">
        <v>1217</v>
      </c>
      <c r="D21" s="41" t="s">
        <v>106</v>
      </c>
      <c r="E21" s="41" t="s">
        <v>27</v>
      </c>
      <c r="F21" s="41"/>
      <c r="G21" s="150">
        <v>28.57</v>
      </c>
      <c r="H21" s="43">
        <v>0.65</v>
      </c>
      <c r="I21" s="10">
        <v>10</v>
      </c>
      <c r="J21" s="42" t="s">
        <v>1222</v>
      </c>
    </row>
    <row r="22" spans="1:17" ht="34.4" customHeight="1">
      <c r="A22" s="24" t="s">
        <v>588</v>
      </c>
      <c r="B22" s="53" t="s">
        <v>1223</v>
      </c>
      <c r="C22" s="41" t="s">
        <v>1217</v>
      </c>
      <c r="D22" s="41" t="s">
        <v>26</v>
      </c>
      <c r="E22" s="41" t="s">
        <v>27</v>
      </c>
      <c r="F22" s="41"/>
      <c r="G22" s="150">
        <v>5</v>
      </c>
      <c r="H22" s="43">
        <v>0.65</v>
      </c>
      <c r="I22" s="10">
        <v>1.75</v>
      </c>
      <c r="J22" s="42" t="s">
        <v>1224</v>
      </c>
    </row>
    <row r="23" spans="1:17" ht="34.4" customHeight="1">
      <c r="A23" s="24" t="s">
        <v>588</v>
      </c>
      <c r="B23" s="53" t="s">
        <v>1225</v>
      </c>
      <c r="C23" s="41" t="s">
        <v>1217</v>
      </c>
      <c r="D23" s="41" t="s">
        <v>26</v>
      </c>
      <c r="E23" s="41" t="s">
        <v>27</v>
      </c>
      <c r="F23" s="41"/>
      <c r="G23" s="150">
        <v>0.71</v>
      </c>
      <c r="H23" s="43">
        <v>0.65</v>
      </c>
      <c r="I23" s="10">
        <v>0.25</v>
      </c>
      <c r="J23" s="42" t="s">
        <v>1226</v>
      </c>
    </row>
    <row r="24" spans="1:17" ht="34.4" customHeight="1">
      <c r="A24" s="24" t="s">
        <v>588</v>
      </c>
      <c r="B24" s="53" t="s">
        <v>1227</v>
      </c>
      <c r="C24" s="41" t="s">
        <v>1217</v>
      </c>
      <c r="D24" s="41" t="s">
        <v>106</v>
      </c>
      <c r="E24" s="41" t="s">
        <v>27</v>
      </c>
      <c r="F24" s="41"/>
      <c r="G24" s="150">
        <v>4285.71</v>
      </c>
      <c r="H24" s="43">
        <v>0.65</v>
      </c>
      <c r="I24" s="10">
        <v>1500</v>
      </c>
      <c r="J24" s="42" t="s">
        <v>1228</v>
      </c>
    </row>
    <row r="25" spans="1:17" ht="34.4" customHeight="1">
      <c r="A25" s="24" t="s">
        <v>588</v>
      </c>
      <c r="B25" s="53" t="s">
        <v>1229</v>
      </c>
      <c r="C25" s="41" t="s">
        <v>1217</v>
      </c>
      <c r="D25" s="41" t="s">
        <v>106</v>
      </c>
      <c r="E25" s="41" t="s">
        <v>27</v>
      </c>
      <c r="F25" s="41"/>
      <c r="G25" s="150">
        <v>4285.71</v>
      </c>
      <c r="H25" s="43">
        <v>0.65</v>
      </c>
      <c r="I25" s="10">
        <v>1500</v>
      </c>
      <c r="J25" s="42" t="s">
        <v>1230</v>
      </c>
    </row>
    <row r="26" spans="1:17" ht="34.4" customHeight="1">
      <c r="A26" s="24" t="s">
        <v>588</v>
      </c>
      <c r="B26" s="53" t="s">
        <v>1231</v>
      </c>
      <c r="C26" s="41" t="s">
        <v>1217</v>
      </c>
      <c r="D26" s="41" t="s">
        <v>106</v>
      </c>
      <c r="E26" s="41" t="s">
        <v>27</v>
      </c>
      <c r="F26" s="41"/>
      <c r="G26" s="150">
        <v>57.14</v>
      </c>
      <c r="H26" s="43">
        <v>0.65</v>
      </c>
      <c r="I26" s="10">
        <v>20</v>
      </c>
      <c r="J26" s="42" t="s">
        <v>1232</v>
      </c>
    </row>
    <row r="27" spans="1:17" ht="34.4" customHeight="1">
      <c r="A27" s="24" t="s">
        <v>588</v>
      </c>
      <c r="B27" s="53" t="s">
        <v>1233</v>
      </c>
      <c r="C27" s="41" t="s">
        <v>1217</v>
      </c>
      <c r="D27" s="41" t="s">
        <v>1234</v>
      </c>
      <c r="E27" s="41" t="s">
        <v>27</v>
      </c>
      <c r="F27" s="41"/>
      <c r="G27" s="150">
        <v>82.85</v>
      </c>
      <c r="H27" s="43">
        <v>0.65</v>
      </c>
      <c r="I27" s="10">
        <v>29</v>
      </c>
      <c r="J27" s="42" t="s">
        <v>1235</v>
      </c>
    </row>
    <row r="28" spans="1:17" ht="34.4" customHeight="1">
      <c r="A28" s="24" t="s">
        <v>588</v>
      </c>
      <c r="B28" s="53" t="s">
        <v>1236</v>
      </c>
      <c r="C28" s="41" t="s">
        <v>1237</v>
      </c>
      <c r="D28" s="41" t="s">
        <v>540</v>
      </c>
      <c r="E28" s="41" t="s">
        <v>27</v>
      </c>
      <c r="F28" s="41"/>
      <c r="G28" s="150">
        <v>1428.57</v>
      </c>
      <c r="H28" s="43">
        <v>0.65</v>
      </c>
      <c r="I28" s="10">
        <v>500</v>
      </c>
      <c r="J28" s="42" t="s">
        <v>1238</v>
      </c>
    </row>
    <row r="29" spans="1:17" ht="34.4" customHeight="1">
      <c r="A29" s="24" t="s">
        <v>588</v>
      </c>
      <c r="B29" s="53" t="s">
        <v>1239</v>
      </c>
      <c r="C29" s="41" t="s">
        <v>1237</v>
      </c>
      <c r="D29" s="41" t="s">
        <v>540</v>
      </c>
      <c r="E29" s="41" t="s">
        <v>27</v>
      </c>
      <c r="F29" s="41"/>
      <c r="G29" s="150">
        <v>12.86</v>
      </c>
      <c r="H29" s="43">
        <v>0.65</v>
      </c>
      <c r="I29" s="10">
        <v>4.5</v>
      </c>
      <c r="J29" s="42" t="s">
        <v>1240</v>
      </c>
    </row>
    <row r="30" spans="1:17" ht="34.4" customHeight="1">
      <c r="A30" s="24" t="s">
        <v>588</v>
      </c>
      <c r="B30" s="53" t="s">
        <v>1241</v>
      </c>
      <c r="C30" s="41" t="s">
        <v>1237</v>
      </c>
      <c r="D30" s="41" t="s">
        <v>540</v>
      </c>
      <c r="E30" s="41" t="s">
        <v>27</v>
      </c>
      <c r="F30" s="41"/>
      <c r="G30" s="150">
        <v>12.14</v>
      </c>
      <c r="H30" s="43">
        <v>0.65</v>
      </c>
      <c r="I30" s="10">
        <v>4.25</v>
      </c>
      <c r="J30" s="42" t="s">
        <v>1242</v>
      </c>
    </row>
    <row r="31" spans="1:17" ht="34.4" customHeight="1">
      <c r="A31" s="24" t="s">
        <v>588</v>
      </c>
      <c r="B31" s="53" t="s">
        <v>1243</v>
      </c>
      <c r="C31" s="41" t="s">
        <v>1237</v>
      </c>
      <c r="D31" s="41" t="s">
        <v>540</v>
      </c>
      <c r="E31" s="41" t="s">
        <v>27</v>
      </c>
      <c r="F31" s="41"/>
      <c r="G31" s="150">
        <v>11.4</v>
      </c>
      <c r="H31" s="43">
        <v>0.65</v>
      </c>
      <c r="I31" s="10">
        <v>3.99</v>
      </c>
      <c r="J31" s="42" t="s">
        <v>1244</v>
      </c>
    </row>
    <row r="32" spans="1:17" ht="34.4" customHeight="1">
      <c r="A32" s="24" t="s">
        <v>588</v>
      </c>
      <c r="B32" s="53" t="s">
        <v>1245</v>
      </c>
      <c r="C32" s="41" t="s">
        <v>1237</v>
      </c>
      <c r="D32" s="41" t="s">
        <v>540</v>
      </c>
      <c r="E32" s="41" t="s">
        <v>27</v>
      </c>
      <c r="F32" s="41"/>
      <c r="G32" s="150">
        <v>10.71</v>
      </c>
      <c r="H32" s="43">
        <v>0.65</v>
      </c>
      <c r="I32" s="10">
        <v>3.75</v>
      </c>
      <c r="J32" s="42" t="s">
        <v>1246</v>
      </c>
    </row>
    <row r="33" spans="1:10" ht="34.4" customHeight="1">
      <c r="A33" s="24" t="s">
        <v>588</v>
      </c>
      <c r="B33" s="53" t="s">
        <v>1247</v>
      </c>
      <c r="C33" s="41" t="s">
        <v>1237</v>
      </c>
      <c r="D33" s="41" t="s">
        <v>540</v>
      </c>
      <c r="E33" s="41" t="s">
        <v>27</v>
      </c>
      <c r="F33" s="41"/>
      <c r="G33" s="150">
        <v>10</v>
      </c>
      <c r="H33" s="43">
        <v>0.65</v>
      </c>
      <c r="I33" s="10">
        <v>3.5</v>
      </c>
      <c r="J33" s="42" t="s">
        <v>1248</v>
      </c>
    </row>
    <row r="34" spans="1:10" ht="34.4" customHeight="1">
      <c r="A34" s="24" t="s">
        <v>588</v>
      </c>
      <c r="B34" s="53" t="s">
        <v>1249</v>
      </c>
      <c r="C34" s="41" t="s">
        <v>539</v>
      </c>
      <c r="D34" s="41" t="s">
        <v>540</v>
      </c>
      <c r="E34" s="41" t="s">
        <v>27</v>
      </c>
      <c r="F34" s="41"/>
      <c r="G34" s="150">
        <v>21000</v>
      </c>
      <c r="H34" s="43">
        <v>0.65</v>
      </c>
      <c r="I34" s="10">
        <v>7350</v>
      </c>
      <c r="J34" s="42" t="s">
        <v>1250</v>
      </c>
    </row>
    <row r="35" spans="1:10" ht="34.4" customHeight="1">
      <c r="A35" s="24" t="s">
        <v>588</v>
      </c>
      <c r="B35" s="53" t="s">
        <v>1251</v>
      </c>
      <c r="C35" s="41" t="s">
        <v>539</v>
      </c>
      <c r="D35" s="41" t="s">
        <v>540</v>
      </c>
      <c r="E35" s="41" t="s">
        <v>27</v>
      </c>
      <c r="F35" s="41"/>
      <c r="G35" s="150">
        <v>45428.57</v>
      </c>
      <c r="H35" s="43">
        <v>0.65</v>
      </c>
      <c r="I35" s="10">
        <v>15900</v>
      </c>
      <c r="J35" s="42" t="s">
        <v>1252</v>
      </c>
    </row>
    <row r="36" spans="1:10" ht="34.4" customHeight="1">
      <c r="A36" s="24" t="s">
        <v>588</v>
      </c>
      <c r="B36" s="53" t="s">
        <v>1253</v>
      </c>
      <c r="C36" s="41" t="s">
        <v>539</v>
      </c>
      <c r="D36" s="41" t="s">
        <v>540</v>
      </c>
      <c r="E36" s="41" t="s">
        <v>27</v>
      </c>
      <c r="F36" s="41"/>
      <c r="G36" s="150">
        <v>72857.14</v>
      </c>
      <c r="H36" s="43">
        <v>0.65</v>
      </c>
      <c r="I36" s="10">
        <v>25500</v>
      </c>
      <c r="J36" s="42" t="s">
        <v>1254</v>
      </c>
    </row>
    <row r="37" spans="1:10" ht="34.4" customHeight="1">
      <c r="A37" s="24" t="s">
        <v>588</v>
      </c>
      <c r="B37" s="53" t="s">
        <v>1255</v>
      </c>
      <c r="C37" s="41" t="s">
        <v>547</v>
      </c>
      <c r="D37" s="41" t="s">
        <v>540</v>
      </c>
      <c r="E37" s="41" t="s">
        <v>27</v>
      </c>
      <c r="F37" s="41"/>
      <c r="G37" s="150">
        <v>11200</v>
      </c>
      <c r="H37" s="43">
        <v>0.65</v>
      </c>
      <c r="I37" s="10">
        <v>3920</v>
      </c>
      <c r="J37" s="42" t="s">
        <v>1256</v>
      </c>
    </row>
    <row r="38" spans="1:10" ht="34.4" customHeight="1">
      <c r="A38" s="24" t="s">
        <v>588</v>
      </c>
      <c r="B38" s="53" t="s">
        <v>1257</v>
      </c>
      <c r="C38" s="41" t="s">
        <v>547</v>
      </c>
      <c r="D38" s="41" t="s">
        <v>540</v>
      </c>
      <c r="E38" s="41" t="s">
        <v>27</v>
      </c>
      <c r="F38" s="41"/>
      <c r="G38" s="150">
        <v>22285.71</v>
      </c>
      <c r="H38" s="43">
        <v>0.65</v>
      </c>
      <c r="I38" s="10">
        <v>7800</v>
      </c>
      <c r="J38" s="42" t="s">
        <v>1258</v>
      </c>
    </row>
    <row r="39" spans="1:10" ht="34.4" customHeight="1">
      <c r="A39" s="24" t="s">
        <v>588</v>
      </c>
      <c r="B39" s="53" t="s">
        <v>1259</v>
      </c>
      <c r="C39" s="41" t="s">
        <v>547</v>
      </c>
      <c r="D39" s="41" t="s">
        <v>540</v>
      </c>
      <c r="E39" s="41" t="s">
        <v>27</v>
      </c>
      <c r="F39" s="41"/>
      <c r="G39" s="150">
        <v>45314.29</v>
      </c>
      <c r="H39" s="43">
        <v>0.65</v>
      </c>
      <c r="I39" s="10">
        <v>15860</v>
      </c>
      <c r="J39" s="42" t="s">
        <v>1260</v>
      </c>
    </row>
    <row r="40" spans="1:10" ht="34.4" customHeight="1">
      <c r="A40" s="24" t="s">
        <v>588</v>
      </c>
      <c r="B40" s="79" t="s">
        <v>1261</v>
      </c>
      <c r="C40" s="41" t="s">
        <v>1262</v>
      </c>
      <c r="D40" s="41" t="s">
        <v>1263</v>
      </c>
      <c r="E40" s="124" t="s">
        <v>1264</v>
      </c>
      <c r="F40" s="125">
        <v>1000</v>
      </c>
      <c r="G40" s="150">
        <v>35</v>
      </c>
      <c r="H40" s="43">
        <v>0.25</v>
      </c>
      <c r="I40" s="10">
        <v>26.25</v>
      </c>
      <c r="J40" s="42" t="s">
        <v>1265</v>
      </c>
    </row>
    <row r="41" spans="1:10" ht="34.4" customHeight="1">
      <c r="A41" s="24" t="s">
        <v>588</v>
      </c>
      <c r="B41" s="79" t="s">
        <v>1266</v>
      </c>
      <c r="C41" s="41" t="s">
        <v>1262</v>
      </c>
      <c r="D41" s="41" t="s">
        <v>1263</v>
      </c>
      <c r="E41" s="124" t="s">
        <v>1264</v>
      </c>
      <c r="F41" s="125">
        <v>1000</v>
      </c>
      <c r="G41" s="150">
        <v>25</v>
      </c>
      <c r="H41" s="43">
        <v>0.25</v>
      </c>
      <c r="I41" s="10">
        <v>18.75</v>
      </c>
      <c r="J41" s="42" t="s">
        <v>1267</v>
      </c>
    </row>
    <row r="42" spans="1:10" ht="34.4" customHeight="1">
      <c r="A42" s="24" t="s">
        <v>588</v>
      </c>
      <c r="B42" s="79" t="s">
        <v>1268</v>
      </c>
      <c r="C42" s="41" t="s">
        <v>1262</v>
      </c>
      <c r="D42" s="41" t="s">
        <v>1263</v>
      </c>
      <c r="E42" s="126" t="s">
        <v>1264</v>
      </c>
      <c r="F42" s="125">
        <v>1000</v>
      </c>
      <c r="G42" s="150">
        <v>2</v>
      </c>
      <c r="H42" s="43">
        <v>0.25</v>
      </c>
      <c r="I42" s="10">
        <v>1.5</v>
      </c>
      <c r="J42" s="42" t="s">
        <v>1269</v>
      </c>
    </row>
    <row r="43" spans="1:10" ht="34.4" customHeight="1">
      <c r="A43" s="24" t="s">
        <v>588</v>
      </c>
      <c r="B43" s="79" t="s">
        <v>1270</v>
      </c>
      <c r="C43" s="41" t="s">
        <v>1262</v>
      </c>
      <c r="D43" s="41" t="s">
        <v>1263</v>
      </c>
      <c r="E43" s="124" t="s">
        <v>1264</v>
      </c>
      <c r="F43" s="125">
        <v>1000</v>
      </c>
      <c r="G43" s="150">
        <v>35</v>
      </c>
      <c r="H43" s="43">
        <v>0.25</v>
      </c>
      <c r="I43" s="10">
        <v>26.25</v>
      </c>
      <c r="J43" s="42" t="s">
        <v>1271</v>
      </c>
    </row>
    <row r="44" spans="1:10" ht="34.4" customHeight="1">
      <c r="A44" s="24" t="s">
        <v>588</v>
      </c>
      <c r="B44" s="79" t="s">
        <v>1272</v>
      </c>
      <c r="C44" s="41" t="s">
        <v>1262</v>
      </c>
      <c r="D44" s="41" t="s">
        <v>1263</v>
      </c>
      <c r="E44" s="124" t="s">
        <v>1264</v>
      </c>
      <c r="F44" s="125"/>
      <c r="G44" s="150">
        <v>12</v>
      </c>
      <c r="H44" s="43">
        <v>0.25</v>
      </c>
      <c r="I44" s="10">
        <v>9</v>
      </c>
      <c r="J44" s="42" t="s">
        <v>1273</v>
      </c>
    </row>
    <row r="45" spans="1:10" ht="34.4" customHeight="1">
      <c r="A45" s="24" t="s">
        <v>588</v>
      </c>
      <c r="B45" s="79" t="s">
        <v>1274</v>
      </c>
      <c r="C45" s="41" t="s">
        <v>1262</v>
      </c>
      <c r="D45" s="41" t="s">
        <v>1263</v>
      </c>
      <c r="E45" s="124" t="s">
        <v>1275</v>
      </c>
      <c r="F45" s="125">
        <v>10</v>
      </c>
      <c r="G45" s="150">
        <v>250</v>
      </c>
      <c r="H45" s="43">
        <v>0.25</v>
      </c>
      <c r="I45" s="10">
        <v>187.5</v>
      </c>
      <c r="J45" s="42" t="s">
        <v>1276</v>
      </c>
    </row>
    <row r="46" spans="1:10" ht="34.4" customHeight="1">
      <c r="A46" s="24" t="s">
        <v>588</v>
      </c>
      <c r="B46" s="79" t="s">
        <v>1277</v>
      </c>
      <c r="C46" s="41" t="s">
        <v>1262</v>
      </c>
      <c r="D46" s="41" t="s">
        <v>540</v>
      </c>
      <c r="E46" s="124" t="s">
        <v>1278</v>
      </c>
      <c r="F46" s="125"/>
      <c r="G46" s="150">
        <v>2500</v>
      </c>
      <c r="H46" s="43">
        <v>0.25</v>
      </c>
      <c r="I46" s="10">
        <v>1875</v>
      </c>
      <c r="J46" s="42" t="s">
        <v>1279</v>
      </c>
    </row>
    <row r="47" spans="1:10" ht="34.4" customHeight="1">
      <c r="A47" s="24" t="s">
        <v>588</v>
      </c>
      <c r="B47" s="79" t="s">
        <v>1280</v>
      </c>
      <c r="C47" s="41" t="s">
        <v>1262</v>
      </c>
      <c r="D47" s="41" t="s">
        <v>1263</v>
      </c>
      <c r="E47" s="124" t="s">
        <v>1275</v>
      </c>
      <c r="F47" s="125">
        <v>25</v>
      </c>
      <c r="G47" s="150">
        <v>500</v>
      </c>
      <c r="H47" s="43">
        <v>0.25</v>
      </c>
      <c r="I47" s="10">
        <v>375</v>
      </c>
      <c r="J47" s="42" t="s">
        <v>1281</v>
      </c>
    </row>
    <row r="48" spans="1:10" ht="34.4" customHeight="1">
      <c r="A48" s="24" t="s">
        <v>588</v>
      </c>
      <c r="B48" s="79" t="s">
        <v>1280</v>
      </c>
      <c r="C48" s="41" t="s">
        <v>1262</v>
      </c>
      <c r="D48" s="41" t="s">
        <v>1263</v>
      </c>
      <c r="E48" s="124" t="s">
        <v>1282</v>
      </c>
      <c r="F48" s="125">
        <v>5000</v>
      </c>
      <c r="G48" s="150">
        <v>40</v>
      </c>
      <c r="H48" s="43">
        <v>0.25</v>
      </c>
      <c r="I48" s="10">
        <v>30</v>
      </c>
      <c r="J48" s="42" t="s">
        <v>1283</v>
      </c>
    </row>
    <row r="49" spans="1:10" ht="34.4" customHeight="1">
      <c r="A49" s="24" t="s">
        <v>588</v>
      </c>
      <c r="B49" s="79" t="s">
        <v>1284</v>
      </c>
      <c r="C49" s="41" t="s">
        <v>1262</v>
      </c>
      <c r="D49" s="41" t="s">
        <v>540</v>
      </c>
      <c r="E49" s="124" t="s">
        <v>1278</v>
      </c>
      <c r="F49" s="125"/>
      <c r="G49" s="150">
        <v>0</v>
      </c>
      <c r="H49" s="43">
        <v>0.25</v>
      </c>
      <c r="I49" s="10">
        <v>0</v>
      </c>
      <c r="J49" s="42" t="s">
        <v>1285</v>
      </c>
    </row>
    <row r="50" spans="1:10" ht="34.4" customHeight="1">
      <c r="A50" s="24" t="s">
        <v>588</v>
      </c>
      <c r="B50" s="79" t="s">
        <v>1286</v>
      </c>
      <c r="C50" s="41" t="s">
        <v>1262</v>
      </c>
      <c r="D50" s="41" t="s">
        <v>1263</v>
      </c>
      <c r="E50" s="124" t="s">
        <v>1275</v>
      </c>
      <c r="F50" s="125">
        <v>10</v>
      </c>
      <c r="G50" s="150">
        <v>625</v>
      </c>
      <c r="H50" s="43">
        <v>0.25</v>
      </c>
      <c r="I50" s="10">
        <v>468.75</v>
      </c>
      <c r="J50" s="42" t="s">
        <v>1287</v>
      </c>
    </row>
    <row r="51" spans="1:10" ht="34.4" customHeight="1">
      <c r="A51" s="24" t="s">
        <v>588</v>
      </c>
      <c r="B51" s="79" t="s">
        <v>1288</v>
      </c>
      <c r="C51" s="41" t="s">
        <v>1262</v>
      </c>
      <c r="D51" s="41" t="s">
        <v>1263</v>
      </c>
      <c r="E51" s="124" t="s">
        <v>1275</v>
      </c>
      <c r="F51" s="125">
        <v>100</v>
      </c>
      <c r="G51" s="150">
        <v>20</v>
      </c>
      <c r="H51" s="43">
        <v>0.25</v>
      </c>
      <c r="I51" s="10">
        <v>15</v>
      </c>
      <c r="J51" s="42" t="s">
        <v>1289</v>
      </c>
    </row>
    <row r="52" spans="1:10" ht="34.4" customHeight="1">
      <c r="A52" s="24" t="s">
        <v>588</v>
      </c>
      <c r="B52" s="79" t="s">
        <v>1290</v>
      </c>
      <c r="C52" s="41" t="s">
        <v>1262</v>
      </c>
      <c r="D52" s="41" t="s">
        <v>1263</v>
      </c>
      <c r="E52" s="124" t="s">
        <v>1275</v>
      </c>
      <c r="F52" s="125">
        <v>10</v>
      </c>
      <c r="G52" s="150">
        <v>180</v>
      </c>
      <c r="H52" s="43">
        <v>0.25</v>
      </c>
      <c r="I52" s="10">
        <v>135</v>
      </c>
      <c r="J52" s="42" t="s">
        <v>1291</v>
      </c>
    </row>
    <row r="53" spans="1:10" ht="34.4" customHeight="1">
      <c r="A53" s="24" t="s">
        <v>588</v>
      </c>
      <c r="B53" s="79" t="s">
        <v>1292</v>
      </c>
      <c r="C53" s="41" t="s">
        <v>1262</v>
      </c>
      <c r="D53" s="41" t="s">
        <v>1263</v>
      </c>
      <c r="E53" s="124" t="s">
        <v>1275</v>
      </c>
      <c r="F53" s="125">
        <v>10</v>
      </c>
      <c r="G53" s="150">
        <v>175</v>
      </c>
      <c r="H53" s="43">
        <v>0.25</v>
      </c>
      <c r="I53" s="10">
        <v>131.25</v>
      </c>
      <c r="J53" s="42" t="s">
        <v>1293</v>
      </c>
    </row>
    <row r="54" spans="1:10" ht="34.4" customHeight="1">
      <c r="A54" s="24" t="s">
        <v>588</v>
      </c>
      <c r="B54" s="79" t="s">
        <v>1294</v>
      </c>
      <c r="C54" s="41" t="s">
        <v>1262</v>
      </c>
      <c r="D54" s="41" t="s">
        <v>1263</v>
      </c>
      <c r="E54" s="124" t="s">
        <v>1295</v>
      </c>
      <c r="F54" s="125">
        <v>500</v>
      </c>
      <c r="G54" s="150">
        <v>10</v>
      </c>
      <c r="H54" s="43">
        <v>0.25</v>
      </c>
      <c r="I54" s="10">
        <v>7.5</v>
      </c>
      <c r="J54" s="42" t="s">
        <v>1296</v>
      </c>
    </row>
    <row r="55" spans="1:10" ht="34.4" customHeight="1">
      <c r="A55" s="24" t="s">
        <v>588</v>
      </c>
      <c r="B55" s="79" t="s">
        <v>1268</v>
      </c>
      <c r="C55" s="41" t="s">
        <v>1262</v>
      </c>
      <c r="D55" s="41" t="s">
        <v>1263</v>
      </c>
      <c r="E55" s="124" t="s">
        <v>1295</v>
      </c>
      <c r="F55" s="125">
        <v>10</v>
      </c>
      <c r="G55" s="150">
        <v>60</v>
      </c>
      <c r="H55" s="43">
        <v>0.25</v>
      </c>
      <c r="I55" s="10">
        <v>45</v>
      </c>
      <c r="J55" s="42" t="s">
        <v>1297</v>
      </c>
    </row>
    <row r="56" spans="1:10" ht="34.4" customHeight="1">
      <c r="A56" s="24" t="s">
        <v>588</v>
      </c>
      <c r="B56" s="79" t="s">
        <v>1270</v>
      </c>
      <c r="C56" s="41" t="s">
        <v>1262</v>
      </c>
      <c r="D56" s="41" t="s">
        <v>1263</v>
      </c>
      <c r="E56" s="124" t="s">
        <v>1275</v>
      </c>
      <c r="F56" s="125">
        <v>10</v>
      </c>
      <c r="G56" s="150">
        <v>625</v>
      </c>
      <c r="H56" s="43">
        <v>0.25</v>
      </c>
      <c r="I56" s="10">
        <v>468.75</v>
      </c>
      <c r="J56" s="42" t="s">
        <v>1298</v>
      </c>
    </row>
    <row r="57" spans="1:10" ht="34.4" customHeight="1">
      <c r="A57" s="24" t="s">
        <v>588</v>
      </c>
      <c r="B57" s="79" t="s">
        <v>1299</v>
      </c>
      <c r="C57" s="41" t="s">
        <v>1262</v>
      </c>
      <c r="D57" s="41" t="s">
        <v>1263</v>
      </c>
      <c r="E57" s="124" t="s">
        <v>1275</v>
      </c>
      <c r="F57" s="125">
        <v>100</v>
      </c>
      <c r="G57" s="150">
        <v>8</v>
      </c>
      <c r="H57" s="43">
        <v>0.25</v>
      </c>
      <c r="I57" s="10">
        <v>6</v>
      </c>
      <c r="J57" s="42" t="s">
        <v>1300</v>
      </c>
    </row>
    <row r="58" spans="1:10" ht="34.4" customHeight="1">
      <c r="A58" s="24" t="s">
        <v>588</v>
      </c>
      <c r="B58" s="79" t="s">
        <v>1266</v>
      </c>
      <c r="C58" s="41" t="s">
        <v>1262</v>
      </c>
      <c r="D58" s="41" t="s">
        <v>1263</v>
      </c>
      <c r="E58" s="124" t="s">
        <v>1275</v>
      </c>
      <c r="F58" s="125">
        <v>10</v>
      </c>
      <c r="G58" s="150">
        <v>350</v>
      </c>
      <c r="H58" s="43">
        <v>0.25</v>
      </c>
      <c r="I58" s="10">
        <v>262.5</v>
      </c>
      <c r="J58" s="42" t="s">
        <v>1301</v>
      </c>
    </row>
    <row r="59" spans="1:10" ht="34.4" customHeight="1">
      <c r="A59" s="24" t="s">
        <v>588</v>
      </c>
      <c r="B59" s="79" t="s">
        <v>1302</v>
      </c>
      <c r="C59" s="41" t="s">
        <v>1262</v>
      </c>
      <c r="D59" s="41" t="s">
        <v>1263</v>
      </c>
      <c r="E59" s="124" t="s">
        <v>1275</v>
      </c>
      <c r="F59" s="125">
        <v>10</v>
      </c>
      <c r="G59" s="150">
        <v>150</v>
      </c>
      <c r="H59" s="43">
        <v>0.25</v>
      </c>
      <c r="I59" s="10">
        <v>112.5</v>
      </c>
      <c r="J59" s="42" t="s">
        <v>1303</v>
      </c>
    </row>
    <row r="60" spans="1:10" ht="34.4" customHeight="1">
      <c r="A60" s="24" t="s">
        <v>588</v>
      </c>
      <c r="B60" s="79" t="s">
        <v>1304</v>
      </c>
      <c r="C60" s="41" t="s">
        <v>1262</v>
      </c>
      <c r="D60" s="41" t="s">
        <v>1263</v>
      </c>
      <c r="E60" s="124" t="s">
        <v>1305</v>
      </c>
      <c r="F60" s="125">
        <v>10</v>
      </c>
      <c r="G60" s="150">
        <v>400</v>
      </c>
      <c r="H60" s="43">
        <v>0.25</v>
      </c>
      <c r="I60" s="10">
        <v>300</v>
      </c>
      <c r="J60" s="42" t="s">
        <v>1306</v>
      </c>
    </row>
    <row r="61" spans="1:10" ht="34.4" customHeight="1">
      <c r="A61" s="24" t="s">
        <v>588</v>
      </c>
      <c r="B61" s="79" t="s">
        <v>1307</v>
      </c>
      <c r="C61" s="41" t="s">
        <v>1262</v>
      </c>
      <c r="D61" s="41" t="s">
        <v>1263</v>
      </c>
      <c r="E61" s="124" t="s">
        <v>1275</v>
      </c>
      <c r="F61" s="127">
        <v>10</v>
      </c>
      <c r="G61" s="150">
        <v>150</v>
      </c>
      <c r="H61" s="43">
        <v>0.25</v>
      </c>
      <c r="I61" s="10">
        <v>112.5</v>
      </c>
      <c r="J61" s="42" t="s">
        <v>1308</v>
      </c>
    </row>
    <row r="62" spans="1:10" ht="34.4" customHeight="1">
      <c r="A62" s="24" t="s">
        <v>588</v>
      </c>
      <c r="B62" s="79" t="s">
        <v>1307</v>
      </c>
      <c r="C62" s="41" t="s">
        <v>1262</v>
      </c>
      <c r="D62" s="41" t="s">
        <v>1263</v>
      </c>
      <c r="E62" s="124" t="s">
        <v>1264</v>
      </c>
      <c r="F62" s="127">
        <v>500</v>
      </c>
      <c r="G62" s="150">
        <v>8</v>
      </c>
      <c r="H62" s="43">
        <v>0.25</v>
      </c>
      <c r="I62" s="10">
        <v>6</v>
      </c>
      <c r="J62" s="42" t="s">
        <v>1309</v>
      </c>
    </row>
    <row r="63" spans="1:10" ht="34.4" customHeight="1">
      <c r="A63" s="24" t="s">
        <v>588</v>
      </c>
      <c r="B63" s="79" t="s">
        <v>1310</v>
      </c>
      <c r="C63" s="41" t="s">
        <v>1262</v>
      </c>
      <c r="D63" s="41" t="s">
        <v>1263</v>
      </c>
      <c r="E63" s="126" t="s">
        <v>1264</v>
      </c>
      <c r="F63" s="128">
        <v>500</v>
      </c>
      <c r="G63" s="150">
        <v>15</v>
      </c>
      <c r="H63" s="43">
        <v>0.25</v>
      </c>
      <c r="I63" s="10">
        <v>11.25</v>
      </c>
      <c r="J63" s="42" t="s">
        <v>1311</v>
      </c>
    </row>
    <row r="64" spans="1:10" ht="34.4" customHeight="1">
      <c r="A64" s="24" t="s">
        <v>588</v>
      </c>
      <c r="B64" s="79" t="s">
        <v>1312</v>
      </c>
      <c r="C64" s="41" t="s">
        <v>1262</v>
      </c>
      <c r="D64" s="41" t="s">
        <v>1263</v>
      </c>
      <c r="E64" s="126" t="s">
        <v>1264</v>
      </c>
      <c r="F64" s="128">
        <v>500</v>
      </c>
      <c r="G64" s="150">
        <v>3</v>
      </c>
      <c r="H64" s="43">
        <v>0.25</v>
      </c>
      <c r="I64" s="10">
        <v>2.25</v>
      </c>
      <c r="J64" s="42" t="s">
        <v>1313</v>
      </c>
    </row>
    <row r="65" spans="1:10" ht="34.4" customHeight="1">
      <c r="A65" s="24" t="s">
        <v>588</v>
      </c>
      <c r="B65" s="79" t="s">
        <v>1314</v>
      </c>
      <c r="C65" s="41" t="s">
        <v>1262</v>
      </c>
      <c r="D65" s="41" t="s">
        <v>1263</v>
      </c>
      <c r="E65" s="126" t="s">
        <v>1264</v>
      </c>
      <c r="F65" s="128">
        <v>500</v>
      </c>
      <c r="G65" s="150">
        <v>2</v>
      </c>
      <c r="H65" s="43">
        <v>0.25</v>
      </c>
      <c r="I65" s="10">
        <v>1.5</v>
      </c>
      <c r="J65" s="42" t="s">
        <v>1315</v>
      </c>
    </row>
    <row r="66" spans="1:10" ht="34.4" customHeight="1">
      <c r="A66" s="24" t="s">
        <v>588</v>
      </c>
      <c r="B66" s="129" t="s">
        <v>1316</v>
      </c>
      <c r="C66" s="41" t="s">
        <v>1262</v>
      </c>
      <c r="D66" s="41" t="s">
        <v>1263</v>
      </c>
      <c r="E66" s="130" t="s">
        <v>1264</v>
      </c>
      <c r="F66" s="128">
        <v>500</v>
      </c>
      <c r="G66" s="150">
        <v>4</v>
      </c>
      <c r="H66" s="43">
        <v>0.25</v>
      </c>
      <c r="I66" s="10">
        <v>3</v>
      </c>
      <c r="J66" s="42" t="s">
        <v>1317</v>
      </c>
    </row>
    <row r="67" spans="1:10" ht="34.4" customHeight="1">
      <c r="A67" s="24" t="s">
        <v>588</v>
      </c>
      <c r="B67" s="79" t="s">
        <v>1318</v>
      </c>
      <c r="C67" s="41" t="s">
        <v>1262</v>
      </c>
      <c r="D67" s="41" t="s">
        <v>1263</v>
      </c>
      <c r="E67" s="126" t="s">
        <v>1264</v>
      </c>
      <c r="F67" s="128">
        <v>500</v>
      </c>
      <c r="G67" s="150">
        <v>8</v>
      </c>
      <c r="H67" s="43">
        <v>0.25</v>
      </c>
      <c r="I67" s="10">
        <v>6</v>
      </c>
      <c r="J67" s="42" t="s">
        <v>1319</v>
      </c>
    </row>
    <row r="68" spans="1:10" ht="34.4" customHeight="1">
      <c r="A68" s="24" t="s">
        <v>588</v>
      </c>
      <c r="B68" s="79" t="s">
        <v>1320</v>
      </c>
      <c r="C68" s="41" t="s">
        <v>1262</v>
      </c>
      <c r="D68" s="41" t="s">
        <v>1263</v>
      </c>
      <c r="E68" s="126" t="s">
        <v>1264</v>
      </c>
      <c r="F68" s="128">
        <v>500</v>
      </c>
      <c r="G68" s="150">
        <v>3</v>
      </c>
      <c r="H68" s="43">
        <v>0.25</v>
      </c>
      <c r="I68" s="10">
        <v>2.25</v>
      </c>
      <c r="J68" s="42" t="s">
        <v>1321</v>
      </c>
    </row>
    <row r="69" spans="1:10" ht="34.4" customHeight="1">
      <c r="A69" s="24" t="s">
        <v>588</v>
      </c>
      <c r="B69" s="79" t="s">
        <v>1322</v>
      </c>
      <c r="C69" s="41" t="s">
        <v>1262</v>
      </c>
      <c r="D69" s="41" t="s">
        <v>1263</v>
      </c>
      <c r="E69" s="126" t="s">
        <v>1275</v>
      </c>
      <c r="F69" s="128">
        <v>500</v>
      </c>
      <c r="G69" s="150">
        <v>3</v>
      </c>
      <c r="H69" s="43">
        <v>0.25</v>
      </c>
      <c r="I69" s="10">
        <v>2.25</v>
      </c>
      <c r="J69" s="42" t="s">
        <v>1323</v>
      </c>
    </row>
    <row r="70" spans="1:10" ht="34.4" customHeight="1">
      <c r="A70" s="24" t="s">
        <v>588</v>
      </c>
      <c r="B70" s="79" t="s">
        <v>1324</v>
      </c>
      <c r="C70" s="41" t="s">
        <v>1262</v>
      </c>
      <c r="D70" s="41" t="s">
        <v>1263</v>
      </c>
      <c r="E70" s="126" t="s">
        <v>1275</v>
      </c>
      <c r="F70" s="128">
        <v>500</v>
      </c>
      <c r="G70" s="150">
        <v>2</v>
      </c>
      <c r="H70" s="43">
        <v>0.25</v>
      </c>
      <c r="I70" s="10">
        <v>1.5</v>
      </c>
      <c r="J70" s="42" t="s">
        <v>1325</v>
      </c>
    </row>
    <row r="71" spans="1:10" ht="34.4" customHeight="1">
      <c r="A71" s="24" t="s">
        <v>588</v>
      </c>
      <c r="B71" s="79" t="s">
        <v>1326</v>
      </c>
      <c r="C71" s="41" t="s">
        <v>1262</v>
      </c>
      <c r="D71" s="41" t="s">
        <v>1263</v>
      </c>
      <c r="E71" s="126" t="s">
        <v>1275</v>
      </c>
      <c r="F71" s="128">
        <v>500</v>
      </c>
      <c r="G71" s="150">
        <v>7</v>
      </c>
      <c r="H71" s="43">
        <v>0.25</v>
      </c>
      <c r="I71" s="10">
        <v>5.25</v>
      </c>
      <c r="J71" s="42" t="s">
        <v>1327</v>
      </c>
    </row>
    <row r="72" spans="1:10" ht="34.4" customHeight="1">
      <c r="A72" s="24" t="s">
        <v>588</v>
      </c>
      <c r="B72" s="131" t="s">
        <v>1328</v>
      </c>
      <c r="C72" s="41" t="s">
        <v>1262</v>
      </c>
      <c r="D72" s="41" t="s">
        <v>1263</v>
      </c>
      <c r="E72" s="130" t="s">
        <v>1275</v>
      </c>
      <c r="F72" s="128">
        <v>500</v>
      </c>
      <c r="G72" s="150">
        <v>3</v>
      </c>
      <c r="H72" s="43">
        <v>0.25</v>
      </c>
      <c r="I72" s="10">
        <v>2.25</v>
      </c>
      <c r="J72" s="42" t="s">
        <v>1329</v>
      </c>
    </row>
    <row r="73" spans="1:10" ht="34.4" customHeight="1">
      <c r="A73" s="24" t="s">
        <v>588</v>
      </c>
      <c r="B73" s="79" t="s">
        <v>1330</v>
      </c>
      <c r="C73" s="41" t="s">
        <v>1262</v>
      </c>
      <c r="D73" s="41" t="s">
        <v>1263</v>
      </c>
      <c r="E73" s="126" t="s">
        <v>1275</v>
      </c>
      <c r="F73" s="128">
        <v>500</v>
      </c>
      <c r="G73" s="150">
        <v>2</v>
      </c>
      <c r="H73" s="43">
        <v>0.25</v>
      </c>
      <c r="I73" s="10">
        <v>1.5</v>
      </c>
      <c r="J73" s="42" t="s">
        <v>1331</v>
      </c>
    </row>
    <row r="74" spans="1:10" ht="34.4" customHeight="1">
      <c r="A74" s="24" t="s">
        <v>588</v>
      </c>
      <c r="B74" s="79" t="s">
        <v>1332</v>
      </c>
      <c r="C74" s="41" t="s">
        <v>1262</v>
      </c>
      <c r="D74" s="41" t="s">
        <v>1263</v>
      </c>
      <c r="E74" s="126" t="s">
        <v>1264</v>
      </c>
      <c r="F74" s="128">
        <v>1000</v>
      </c>
      <c r="G74" s="150">
        <v>7</v>
      </c>
      <c r="H74" s="43">
        <v>0.25</v>
      </c>
      <c r="I74" s="10">
        <v>5.25</v>
      </c>
      <c r="J74" s="42" t="s">
        <v>1333</v>
      </c>
    </row>
    <row r="75" spans="1:10" ht="34.4" customHeight="1">
      <c r="A75" s="24" t="s">
        <v>588</v>
      </c>
      <c r="B75" s="79" t="s">
        <v>1334</v>
      </c>
      <c r="C75" s="41" t="s">
        <v>1262</v>
      </c>
      <c r="D75" s="41" t="s">
        <v>1263</v>
      </c>
      <c r="E75" s="126" t="s">
        <v>1264</v>
      </c>
      <c r="F75" s="128">
        <v>500</v>
      </c>
      <c r="G75" s="150">
        <v>4</v>
      </c>
      <c r="H75" s="43">
        <v>0.25</v>
      </c>
      <c r="I75" s="10">
        <v>3</v>
      </c>
      <c r="J75" s="42" t="s">
        <v>1335</v>
      </c>
    </row>
    <row r="76" spans="1:10" ht="34.4" customHeight="1">
      <c r="A76" s="24" t="s">
        <v>588</v>
      </c>
      <c r="B76" s="79" t="s">
        <v>1336</v>
      </c>
      <c r="C76" s="41" t="s">
        <v>1262</v>
      </c>
      <c r="D76" s="41" t="s">
        <v>1263</v>
      </c>
      <c r="E76" s="126" t="s">
        <v>1264</v>
      </c>
      <c r="F76" s="128">
        <v>500</v>
      </c>
      <c r="G76" s="150">
        <v>2</v>
      </c>
      <c r="H76" s="43">
        <v>0.25</v>
      </c>
      <c r="I76" s="10">
        <v>1.5</v>
      </c>
      <c r="J76" s="42" t="s">
        <v>1337</v>
      </c>
    </row>
    <row r="77" spans="1:10" ht="34.4" customHeight="1">
      <c r="A77" s="24" t="s">
        <v>588</v>
      </c>
      <c r="B77" s="79" t="s">
        <v>1338</v>
      </c>
      <c r="C77" s="41" t="s">
        <v>1262</v>
      </c>
      <c r="D77" s="41" t="s">
        <v>1263</v>
      </c>
      <c r="E77" s="126" t="s">
        <v>1275</v>
      </c>
      <c r="F77" s="128">
        <v>500</v>
      </c>
      <c r="G77" s="150">
        <v>7</v>
      </c>
      <c r="H77" s="43">
        <v>0.25</v>
      </c>
      <c r="I77" s="10">
        <v>5.25</v>
      </c>
      <c r="J77" s="42" t="s">
        <v>1339</v>
      </c>
    </row>
    <row r="78" spans="1:10" ht="34.4" customHeight="1">
      <c r="A78" s="24" t="s">
        <v>588</v>
      </c>
      <c r="B78" s="79" t="s">
        <v>1340</v>
      </c>
      <c r="C78" s="41" t="s">
        <v>1262</v>
      </c>
      <c r="D78" s="41" t="s">
        <v>540</v>
      </c>
      <c r="E78" s="126" t="s">
        <v>1341</v>
      </c>
      <c r="F78" s="128"/>
      <c r="G78" s="150">
        <v>100000</v>
      </c>
      <c r="H78" s="43">
        <v>0.25</v>
      </c>
      <c r="I78" s="10">
        <v>75000</v>
      </c>
      <c r="J78" s="42" t="s">
        <v>1342</v>
      </c>
    </row>
    <row r="79" spans="1:10" ht="34.4" customHeight="1">
      <c r="A79" s="24" t="s">
        <v>588</v>
      </c>
      <c r="B79" s="79" t="s">
        <v>1343</v>
      </c>
      <c r="C79" s="41" t="s">
        <v>1262</v>
      </c>
      <c r="D79" s="41" t="s">
        <v>540</v>
      </c>
      <c r="E79" s="126" t="s">
        <v>27</v>
      </c>
      <c r="F79" s="128"/>
      <c r="G79" s="150">
        <v>75000</v>
      </c>
      <c r="H79" s="43">
        <v>0.25</v>
      </c>
      <c r="I79" s="10">
        <v>56250</v>
      </c>
      <c r="J79" s="42" t="s">
        <v>1344</v>
      </c>
    </row>
    <row r="80" spans="1:10" ht="34.4" customHeight="1">
      <c r="A80" s="24" t="s">
        <v>588</v>
      </c>
      <c r="B80" s="79" t="s">
        <v>1345</v>
      </c>
      <c r="C80" s="41" t="s">
        <v>1262</v>
      </c>
      <c r="D80" s="41" t="s">
        <v>540</v>
      </c>
      <c r="E80" s="126" t="s">
        <v>27</v>
      </c>
      <c r="F80" s="128"/>
      <c r="G80" s="150">
        <v>25000</v>
      </c>
      <c r="H80" s="43">
        <v>0.25</v>
      </c>
      <c r="I80" s="10">
        <v>18750</v>
      </c>
      <c r="J80" s="42" t="s">
        <v>1346</v>
      </c>
    </row>
    <row r="81" spans="1:12" ht="34.4" customHeight="1">
      <c r="A81" s="24" t="s">
        <v>588</v>
      </c>
      <c r="B81" s="79" t="s">
        <v>1347</v>
      </c>
      <c r="C81" s="41" t="s">
        <v>1262</v>
      </c>
      <c r="D81" s="41" t="s">
        <v>1263</v>
      </c>
      <c r="E81" s="126" t="s">
        <v>27</v>
      </c>
      <c r="F81" s="128"/>
      <c r="G81" s="150">
        <v>100</v>
      </c>
      <c r="H81" s="43">
        <v>0.25</v>
      </c>
      <c r="I81" s="10">
        <v>75</v>
      </c>
      <c r="J81" s="42" t="s">
        <v>1348</v>
      </c>
    </row>
    <row r="82" spans="1:12" ht="34.4" customHeight="1">
      <c r="A82" s="24" t="s">
        <v>588</v>
      </c>
      <c r="B82" s="79" t="s">
        <v>1349</v>
      </c>
      <c r="C82" s="41" t="s">
        <v>1262</v>
      </c>
      <c r="D82" s="41" t="s">
        <v>1263</v>
      </c>
      <c r="E82" s="126" t="s">
        <v>1350</v>
      </c>
      <c r="F82" s="128"/>
      <c r="G82" s="150">
        <v>1.25</v>
      </c>
      <c r="H82" s="43">
        <v>0.25</v>
      </c>
      <c r="I82" s="10">
        <v>0.9375</v>
      </c>
      <c r="J82" s="42" t="s">
        <v>1351</v>
      </c>
    </row>
    <row r="83" spans="1:12" ht="34.4" customHeight="1">
      <c r="A83" s="24" t="s">
        <v>588</v>
      </c>
      <c r="B83" s="79" t="s">
        <v>1352</v>
      </c>
      <c r="C83" s="41" t="s">
        <v>1262</v>
      </c>
      <c r="D83" s="41" t="s">
        <v>1263</v>
      </c>
      <c r="E83" s="126" t="s">
        <v>1275</v>
      </c>
      <c r="F83" s="128">
        <v>500</v>
      </c>
      <c r="G83" s="150">
        <v>6</v>
      </c>
      <c r="H83" s="43">
        <v>0.25</v>
      </c>
      <c r="I83" s="10">
        <v>4.5</v>
      </c>
      <c r="J83" s="42" t="s">
        <v>1353</v>
      </c>
    </row>
    <row r="84" spans="1:12" ht="34.4" customHeight="1">
      <c r="A84" s="24" t="s">
        <v>588</v>
      </c>
      <c r="B84" s="79" t="s">
        <v>1352</v>
      </c>
      <c r="C84" s="41" t="s">
        <v>1262</v>
      </c>
      <c r="D84" s="41" t="s">
        <v>1263</v>
      </c>
      <c r="E84" s="126" t="s">
        <v>1264</v>
      </c>
      <c r="F84" s="128">
        <v>1000</v>
      </c>
      <c r="G84" s="150">
        <v>3</v>
      </c>
      <c r="H84" s="43">
        <v>0.25</v>
      </c>
      <c r="I84" s="10">
        <v>2.25</v>
      </c>
      <c r="J84" s="42" t="s">
        <v>1354</v>
      </c>
    </row>
    <row r="85" spans="1:12" ht="34.4" customHeight="1">
      <c r="A85" s="24" t="s">
        <v>588</v>
      </c>
      <c r="B85" s="79" t="s">
        <v>1355</v>
      </c>
      <c r="C85" s="41" t="s">
        <v>1262</v>
      </c>
      <c r="D85" s="41" t="s">
        <v>1263</v>
      </c>
      <c r="E85" s="126" t="s">
        <v>1275</v>
      </c>
      <c r="F85" s="128">
        <v>10</v>
      </c>
      <c r="G85" s="150">
        <v>6</v>
      </c>
      <c r="H85" s="43">
        <v>0.25</v>
      </c>
      <c r="I85" s="10">
        <v>4.5</v>
      </c>
      <c r="J85" s="42" t="s">
        <v>1356</v>
      </c>
    </row>
    <row r="86" spans="1:12" ht="34.4" customHeight="1">
      <c r="A86" s="24" t="s">
        <v>588</v>
      </c>
      <c r="B86" s="79" t="s">
        <v>1355</v>
      </c>
      <c r="C86" s="41" t="s">
        <v>1262</v>
      </c>
      <c r="D86" s="41" t="s">
        <v>1263</v>
      </c>
      <c r="E86" s="126" t="s">
        <v>1264</v>
      </c>
      <c r="F86" s="128">
        <v>500</v>
      </c>
      <c r="G86" s="150">
        <v>3</v>
      </c>
      <c r="H86" s="43">
        <v>0.25</v>
      </c>
      <c r="I86" s="10">
        <v>2.25</v>
      </c>
      <c r="J86" s="42" t="s">
        <v>1357</v>
      </c>
    </row>
    <row r="87" spans="1:12" ht="34.4" customHeight="1">
      <c r="A87" s="24" t="s">
        <v>588</v>
      </c>
      <c r="B87" s="79" t="s">
        <v>1358</v>
      </c>
      <c r="C87" s="41" t="s">
        <v>1262</v>
      </c>
      <c r="D87" s="41" t="s">
        <v>1263</v>
      </c>
      <c r="E87" s="126" t="s">
        <v>1264</v>
      </c>
      <c r="F87" s="128">
        <v>500</v>
      </c>
      <c r="G87" s="150">
        <v>600</v>
      </c>
      <c r="H87" s="43">
        <v>0.25</v>
      </c>
      <c r="I87" s="10">
        <v>450</v>
      </c>
      <c r="J87" s="42" t="s">
        <v>1359</v>
      </c>
    </row>
    <row r="88" spans="1:12" ht="34.4" customHeight="1">
      <c r="A88" s="24" t="s">
        <v>588</v>
      </c>
      <c r="B88" s="79" t="s">
        <v>1360</v>
      </c>
      <c r="C88" s="41" t="s">
        <v>1262</v>
      </c>
      <c r="D88" s="41" t="s">
        <v>1263</v>
      </c>
      <c r="E88" s="126" t="s">
        <v>1264</v>
      </c>
      <c r="F88" s="128">
        <v>500</v>
      </c>
      <c r="G88" s="150">
        <v>600</v>
      </c>
      <c r="H88" s="43">
        <v>0.25</v>
      </c>
      <c r="I88" s="10">
        <v>450</v>
      </c>
      <c r="J88" s="42" t="s">
        <v>1361</v>
      </c>
    </row>
    <row r="89" spans="1:12" s="208" customFormat="1" ht="34.4" customHeight="1">
      <c r="A89" s="200" t="s">
        <v>588</v>
      </c>
      <c r="B89" s="201" t="s">
        <v>2779</v>
      </c>
      <c r="C89" s="202" t="s">
        <v>1262</v>
      </c>
      <c r="D89" s="202" t="s">
        <v>1263</v>
      </c>
      <c r="E89" s="203" t="s">
        <v>2791</v>
      </c>
      <c r="F89" s="204">
        <v>1</v>
      </c>
      <c r="G89" s="150">
        <v>624</v>
      </c>
      <c r="H89" s="205">
        <v>0.25</v>
      </c>
      <c r="I89" s="206">
        <v>499.2</v>
      </c>
      <c r="J89" s="207" t="s">
        <v>2785</v>
      </c>
    </row>
    <row r="90" spans="1:12" s="208" customFormat="1" ht="34.4" customHeight="1">
      <c r="A90" s="200" t="s">
        <v>588</v>
      </c>
      <c r="B90" s="209" t="s">
        <v>2780</v>
      </c>
      <c r="C90" s="202" t="s">
        <v>1262</v>
      </c>
      <c r="D90" s="202" t="s">
        <v>1263</v>
      </c>
      <c r="E90" s="203" t="s">
        <v>1264</v>
      </c>
      <c r="F90" s="204">
        <v>500</v>
      </c>
      <c r="G90" s="150">
        <v>0.11649999999999999</v>
      </c>
      <c r="H90" s="205">
        <v>0.25</v>
      </c>
      <c r="I90" s="206">
        <v>9.3199999999999991E-2</v>
      </c>
      <c r="J90" s="207" t="s">
        <v>2786</v>
      </c>
    </row>
    <row r="91" spans="1:12" s="208" customFormat="1" ht="34.4" customHeight="1">
      <c r="A91" s="200" t="s">
        <v>588</v>
      </c>
      <c r="B91" s="210" t="s">
        <v>2781</v>
      </c>
      <c r="C91" s="202" t="s">
        <v>1262</v>
      </c>
      <c r="D91" s="202" t="s">
        <v>1263</v>
      </c>
      <c r="E91" s="203" t="s">
        <v>1264</v>
      </c>
      <c r="F91" s="204">
        <v>500</v>
      </c>
      <c r="G91" s="150">
        <v>6.5000000000000002E-2</v>
      </c>
      <c r="H91" s="205">
        <v>0.25</v>
      </c>
      <c r="I91" s="206">
        <v>5.2000000000000005E-2</v>
      </c>
      <c r="J91" s="207" t="s">
        <v>2787</v>
      </c>
    </row>
    <row r="92" spans="1:12" s="208" customFormat="1" ht="34.4" customHeight="1">
      <c r="A92" s="200" t="s">
        <v>588</v>
      </c>
      <c r="B92" s="209" t="s">
        <v>2782</v>
      </c>
      <c r="C92" s="202" t="s">
        <v>1262</v>
      </c>
      <c r="D92" s="202" t="s">
        <v>1263</v>
      </c>
      <c r="E92" s="203" t="s">
        <v>27</v>
      </c>
      <c r="F92" s="204">
        <v>1</v>
      </c>
      <c r="G92" s="150">
        <v>300.3</v>
      </c>
      <c r="H92" s="205">
        <v>0.25</v>
      </c>
      <c r="I92" s="206">
        <v>240.24</v>
      </c>
      <c r="J92" s="207" t="s">
        <v>2788</v>
      </c>
    </row>
    <row r="93" spans="1:12" s="208" customFormat="1" ht="34.4" customHeight="1">
      <c r="A93" s="200" t="s">
        <v>588</v>
      </c>
      <c r="B93" s="211" t="s">
        <v>2783</v>
      </c>
      <c r="C93" s="202" t="s">
        <v>1262</v>
      </c>
      <c r="D93" s="202" t="s">
        <v>1263</v>
      </c>
      <c r="E93" s="203" t="s">
        <v>2792</v>
      </c>
      <c r="F93" s="204">
        <v>500</v>
      </c>
      <c r="G93" s="150">
        <v>0.90999999999999992</v>
      </c>
      <c r="H93" s="205">
        <v>0.25</v>
      </c>
      <c r="I93" s="206">
        <v>0.72799999999999998</v>
      </c>
      <c r="J93" s="207" t="s">
        <v>2789</v>
      </c>
    </row>
    <row r="94" spans="1:12" s="208" customFormat="1" ht="34.4" customHeight="1">
      <c r="A94" s="200" t="s">
        <v>588</v>
      </c>
      <c r="B94" s="211" t="s">
        <v>2784</v>
      </c>
      <c r="C94" s="202" t="s">
        <v>1262</v>
      </c>
      <c r="D94" s="202" t="s">
        <v>1263</v>
      </c>
      <c r="E94" s="203" t="s">
        <v>27</v>
      </c>
      <c r="F94" s="204">
        <v>1</v>
      </c>
      <c r="G94" s="150">
        <v>0</v>
      </c>
      <c r="H94" s="205">
        <v>0.25</v>
      </c>
      <c r="I94" s="206">
        <v>0</v>
      </c>
      <c r="J94" s="207" t="s">
        <v>2790</v>
      </c>
    </row>
    <row r="95" spans="1:12" ht="34.4" customHeight="1">
      <c r="A95" s="24" t="s">
        <v>1362</v>
      </c>
      <c r="B95" s="53" t="s">
        <v>1363</v>
      </c>
      <c r="C95" s="41" t="s">
        <v>1364</v>
      </c>
      <c r="D95" s="41" t="s">
        <v>1365</v>
      </c>
      <c r="E95" s="41" t="s">
        <v>27</v>
      </c>
      <c r="F95" s="41"/>
      <c r="G95" s="150">
        <v>4</v>
      </c>
      <c r="H95" s="43">
        <v>0.25</v>
      </c>
      <c r="I95" s="10">
        <v>3</v>
      </c>
      <c r="J95" s="42" t="s">
        <v>2741</v>
      </c>
    </row>
    <row r="96" spans="1:12" ht="34.4" customHeight="1">
      <c r="A96" s="24" t="s">
        <v>1362</v>
      </c>
      <c r="B96" s="53" t="s">
        <v>1366</v>
      </c>
      <c r="C96" s="41" t="s">
        <v>1364</v>
      </c>
      <c r="D96" s="41" t="s">
        <v>1365</v>
      </c>
      <c r="E96" s="41" t="s">
        <v>27</v>
      </c>
      <c r="F96" s="41"/>
      <c r="G96" s="150">
        <v>16</v>
      </c>
      <c r="H96" s="43">
        <v>0.25</v>
      </c>
      <c r="I96" s="10">
        <v>12</v>
      </c>
      <c r="J96" s="42" t="s">
        <v>2742</v>
      </c>
      <c r="K96" s="26"/>
      <c r="L96" s="26"/>
    </row>
    <row r="97" spans="1:12" ht="34.4" customHeight="1">
      <c r="A97" s="24" t="s">
        <v>1362</v>
      </c>
      <c r="B97" t="s">
        <v>1367</v>
      </c>
      <c r="C97" s="41" t="s">
        <v>1364</v>
      </c>
      <c r="D97" s="41" t="s">
        <v>1365</v>
      </c>
      <c r="E97" s="41" t="s">
        <v>27</v>
      </c>
      <c r="F97" s="41"/>
      <c r="G97" s="150">
        <v>21.333333333333332</v>
      </c>
      <c r="H97" s="43">
        <v>0.25</v>
      </c>
      <c r="I97" s="10">
        <v>16</v>
      </c>
      <c r="J97" s="42" t="s">
        <v>2743</v>
      </c>
      <c r="K97" s="26"/>
      <c r="L97" s="26"/>
    </row>
    <row r="98" spans="1:12" ht="34.4" customHeight="1">
      <c r="A98" s="24" t="s">
        <v>1362</v>
      </c>
      <c r="B98" s="53" t="s">
        <v>1368</v>
      </c>
      <c r="C98" s="41" t="s">
        <v>1364</v>
      </c>
      <c r="D98" s="41" t="s">
        <v>1365</v>
      </c>
      <c r="E98" s="41" t="s">
        <v>27</v>
      </c>
      <c r="F98" s="41"/>
      <c r="G98" s="150">
        <v>65.333333333333329</v>
      </c>
      <c r="H98" s="43">
        <v>0.25</v>
      </c>
      <c r="I98" s="10">
        <v>49</v>
      </c>
      <c r="J98" s="42" t="s">
        <v>2744</v>
      </c>
      <c r="K98" s="26"/>
      <c r="L98" s="26"/>
    </row>
    <row r="99" spans="1:12" ht="34.4" customHeight="1">
      <c r="A99" s="24" t="s">
        <v>1362</v>
      </c>
      <c r="B99" s="53" t="s">
        <v>1369</v>
      </c>
      <c r="C99" s="41" t="s">
        <v>1364</v>
      </c>
      <c r="D99" s="41" t="s">
        <v>1365</v>
      </c>
      <c r="E99" s="41" t="s">
        <v>27</v>
      </c>
      <c r="F99" s="41"/>
      <c r="G99" s="150">
        <v>132</v>
      </c>
      <c r="H99" s="43">
        <v>0.25</v>
      </c>
      <c r="I99" s="10">
        <v>99</v>
      </c>
      <c r="J99" s="42" t="s">
        <v>2745</v>
      </c>
      <c r="K99" s="26"/>
      <c r="L99" s="26"/>
    </row>
    <row r="100" spans="1:12" ht="34.4" customHeight="1">
      <c r="A100" s="24" t="s">
        <v>1362</v>
      </c>
      <c r="B100" s="53" t="s">
        <v>1370</v>
      </c>
      <c r="C100" s="41" t="s">
        <v>1364</v>
      </c>
      <c r="D100" s="41" t="s">
        <v>1365</v>
      </c>
      <c r="E100" s="41" t="s">
        <v>27</v>
      </c>
      <c r="F100" s="41"/>
      <c r="G100" s="150">
        <v>265.33333333333331</v>
      </c>
      <c r="H100" s="43">
        <v>0.25</v>
      </c>
      <c r="I100" s="10">
        <v>199</v>
      </c>
      <c r="J100" s="42" t="s">
        <v>2746</v>
      </c>
      <c r="K100" s="26"/>
      <c r="L100" s="26"/>
    </row>
    <row r="101" spans="1:12" ht="34.4" customHeight="1">
      <c r="A101" s="24" t="s">
        <v>1362</v>
      </c>
      <c r="B101" s="53" t="s">
        <v>1371</v>
      </c>
      <c r="C101" s="41" t="s">
        <v>1364</v>
      </c>
      <c r="D101" s="41" t="s">
        <v>1365</v>
      </c>
      <c r="E101" s="41" t="s">
        <v>27</v>
      </c>
      <c r="F101" s="41"/>
      <c r="G101" s="150">
        <v>532</v>
      </c>
      <c r="H101" s="43">
        <v>0.25</v>
      </c>
      <c r="I101" s="10">
        <v>399</v>
      </c>
      <c r="J101" s="42" t="s">
        <v>2747</v>
      </c>
      <c r="K101" s="26"/>
      <c r="L101" s="26"/>
    </row>
    <row r="102" spans="1:12" ht="34.4" customHeight="1">
      <c r="A102" s="24" t="s">
        <v>588</v>
      </c>
      <c r="B102" s="53" t="s">
        <v>1372</v>
      </c>
      <c r="C102" s="41" t="s">
        <v>1373</v>
      </c>
      <c r="D102" s="41" t="s">
        <v>1173</v>
      </c>
      <c r="E102" s="41" t="s">
        <v>27</v>
      </c>
      <c r="F102" s="41"/>
      <c r="G102" s="150">
        <v>500472.33333333331</v>
      </c>
      <c r="H102" s="43">
        <v>0.25</v>
      </c>
      <c r="I102" s="10">
        <v>375354.25</v>
      </c>
      <c r="J102" s="42" t="s">
        <v>2748</v>
      </c>
      <c r="K102" s="26"/>
      <c r="L102" s="26"/>
    </row>
    <row r="103" spans="1:12" ht="34.4" customHeight="1">
      <c r="A103" s="24" t="s">
        <v>588</v>
      </c>
      <c r="B103" s="53" t="s">
        <v>1374</v>
      </c>
      <c r="C103" s="41" t="s">
        <v>1373</v>
      </c>
      <c r="D103" s="41" t="s">
        <v>1173</v>
      </c>
      <c r="E103" s="41" t="s">
        <v>27</v>
      </c>
      <c r="F103" s="41"/>
      <c r="G103" s="150">
        <v>672765.33333333326</v>
      </c>
      <c r="H103" s="43">
        <v>0.25</v>
      </c>
      <c r="I103" s="10">
        <v>504573.99999999994</v>
      </c>
      <c r="J103" s="42" t="s">
        <v>2749</v>
      </c>
      <c r="K103" s="26"/>
      <c r="L103" s="26"/>
    </row>
    <row r="104" spans="1:12" ht="34.4" customHeight="1">
      <c r="A104" s="24" t="s">
        <v>588</v>
      </c>
      <c r="B104" s="53" t="s">
        <v>1375</v>
      </c>
      <c r="C104" s="41" t="s">
        <v>1373</v>
      </c>
      <c r="D104" s="41" t="s">
        <v>1173</v>
      </c>
      <c r="E104" s="41" t="s">
        <v>27</v>
      </c>
      <c r="F104" s="41"/>
      <c r="G104" s="150">
        <v>788961.33333333337</v>
      </c>
      <c r="H104" s="43">
        <v>0.25</v>
      </c>
      <c r="I104" s="10">
        <v>591721</v>
      </c>
      <c r="J104" s="42" t="s">
        <v>2750</v>
      </c>
      <c r="K104" s="26"/>
      <c r="L104" s="26"/>
    </row>
    <row r="105" spans="1:12" ht="34.4" customHeight="1">
      <c r="A105" s="24" t="s">
        <v>588</v>
      </c>
      <c r="B105" s="53" t="s">
        <v>1376</v>
      </c>
      <c r="C105" s="41" t="s">
        <v>1373</v>
      </c>
      <c r="D105" s="41" t="s">
        <v>1173</v>
      </c>
      <c r="E105" s="41" t="s">
        <v>27</v>
      </c>
      <c r="F105" s="41"/>
      <c r="G105" s="150">
        <v>106605</v>
      </c>
      <c r="H105" s="43">
        <v>0.25</v>
      </c>
      <c r="I105" s="10">
        <v>79953.75</v>
      </c>
      <c r="J105" s="42" t="s">
        <v>2751</v>
      </c>
      <c r="K105" s="26"/>
      <c r="L105" s="26"/>
    </row>
    <row r="106" spans="1:12" ht="34.4" customHeight="1">
      <c r="A106" s="24" t="s">
        <v>588</v>
      </c>
      <c r="B106" s="53" t="s">
        <v>1377</v>
      </c>
      <c r="C106" s="41" t="s">
        <v>1373</v>
      </c>
      <c r="D106" s="41" t="s">
        <v>1173</v>
      </c>
      <c r="E106" s="41" t="s">
        <v>27</v>
      </c>
      <c r="F106" s="41"/>
      <c r="G106" s="150">
        <v>147682.99999999997</v>
      </c>
      <c r="H106" s="43">
        <v>0.25</v>
      </c>
      <c r="I106" s="10">
        <v>110762.24999999999</v>
      </c>
      <c r="J106" s="42" t="s">
        <v>2752</v>
      </c>
      <c r="K106" s="26"/>
      <c r="L106" s="26"/>
    </row>
    <row r="107" spans="1:12" ht="34.4" customHeight="1">
      <c r="A107" s="24" t="s">
        <v>588</v>
      </c>
      <c r="B107" s="53" t="s">
        <v>1378</v>
      </c>
      <c r="C107" s="41" t="s">
        <v>1373</v>
      </c>
      <c r="D107" s="41" t="s">
        <v>1173</v>
      </c>
      <c r="E107" s="41" t="s">
        <v>27</v>
      </c>
      <c r="F107" s="41"/>
      <c r="G107" s="150">
        <v>207115</v>
      </c>
      <c r="H107" s="43">
        <v>0.25</v>
      </c>
      <c r="I107" s="10">
        <v>155336.25</v>
      </c>
      <c r="J107" s="42" t="s">
        <v>2753</v>
      </c>
      <c r="K107" s="26"/>
      <c r="L107" s="26"/>
    </row>
    <row r="108" spans="1:12" ht="34.4" customHeight="1">
      <c r="A108" s="24" t="s">
        <v>588</v>
      </c>
      <c r="B108" s="53" t="s">
        <v>1379</v>
      </c>
      <c r="C108" s="41" t="s">
        <v>1380</v>
      </c>
      <c r="D108" s="41" t="s">
        <v>540</v>
      </c>
      <c r="E108" s="41" t="s">
        <v>27</v>
      </c>
      <c r="F108" s="41"/>
      <c r="G108" s="150">
        <v>19.86</v>
      </c>
      <c r="H108" s="43">
        <v>0.65</v>
      </c>
      <c r="I108" s="10">
        <v>6.95</v>
      </c>
      <c r="J108" s="42" t="s">
        <v>2754</v>
      </c>
      <c r="K108" s="26"/>
      <c r="L108" s="26"/>
    </row>
    <row r="109" spans="1:12" ht="34.4" customHeight="1">
      <c r="A109" s="24" t="s">
        <v>1362</v>
      </c>
      <c r="B109" s="53" t="s">
        <v>1381</v>
      </c>
      <c r="C109" s="41" t="s">
        <v>558</v>
      </c>
      <c r="D109" s="41" t="s">
        <v>540</v>
      </c>
      <c r="E109" s="41" t="s">
        <v>27</v>
      </c>
      <c r="F109" s="41"/>
      <c r="G109" s="150">
        <v>8000</v>
      </c>
      <c r="H109" s="43">
        <v>0.25</v>
      </c>
      <c r="I109" s="10">
        <v>6000</v>
      </c>
      <c r="J109" s="42" t="s">
        <v>2755</v>
      </c>
      <c r="K109" s="69"/>
      <c r="L109" s="26"/>
    </row>
    <row r="110" spans="1:12" ht="34.4" customHeight="1">
      <c r="A110" s="24" t="s">
        <v>1362</v>
      </c>
      <c r="B110" s="53" t="s">
        <v>1382</v>
      </c>
      <c r="C110" s="41" t="s">
        <v>558</v>
      </c>
      <c r="D110" s="41" t="s">
        <v>540</v>
      </c>
      <c r="E110" s="41" t="s">
        <v>27</v>
      </c>
      <c r="F110" s="41"/>
      <c r="G110" s="150">
        <v>16000</v>
      </c>
      <c r="H110" s="43">
        <v>0.25</v>
      </c>
      <c r="I110" s="10">
        <v>12000</v>
      </c>
      <c r="J110" s="42" t="s">
        <v>2756</v>
      </c>
      <c r="K110" s="69"/>
      <c r="L110" s="26"/>
    </row>
    <row r="111" spans="1:12" ht="29">
      <c r="A111" s="24" t="s">
        <v>1362</v>
      </c>
      <c r="B111" s="53" t="s">
        <v>1383</v>
      </c>
      <c r="C111" s="41" t="s">
        <v>558</v>
      </c>
      <c r="D111" s="41" t="s">
        <v>540</v>
      </c>
      <c r="E111" s="41" t="s">
        <v>27</v>
      </c>
      <c r="F111" s="41"/>
      <c r="G111" s="150">
        <v>25000</v>
      </c>
      <c r="H111" s="43">
        <v>0.25</v>
      </c>
      <c r="I111" s="10">
        <v>18750</v>
      </c>
      <c r="J111" s="42" t="s">
        <v>2757</v>
      </c>
      <c r="K111" s="69"/>
    </row>
    <row r="112" spans="1:12" ht="29">
      <c r="A112" s="24" t="s">
        <v>1362</v>
      </c>
      <c r="B112" s="53" t="s">
        <v>1384</v>
      </c>
      <c r="C112" s="41" t="s">
        <v>558</v>
      </c>
      <c r="D112" s="41" t="s">
        <v>540</v>
      </c>
      <c r="E112" s="41" t="s">
        <v>27</v>
      </c>
      <c r="F112" s="41"/>
      <c r="G112" s="150">
        <v>8000</v>
      </c>
      <c r="H112" s="43">
        <v>0.25</v>
      </c>
      <c r="I112" s="10">
        <v>6000</v>
      </c>
      <c r="J112" s="42" t="s">
        <v>2758</v>
      </c>
      <c r="K112" s="69"/>
    </row>
    <row r="113" spans="1:11" ht="29">
      <c r="A113" s="24" t="s">
        <v>1362</v>
      </c>
      <c r="B113" s="53" t="s">
        <v>1385</v>
      </c>
      <c r="C113" s="41" t="s">
        <v>558</v>
      </c>
      <c r="D113" s="41" t="s">
        <v>540</v>
      </c>
      <c r="E113" s="41" t="s">
        <v>27</v>
      </c>
      <c r="F113" s="41"/>
      <c r="G113" s="150">
        <v>16000</v>
      </c>
      <c r="H113" s="43">
        <v>0.25</v>
      </c>
      <c r="I113" s="10">
        <v>12000</v>
      </c>
      <c r="J113" s="42" t="s">
        <v>2759</v>
      </c>
      <c r="K113" s="69"/>
    </row>
    <row r="114" spans="1:11" ht="29">
      <c r="A114" s="24" t="s">
        <v>1362</v>
      </c>
      <c r="B114" s="53" t="s">
        <v>1386</v>
      </c>
      <c r="C114" s="41" t="s">
        <v>558</v>
      </c>
      <c r="D114" s="41" t="s">
        <v>540</v>
      </c>
      <c r="E114" s="41" t="s">
        <v>27</v>
      </c>
      <c r="F114" s="41"/>
      <c r="G114" s="150">
        <v>25000</v>
      </c>
      <c r="H114" s="43">
        <v>0.25</v>
      </c>
      <c r="I114" s="10">
        <v>18750</v>
      </c>
      <c r="J114" s="42" t="s">
        <v>2760</v>
      </c>
      <c r="K114" s="69"/>
    </row>
    <row r="115" spans="1:11" ht="29">
      <c r="A115" s="24" t="s">
        <v>588</v>
      </c>
      <c r="B115" s="44" t="s">
        <v>1387</v>
      </c>
      <c r="C115" s="41" t="s">
        <v>1388</v>
      </c>
      <c r="D115" s="41" t="s">
        <v>1365</v>
      </c>
      <c r="E115" s="3" t="s">
        <v>1389</v>
      </c>
      <c r="F115" s="3"/>
      <c r="G115" s="10">
        <v>4</v>
      </c>
      <c r="H115" s="43">
        <v>0.25</v>
      </c>
      <c r="I115" s="10">
        <v>3</v>
      </c>
      <c r="J115" s="42" t="s">
        <v>2761</v>
      </c>
      <c r="K115" s="69"/>
    </row>
    <row r="116" spans="1:11" ht="29">
      <c r="A116" s="24" t="s">
        <v>588</v>
      </c>
      <c r="B116" s="79" t="s">
        <v>1390</v>
      </c>
      <c r="C116" s="41" t="s">
        <v>1391</v>
      </c>
      <c r="D116" s="41" t="s">
        <v>26</v>
      </c>
      <c r="E116" s="41" t="s">
        <v>1392</v>
      </c>
      <c r="F116" s="41"/>
      <c r="G116" s="150">
        <v>2100</v>
      </c>
      <c r="H116" s="43">
        <v>0.25</v>
      </c>
      <c r="I116" s="10">
        <v>1575</v>
      </c>
      <c r="J116" s="42" t="s">
        <v>2762</v>
      </c>
      <c r="K116" s="69"/>
    </row>
    <row r="117" spans="1:11" ht="29">
      <c r="A117" s="24" t="s">
        <v>588</v>
      </c>
      <c r="B117" s="79" t="s">
        <v>1393</v>
      </c>
      <c r="C117" s="41" t="s">
        <v>1391</v>
      </c>
      <c r="D117" s="41" t="s">
        <v>26</v>
      </c>
      <c r="E117" s="41" t="s">
        <v>1392</v>
      </c>
      <c r="F117" s="41"/>
      <c r="G117" s="150">
        <v>2100</v>
      </c>
      <c r="H117" s="43">
        <v>0.25</v>
      </c>
      <c r="I117" s="10">
        <v>1575</v>
      </c>
      <c r="J117" s="42" t="s">
        <v>2763</v>
      </c>
      <c r="K117" s="69"/>
    </row>
    <row r="118" spans="1:11" ht="29">
      <c r="A118" s="24" t="s">
        <v>588</v>
      </c>
      <c r="B118" s="79" t="s">
        <v>1394</v>
      </c>
      <c r="C118" s="41" t="s">
        <v>1391</v>
      </c>
      <c r="D118" s="41" t="s">
        <v>26</v>
      </c>
      <c r="E118" s="41" t="s">
        <v>1392</v>
      </c>
      <c r="F118" s="41"/>
      <c r="G118" s="150">
        <v>2100</v>
      </c>
      <c r="H118" s="43">
        <v>0.25</v>
      </c>
      <c r="I118" s="10">
        <v>1575</v>
      </c>
      <c r="J118" s="42" t="s">
        <v>2764</v>
      </c>
      <c r="K118" s="69"/>
    </row>
    <row r="119" spans="1:11" ht="29">
      <c r="A119" s="24" t="s">
        <v>588</v>
      </c>
      <c r="B119" s="79" t="s">
        <v>1395</v>
      </c>
      <c r="C119" s="3" t="s">
        <v>1396</v>
      </c>
      <c r="D119" s="41" t="s">
        <v>26</v>
      </c>
      <c r="E119" s="41" t="s">
        <v>1392</v>
      </c>
      <c r="F119" s="41"/>
      <c r="G119" s="150">
        <v>4000</v>
      </c>
      <c r="H119" s="43">
        <v>0.25</v>
      </c>
      <c r="I119" s="10">
        <v>3000</v>
      </c>
      <c r="J119" s="42" t="s">
        <v>2765</v>
      </c>
      <c r="K119" s="69"/>
    </row>
    <row r="120" spans="1:11" ht="29">
      <c r="A120" s="24" t="s">
        <v>588</v>
      </c>
      <c r="B120" s="79" t="s">
        <v>1397</v>
      </c>
      <c r="C120" s="41" t="s">
        <v>1397</v>
      </c>
      <c r="D120" s="41" t="s">
        <v>540</v>
      </c>
      <c r="E120" s="41" t="s">
        <v>1392</v>
      </c>
      <c r="F120" s="41"/>
      <c r="G120" s="150">
        <v>60000</v>
      </c>
      <c r="H120" s="43">
        <v>0.25</v>
      </c>
      <c r="I120" s="10">
        <v>45000</v>
      </c>
      <c r="J120" s="42" t="s">
        <v>2766</v>
      </c>
      <c r="K120" s="69"/>
    </row>
    <row r="121" spans="1:11" ht="29">
      <c r="A121" s="24" t="s">
        <v>588</v>
      </c>
      <c r="B121" s="79" t="s">
        <v>1398</v>
      </c>
      <c r="C121" s="41" t="s">
        <v>1399</v>
      </c>
      <c r="D121" s="41" t="s">
        <v>540</v>
      </c>
      <c r="E121" s="41" t="s">
        <v>1392</v>
      </c>
      <c r="F121" s="41"/>
      <c r="G121" s="150">
        <v>75000</v>
      </c>
      <c r="H121" s="43">
        <v>0.25</v>
      </c>
      <c r="I121" s="10">
        <v>56250</v>
      </c>
      <c r="J121" s="42" t="s">
        <v>2767</v>
      </c>
      <c r="K121" s="69"/>
    </row>
    <row r="122" spans="1:11" ht="29">
      <c r="A122" s="24" t="s">
        <v>588</v>
      </c>
      <c r="B122" s="79" t="s">
        <v>1400</v>
      </c>
      <c r="C122" s="41" t="s">
        <v>1401</v>
      </c>
      <c r="D122" s="41" t="s">
        <v>26</v>
      </c>
      <c r="E122" s="41" t="s">
        <v>1392</v>
      </c>
      <c r="F122" s="41"/>
      <c r="G122" s="150">
        <v>38000</v>
      </c>
      <c r="H122" s="43">
        <v>0.25</v>
      </c>
      <c r="I122" s="10">
        <v>28500</v>
      </c>
      <c r="J122" s="42" t="s">
        <v>2768</v>
      </c>
      <c r="K122" s="69"/>
    </row>
    <row r="123" spans="1:11" ht="29">
      <c r="A123" s="24" t="s">
        <v>588</v>
      </c>
      <c r="B123" s="79" t="s">
        <v>1402</v>
      </c>
      <c r="C123" s="41" t="s">
        <v>1403</v>
      </c>
      <c r="D123" s="41" t="s">
        <v>26</v>
      </c>
      <c r="E123" s="41" t="s">
        <v>1392</v>
      </c>
      <c r="F123" s="41"/>
      <c r="G123" s="150">
        <v>13333.333333333334</v>
      </c>
      <c r="H123" s="43">
        <v>0.25</v>
      </c>
      <c r="I123" s="10">
        <v>10000</v>
      </c>
      <c r="J123" s="42" t="s">
        <v>2769</v>
      </c>
      <c r="K123" s="69"/>
    </row>
    <row r="124" spans="1:11" ht="29">
      <c r="A124" s="24" t="s">
        <v>588</v>
      </c>
      <c r="B124" s="79" t="s">
        <v>1404</v>
      </c>
      <c r="C124" s="41" t="s">
        <v>1403</v>
      </c>
      <c r="D124" s="41" t="s">
        <v>26</v>
      </c>
      <c r="E124" s="41" t="s">
        <v>1392</v>
      </c>
      <c r="F124" s="41"/>
      <c r="G124" s="150">
        <v>22000</v>
      </c>
      <c r="H124" s="43">
        <v>0.25</v>
      </c>
      <c r="I124" s="10">
        <v>16500</v>
      </c>
      <c r="J124" s="42" t="s">
        <v>2770</v>
      </c>
      <c r="K124" s="69"/>
    </row>
    <row r="125" spans="1:11" ht="29">
      <c r="A125" s="24" t="s">
        <v>588</v>
      </c>
      <c r="B125" s="79" t="s">
        <v>1405</v>
      </c>
      <c r="C125" s="41" t="s">
        <v>1403</v>
      </c>
      <c r="D125" s="41" t="s">
        <v>26</v>
      </c>
      <c r="E125" s="41" t="s">
        <v>1392</v>
      </c>
      <c r="F125" s="41"/>
      <c r="G125" s="150">
        <v>14666.666666666666</v>
      </c>
      <c r="H125" s="43">
        <v>0.25</v>
      </c>
      <c r="I125" s="10">
        <v>11000</v>
      </c>
      <c r="J125" s="42" t="s">
        <v>2771</v>
      </c>
      <c r="K125" s="69"/>
    </row>
    <row r="126" spans="1:11" ht="29">
      <c r="A126" s="24" t="s">
        <v>588</v>
      </c>
      <c r="B126" s="79" t="s">
        <v>1406</v>
      </c>
      <c r="C126" s="41" t="s">
        <v>1403</v>
      </c>
      <c r="D126" s="41" t="s">
        <v>26</v>
      </c>
      <c r="E126" s="41" t="s">
        <v>1392</v>
      </c>
      <c r="F126" s="41"/>
      <c r="G126" s="150">
        <v>14666.666666666666</v>
      </c>
      <c r="H126" s="43">
        <v>0.25</v>
      </c>
      <c r="I126" s="10">
        <v>11000</v>
      </c>
      <c r="J126" s="42" t="s">
        <v>2772</v>
      </c>
      <c r="K126" s="69"/>
    </row>
    <row r="127" spans="1:11" ht="29">
      <c r="A127" s="24" t="s">
        <v>588</v>
      </c>
      <c r="B127" s="79" t="s">
        <v>1407</v>
      </c>
      <c r="C127" s="41" t="s">
        <v>1403</v>
      </c>
      <c r="D127" s="41" t="s">
        <v>26</v>
      </c>
      <c r="E127" s="41" t="s">
        <v>1392</v>
      </c>
      <c r="F127" s="41"/>
      <c r="G127" s="150">
        <v>13333.333333333334</v>
      </c>
      <c r="H127" s="43">
        <v>0.25</v>
      </c>
      <c r="I127" s="10">
        <v>10000</v>
      </c>
      <c r="J127" s="42" t="s">
        <v>2773</v>
      </c>
      <c r="K127" s="69"/>
    </row>
    <row r="128" spans="1:11" ht="29">
      <c r="A128" s="24" t="s">
        <v>588</v>
      </c>
      <c r="B128" s="79" t="s">
        <v>1408</v>
      </c>
      <c r="C128" s="41" t="s">
        <v>1403</v>
      </c>
      <c r="D128" s="41" t="s">
        <v>26</v>
      </c>
      <c r="E128" s="41" t="s">
        <v>1392</v>
      </c>
      <c r="F128" s="41"/>
      <c r="G128" s="150">
        <v>13333.333333333334</v>
      </c>
      <c r="H128" s="43">
        <v>0.25</v>
      </c>
      <c r="I128" s="10">
        <v>10000</v>
      </c>
      <c r="J128" s="42" t="s">
        <v>2774</v>
      </c>
      <c r="K128" s="69"/>
    </row>
    <row r="129" spans="1:11" ht="29">
      <c r="A129" s="24" t="s">
        <v>588</v>
      </c>
      <c r="B129" s="79" t="s">
        <v>1409</v>
      </c>
      <c r="C129" s="41" t="s">
        <v>1403</v>
      </c>
      <c r="D129" s="41" t="s">
        <v>26</v>
      </c>
      <c r="E129" s="41" t="s">
        <v>1392</v>
      </c>
      <c r="F129" s="41"/>
      <c r="G129" s="150">
        <v>13333.333333333334</v>
      </c>
      <c r="H129" s="43">
        <v>0.25</v>
      </c>
      <c r="I129" s="10">
        <v>10000</v>
      </c>
      <c r="J129" s="42" t="s">
        <v>2775</v>
      </c>
      <c r="K129" s="69"/>
    </row>
    <row r="130" spans="1:11" ht="29">
      <c r="A130" s="24" t="s">
        <v>588</v>
      </c>
      <c r="B130" s="79" t="s">
        <v>1410</v>
      </c>
      <c r="C130" s="41" t="s">
        <v>1403</v>
      </c>
      <c r="D130" s="41" t="s">
        <v>26</v>
      </c>
      <c r="E130" s="41" t="s">
        <v>1392</v>
      </c>
      <c r="F130" s="41"/>
      <c r="G130" s="150">
        <v>233</v>
      </c>
      <c r="H130" s="43">
        <v>0.25</v>
      </c>
      <c r="I130" s="10">
        <v>175</v>
      </c>
      <c r="J130" s="42" t="s">
        <v>2776</v>
      </c>
      <c r="K130" s="69"/>
    </row>
    <row r="131" spans="1:11" ht="29">
      <c r="A131" s="24" t="s">
        <v>588</v>
      </c>
      <c r="B131" s="79" t="s">
        <v>1411</v>
      </c>
      <c r="C131" s="41" t="s">
        <v>1403</v>
      </c>
      <c r="D131" s="41" t="s">
        <v>26</v>
      </c>
      <c r="E131" s="41" t="s">
        <v>1392</v>
      </c>
      <c r="F131" s="41"/>
      <c r="G131" s="150">
        <v>20</v>
      </c>
      <c r="H131" s="43">
        <v>0.25</v>
      </c>
      <c r="I131" s="10">
        <v>15</v>
      </c>
      <c r="J131" s="42" t="s">
        <v>2777</v>
      </c>
      <c r="K131" s="69"/>
    </row>
    <row r="132" spans="1:11" ht="29">
      <c r="A132" s="24" t="s">
        <v>588</v>
      </c>
      <c r="B132" s="79" t="s">
        <v>1412</v>
      </c>
      <c r="C132" s="41" t="s">
        <v>1403</v>
      </c>
      <c r="D132" s="41" t="s">
        <v>26</v>
      </c>
      <c r="E132" s="41" t="s">
        <v>1392</v>
      </c>
      <c r="F132" s="41"/>
      <c r="G132" s="150">
        <v>19.98</v>
      </c>
      <c r="H132" s="43">
        <v>0.25</v>
      </c>
      <c r="I132" s="10">
        <v>14.99</v>
      </c>
      <c r="J132" s="42" t="s">
        <v>2778</v>
      </c>
      <c r="K132" s="69"/>
    </row>
    <row r="133" spans="1:11" ht="29">
      <c r="A133" s="24" t="s">
        <v>588</v>
      </c>
      <c r="B133" s="44" t="s">
        <v>1413</v>
      </c>
      <c r="C133" s="14" t="s">
        <v>1414</v>
      </c>
      <c r="D133" s="41" t="s">
        <v>26</v>
      </c>
      <c r="E133" s="41" t="s">
        <v>1415</v>
      </c>
      <c r="F133" s="41"/>
      <c r="G133" s="150">
        <v>22</v>
      </c>
      <c r="H133" s="43">
        <v>0.25</v>
      </c>
      <c r="I133" s="10">
        <v>16.5</v>
      </c>
      <c r="J133" s="42" t="s">
        <v>1416</v>
      </c>
      <c r="K133" s="69"/>
    </row>
    <row r="134" spans="1:11" ht="29">
      <c r="A134" s="24" t="s">
        <v>588</v>
      </c>
      <c r="B134" s="44" t="s">
        <v>1417</v>
      </c>
      <c r="C134" s="14" t="s">
        <v>1418</v>
      </c>
      <c r="D134" s="41" t="s">
        <v>540</v>
      </c>
      <c r="E134" s="14" t="s">
        <v>1419</v>
      </c>
      <c r="F134" s="14"/>
      <c r="G134" s="150">
        <v>16000</v>
      </c>
      <c r="H134" s="43">
        <v>0.25</v>
      </c>
      <c r="I134" s="10">
        <v>12000</v>
      </c>
      <c r="J134" s="42" t="s">
        <v>1420</v>
      </c>
      <c r="K134" s="69"/>
    </row>
    <row r="135" spans="1:11" ht="29">
      <c r="A135" s="24" t="s">
        <v>588</v>
      </c>
      <c r="B135" s="44" t="s">
        <v>1421</v>
      </c>
      <c r="C135" s="14" t="s">
        <v>1422</v>
      </c>
      <c r="D135" s="41" t="s">
        <v>540</v>
      </c>
      <c r="E135" s="14" t="s">
        <v>1423</v>
      </c>
      <c r="F135" s="14"/>
      <c r="G135" s="150">
        <v>6</v>
      </c>
      <c r="H135" s="43">
        <v>0.25</v>
      </c>
      <c r="I135" s="10">
        <v>4.5</v>
      </c>
      <c r="J135" s="42" t="s">
        <v>1424</v>
      </c>
      <c r="K135" s="69"/>
    </row>
    <row r="136" spans="1:11" ht="29">
      <c r="A136" s="24" t="s">
        <v>588</v>
      </c>
      <c r="B136" s="44" t="s">
        <v>1425</v>
      </c>
      <c r="C136" s="14" t="s">
        <v>1426</v>
      </c>
      <c r="D136" s="41" t="s">
        <v>540</v>
      </c>
      <c r="E136" s="14" t="s">
        <v>1423</v>
      </c>
      <c r="F136" s="14"/>
      <c r="G136" s="150">
        <v>23.808000000000003</v>
      </c>
      <c r="H136" s="43">
        <v>0.25</v>
      </c>
      <c r="I136" s="10">
        <v>17.856000000000002</v>
      </c>
      <c r="J136" s="42" t="s">
        <v>1427</v>
      </c>
      <c r="K136" s="69"/>
    </row>
    <row r="137" spans="1:11" ht="29">
      <c r="A137" s="24" t="s">
        <v>588</v>
      </c>
      <c r="B137" s="44" t="s">
        <v>1428</v>
      </c>
      <c r="C137" s="14" t="s">
        <v>1429</v>
      </c>
      <c r="D137" s="41" t="s">
        <v>540</v>
      </c>
      <c r="E137" s="14" t="s">
        <v>1389</v>
      </c>
      <c r="F137" s="14"/>
      <c r="G137" s="150" t="s">
        <v>1430</v>
      </c>
      <c r="H137" s="43">
        <v>0.25</v>
      </c>
      <c r="I137" s="10" t="s">
        <v>1430</v>
      </c>
      <c r="J137" s="42" t="s">
        <v>1431</v>
      </c>
      <c r="K137" s="69"/>
    </row>
    <row r="138" spans="1:11" ht="29">
      <c r="A138" s="24" t="s">
        <v>588</v>
      </c>
      <c r="B138" s="44" t="s">
        <v>1432</v>
      </c>
      <c r="C138" s="14" t="s">
        <v>1433</v>
      </c>
      <c r="D138" s="41" t="s">
        <v>540</v>
      </c>
      <c r="E138" s="14" t="s">
        <v>1434</v>
      </c>
      <c r="F138" s="14"/>
      <c r="G138" s="150">
        <v>12.479999999999999</v>
      </c>
      <c r="H138" s="43">
        <v>0.25</v>
      </c>
      <c r="I138" s="10">
        <v>9.36</v>
      </c>
      <c r="J138" s="42" t="s">
        <v>1435</v>
      </c>
      <c r="K138" s="69"/>
    </row>
    <row r="139" spans="1:11" ht="29">
      <c r="A139" s="24" t="s">
        <v>588</v>
      </c>
      <c r="B139" s="44" t="s">
        <v>1436</v>
      </c>
      <c r="C139" s="14" t="s">
        <v>1437</v>
      </c>
      <c r="D139" s="41" t="s">
        <v>540</v>
      </c>
      <c r="E139" s="14" t="s">
        <v>1434</v>
      </c>
      <c r="F139" s="14"/>
      <c r="G139" s="150">
        <v>32640</v>
      </c>
      <c r="H139" s="43">
        <v>0.25</v>
      </c>
      <c r="I139" s="10">
        <v>24480</v>
      </c>
      <c r="J139" s="42" t="s">
        <v>1438</v>
      </c>
      <c r="K139" s="69"/>
    </row>
    <row r="140" spans="1:11" ht="29">
      <c r="A140" s="24" t="s">
        <v>588</v>
      </c>
      <c r="B140" s="44" t="s">
        <v>1439</v>
      </c>
      <c r="C140" s="14" t="s">
        <v>1440</v>
      </c>
      <c r="D140" s="41" t="s">
        <v>540</v>
      </c>
      <c r="E140" s="14" t="s">
        <v>1434</v>
      </c>
      <c r="F140" s="14"/>
      <c r="G140" s="150">
        <v>32.639999999999993</v>
      </c>
      <c r="H140" s="43">
        <v>0.25</v>
      </c>
      <c r="I140" s="10">
        <v>24.479999999999997</v>
      </c>
      <c r="J140" s="42" t="s">
        <v>1441</v>
      </c>
      <c r="K140" s="69"/>
    </row>
    <row r="141" spans="1:11" ht="29">
      <c r="A141" s="24" t="s">
        <v>588</v>
      </c>
      <c r="B141" s="44" t="s">
        <v>1442</v>
      </c>
      <c r="C141" s="14" t="s">
        <v>1443</v>
      </c>
      <c r="D141" s="41" t="s">
        <v>540</v>
      </c>
      <c r="E141" s="14" t="s">
        <v>1434</v>
      </c>
      <c r="F141" s="14"/>
      <c r="G141" s="150">
        <v>4.8</v>
      </c>
      <c r="H141" s="43">
        <v>0.25</v>
      </c>
      <c r="I141" s="10">
        <v>3.5999999999999996</v>
      </c>
      <c r="J141" s="42" t="s">
        <v>1444</v>
      </c>
      <c r="K141" s="69"/>
    </row>
    <row r="142" spans="1:11" ht="29">
      <c r="A142" s="24" t="s">
        <v>588</v>
      </c>
      <c r="B142" s="44" t="s">
        <v>1445</v>
      </c>
      <c r="C142" s="14" t="s">
        <v>1446</v>
      </c>
      <c r="D142" s="41" t="s">
        <v>540</v>
      </c>
      <c r="E142" s="14" t="s">
        <v>1447</v>
      </c>
      <c r="F142" s="14"/>
      <c r="G142" s="150">
        <v>32000</v>
      </c>
      <c r="H142" s="43">
        <v>0.25</v>
      </c>
      <c r="I142" s="10">
        <v>24000</v>
      </c>
      <c r="J142" s="42" t="s">
        <v>1448</v>
      </c>
      <c r="K142" s="69"/>
    </row>
    <row r="143" spans="1:11" ht="29">
      <c r="A143" s="24" t="s">
        <v>588</v>
      </c>
      <c r="B143" s="44" t="s">
        <v>1449</v>
      </c>
      <c r="C143" s="14" t="s">
        <v>1450</v>
      </c>
      <c r="D143" s="41" t="s">
        <v>540</v>
      </c>
      <c r="E143" s="14" t="s">
        <v>1434</v>
      </c>
      <c r="F143" s="14"/>
      <c r="G143" s="150">
        <v>85016.639999999999</v>
      </c>
      <c r="H143" s="43">
        <v>0.25</v>
      </c>
      <c r="I143" s="10">
        <v>63762.479999999996</v>
      </c>
      <c r="J143" s="42" t="s">
        <v>1451</v>
      </c>
      <c r="K143" s="69"/>
    </row>
    <row r="144" spans="1:11" ht="29">
      <c r="A144" s="24" t="s">
        <v>588</v>
      </c>
      <c r="B144" s="44" t="s">
        <v>1452</v>
      </c>
      <c r="C144" s="14" t="s">
        <v>1453</v>
      </c>
      <c r="D144" s="41" t="s">
        <v>540</v>
      </c>
      <c r="E144" s="14" t="s">
        <v>1434</v>
      </c>
      <c r="F144" s="14"/>
      <c r="G144" s="150">
        <v>56.639999999999993</v>
      </c>
      <c r="H144" s="43">
        <v>0.25</v>
      </c>
      <c r="I144" s="10">
        <v>42.48</v>
      </c>
      <c r="J144" s="42" t="s">
        <v>1454</v>
      </c>
      <c r="K144" s="69"/>
    </row>
    <row r="145" spans="1:11" ht="29">
      <c r="A145" s="24" t="s">
        <v>588</v>
      </c>
      <c r="B145" s="24" t="s">
        <v>1455</v>
      </c>
      <c r="C145" s="14" t="s">
        <v>1456</v>
      </c>
      <c r="D145" s="41" t="s">
        <v>540</v>
      </c>
      <c r="E145" s="14" t="s">
        <v>1434</v>
      </c>
      <c r="F145" s="14"/>
      <c r="G145" s="150">
        <v>68013.311999999991</v>
      </c>
      <c r="H145" s="43">
        <v>0.25</v>
      </c>
      <c r="I145" s="10">
        <v>51009.983999999997</v>
      </c>
      <c r="J145" s="42" t="s">
        <v>1457</v>
      </c>
      <c r="K145" s="69"/>
    </row>
    <row r="146" spans="1:11" ht="29">
      <c r="A146" s="24" t="s">
        <v>588</v>
      </c>
      <c r="B146" s="44" t="s">
        <v>1458</v>
      </c>
      <c r="C146" s="14" t="s">
        <v>1459</v>
      </c>
      <c r="D146" s="41" t="s">
        <v>540</v>
      </c>
      <c r="E146" s="14" t="s">
        <v>1434</v>
      </c>
      <c r="F146" s="14"/>
      <c r="G146" s="150">
        <v>45.312000000000005</v>
      </c>
      <c r="H146" s="43">
        <v>0.25</v>
      </c>
      <c r="I146" s="10">
        <v>33.984000000000002</v>
      </c>
      <c r="J146" s="42" t="s">
        <v>1460</v>
      </c>
      <c r="K146" s="69"/>
    </row>
    <row r="147" spans="1:11" ht="29">
      <c r="A147" s="24" t="s">
        <v>588</v>
      </c>
      <c r="B147" s="24" t="s">
        <v>1461</v>
      </c>
      <c r="C147" s="14" t="s">
        <v>1462</v>
      </c>
      <c r="D147" s="41" t="s">
        <v>540</v>
      </c>
      <c r="E147" s="14" t="s">
        <v>1434</v>
      </c>
      <c r="F147" s="14"/>
      <c r="G147" s="150">
        <v>51009.983999999997</v>
      </c>
      <c r="H147" s="43">
        <v>0.25</v>
      </c>
      <c r="I147" s="10">
        <v>38257.487999999998</v>
      </c>
      <c r="J147" s="42" t="s">
        <v>1463</v>
      </c>
      <c r="K147" s="69"/>
    </row>
    <row r="148" spans="1:11" ht="29">
      <c r="A148" s="24" t="s">
        <v>588</v>
      </c>
      <c r="B148" s="44" t="s">
        <v>1464</v>
      </c>
      <c r="C148" s="14" t="s">
        <v>1465</v>
      </c>
      <c r="D148" s="41" t="s">
        <v>540</v>
      </c>
      <c r="E148" s="14" t="s">
        <v>1434</v>
      </c>
      <c r="F148" s="14"/>
      <c r="G148" s="150">
        <v>33.983999999999995</v>
      </c>
      <c r="H148" s="43">
        <v>0.25</v>
      </c>
      <c r="I148" s="10">
        <v>25.487999999999996</v>
      </c>
      <c r="J148" s="42" t="s">
        <v>1466</v>
      </c>
      <c r="K148" s="69"/>
    </row>
    <row r="149" spans="1:11" ht="29">
      <c r="A149" s="24" t="s">
        <v>588</v>
      </c>
      <c r="B149" s="24" t="s">
        <v>1467</v>
      </c>
      <c r="C149" s="14" t="s">
        <v>1468</v>
      </c>
      <c r="D149" s="14" t="s">
        <v>1173</v>
      </c>
      <c r="E149" s="14" t="s">
        <v>1389</v>
      </c>
      <c r="F149" s="14"/>
      <c r="G149" s="10">
        <v>3294.7199999999993</v>
      </c>
      <c r="H149" s="43">
        <v>0.25</v>
      </c>
      <c r="I149" s="10">
        <v>2471.0399999999995</v>
      </c>
      <c r="J149" s="42" t="s">
        <v>1469</v>
      </c>
      <c r="K149" s="69"/>
    </row>
    <row r="150" spans="1:11" ht="29">
      <c r="A150" s="24" t="s">
        <v>588</v>
      </c>
      <c r="B150" s="24" t="s">
        <v>1470</v>
      </c>
      <c r="C150" s="14" t="s">
        <v>1471</v>
      </c>
      <c r="D150" s="14" t="s">
        <v>1173</v>
      </c>
      <c r="E150" s="14" t="s">
        <v>1389</v>
      </c>
      <c r="F150" s="14"/>
      <c r="G150" s="10">
        <v>3360</v>
      </c>
      <c r="H150" s="43">
        <v>0.25</v>
      </c>
      <c r="I150" s="10">
        <v>2520</v>
      </c>
      <c r="J150" s="42" t="s">
        <v>1472</v>
      </c>
      <c r="K150" s="69"/>
    </row>
    <row r="151" spans="1:11" ht="29">
      <c r="A151" s="24" t="s">
        <v>588</v>
      </c>
      <c r="B151" s="24" t="s">
        <v>1473</v>
      </c>
      <c r="C151" s="14" t="s">
        <v>1474</v>
      </c>
      <c r="D151" s="41" t="s">
        <v>26</v>
      </c>
      <c r="E151" s="41" t="s">
        <v>1389</v>
      </c>
      <c r="F151" s="41"/>
      <c r="G151" s="10">
        <v>143</v>
      </c>
      <c r="H151" s="43">
        <v>0.25</v>
      </c>
      <c r="I151" s="10">
        <v>107.25</v>
      </c>
      <c r="J151" s="42" t="s">
        <v>1475</v>
      </c>
      <c r="K151" s="69"/>
    </row>
    <row r="152" spans="1:11" ht="29">
      <c r="A152" s="24" t="s">
        <v>588</v>
      </c>
      <c r="B152" s="24" t="s">
        <v>1476</v>
      </c>
      <c r="C152" s="14" t="s">
        <v>1477</v>
      </c>
      <c r="D152" s="41" t="s">
        <v>26</v>
      </c>
      <c r="E152" s="41" t="s">
        <v>1478</v>
      </c>
      <c r="F152" s="41"/>
      <c r="G152" s="10">
        <v>1342</v>
      </c>
      <c r="H152" s="43">
        <v>0.25</v>
      </c>
      <c r="I152" s="10">
        <v>1006.5</v>
      </c>
      <c r="J152" s="42" t="s">
        <v>1479</v>
      </c>
      <c r="K152" s="69"/>
    </row>
    <row r="153" spans="1:11" ht="29">
      <c r="A153" s="24" t="s">
        <v>588</v>
      </c>
      <c r="B153" s="24" t="s">
        <v>1480</v>
      </c>
      <c r="C153" s="14" t="s">
        <v>1481</v>
      </c>
      <c r="D153" s="14" t="s">
        <v>1173</v>
      </c>
      <c r="E153" s="14" t="s">
        <v>1389</v>
      </c>
      <c r="F153" s="14"/>
      <c r="G153" s="10">
        <v>5824</v>
      </c>
      <c r="H153" s="43">
        <v>0.25</v>
      </c>
      <c r="I153" s="10">
        <v>4368</v>
      </c>
      <c r="J153" s="42" t="s">
        <v>1482</v>
      </c>
      <c r="K153" s="69"/>
    </row>
    <row r="154" spans="1:11" ht="29">
      <c r="A154" s="24" t="s">
        <v>588</v>
      </c>
      <c r="B154" s="24" t="s">
        <v>1483</v>
      </c>
      <c r="C154" s="14" t="s">
        <v>1484</v>
      </c>
      <c r="D154" s="14" t="s">
        <v>1173</v>
      </c>
      <c r="E154" s="14" t="s">
        <v>1478</v>
      </c>
      <c r="F154" s="14"/>
      <c r="G154" s="10">
        <v>23202.816000000003</v>
      </c>
      <c r="H154" s="43">
        <v>0.25</v>
      </c>
      <c r="I154" s="10">
        <v>17402.112000000001</v>
      </c>
      <c r="J154" s="42" t="s">
        <v>1485</v>
      </c>
      <c r="K154" s="69"/>
    </row>
    <row r="155" spans="1:11" ht="29">
      <c r="A155" s="24" t="s">
        <v>588</v>
      </c>
      <c r="B155" s="24" t="s">
        <v>1486</v>
      </c>
      <c r="C155" s="14" t="s">
        <v>1487</v>
      </c>
      <c r="D155" s="14" t="s">
        <v>1173</v>
      </c>
      <c r="E155" s="14" t="s">
        <v>1478</v>
      </c>
      <c r="F155" s="14"/>
      <c r="G155" s="10">
        <v>0</v>
      </c>
      <c r="H155" s="43">
        <v>0.25</v>
      </c>
      <c r="I155" s="10">
        <v>0</v>
      </c>
      <c r="J155" s="42" t="s">
        <v>1488</v>
      </c>
      <c r="K155" s="69"/>
    </row>
    <row r="156" spans="1:11" ht="29">
      <c r="A156" s="24" t="s">
        <v>588</v>
      </c>
      <c r="B156" s="24" t="s">
        <v>1489</v>
      </c>
      <c r="C156" s="14" t="s">
        <v>1490</v>
      </c>
      <c r="D156" s="41" t="s">
        <v>26</v>
      </c>
      <c r="E156" s="41" t="s">
        <v>1389</v>
      </c>
      <c r="F156" s="41"/>
      <c r="G156" s="10">
        <v>99.000000000000014</v>
      </c>
      <c r="H156" s="43">
        <v>0.25</v>
      </c>
      <c r="I156" s="10">
        <v>74.25</v>
      </c>
      <c r="J156" s="42" t="s">
        <v>1491</v>
      </c>
      <c r="K156" s="69"/>
    </row>
    <row r="157" spans="1:11" ht="29">
      <c r="A157" s="24" t="s">
        <v>588</v>
      </c>
      <c r="B157" s="24" t="s">
        <v>1492</v>
      </c>
      <c r="C157" s="14" t="s">
        <v>1493</v>
      </c>
      <c r="D157" s="41" t="s">
        <v>26</v>
      </c>
      <c r="E157" s="41" t="s">
        <v>1389</v>
      </c>
      <c r="F157" s="41"/>
      <c r="G157" s="10">
        <v>27.500000000000004</v>
      </c>
      <c r="H157" s="43">
        <v>0.25</v>
      </c>
      <c r="I157" s="10">
        <v>20.63</v>
      </c>
      <c r="J157" s="42" t="s">
        <v>1494</v>
      </c>
      <c r="K157" s="69"/>
    </row>
    <row r="158" spans="1:11" ht="29">
      <c r="A158" s="24" t="s">
        <v>588</v>
      </c>
      <c r="B158" s="24" t="s">
        <v>1495</v>
      </c>
      <c r="C158" s="14" t="s">
        <v>1496</v>
      </c>
      <c r="D158" s="14" t="s">
        <v>1173</v>
      </c>
      <c r="E158" s="14" t="s">
        <v>1478</v>
      </c>
      <c r="F158" s="14"/>
      <c r="G158" s="10">
        <v>23202.816000000003</v>
      </c>
      <c r="H158" s="43">
        <v>0.25</v>
      </c>
      <c r="I158" s="10">
        <v>17402.112000000001</v>
      </c>
      <c r="J158" s="42" t="s">
        <v>1497</v>
      </c>
      <c r="K158" s="69"/>
    </row>
    <row r="159" spans="1:11" ht="29">
      <c r="A159" s="24" t="s">
        <v>588</v>
      </c>
      <c r="B159" s="24" t="s">
        <v>1498</v>
      </c>
      <c r="C159" s="14" t="s">
        <v>1499</v>
      </c>
      <c r="D159" s="14" t="s">
        <v>1173</v>
      </c>
      <c r="E159" s="14" t="s">
        <v>1389</v>
      </c>
      <c r="F159" s="14"/>
      <c r="G159" s="10">
        <v>0</v>
      </c>
      <c r="H159" s="43">
        <v>0.25</v>
      </c>
      <c r="I159" s="10">
        <v>0</v>
      </c>
      <c r="J159" s="42" t="s">
        <v>1500</v>
      </c>
      <c r="K159" s="69"/>
    </row>
    <row r="160" spans="1:11" ht="29">
      <c r="A160" s="24" t="s">
        <v>588</v>
      </c>
      <c r="B160" s="24" t="s">
        <v>1501</v>
      </c>
      <c r="C160" s="14" t="s">
        <v>1502</v>
      </c>
      <c r="D160" s="41" t="s">
        <v>26</v>
      </c>
      <c r="E160" s="41" t="s">
        <v>1389</v>
      </c>
      <c r="F160" s="41"/>
      <c r="G160" s="10">
        <v>27.500000000000004</v>
      </c>
      <c r="H160" s="43">
        <v>0.25</v>
      </c>
      <c r="I160" s="10">
        <v>20.63</v>
      </c>
      <c r="J160" s="42" t="s">
        <v>1503</v>
      </c>
      <c r="K160" s="69"/>
    </row>
    <row r="161" spans="1:11" ht="29">
      <c r="A161" s="24" t="s">
        <v>588</v>
      </c>
      <c r="B161" s="24" t="s">
        <v>1504</v>
      </c>
      <c r="C161" s="14" t="s">
        <v>1505</v>
      </c>
      <c r="D161" s="14" t="s">
        <v>1173</v>
      </c>
      <c r="E161" s="14" t="s">
        <v>1478</v>
      </c>
      <c r="F161" s="14"/>
      <c r="G161" s="10">
        <v>23202.816000000003</v>
      </c>
      <c r="H161" s="43">
        <v>0.25</v>
      </c>
      <c r="I161" s="10">
        <v>17402.112000000001</v>
      </c>
      <c r="J161" s="42" t="s">
        <v>1506</v>
      </c>
      <c r="K161" s="69"/>
    </row>
    <row r="162" spans="1:11" ht="29">
      <c r="A162" s="24" t="s">
        <v>588</v>
      </c>
      <c r="B162" s="24" t="s">
        <v>1504</v>
      </c>
      <c r="C162" s="14" t="s">
        <v>1507</v>
      </c>
      <c r="D162" s="14" t="s">
        <v>1173</v>
      </c>
      <c r="E162" s="14" t="s">
        <v>1478</v>
      </c>
      <c r="F162" s="14"/>
      <c r="G162" s="10">
        <v>0</v>
      </c>
      <c r="H162" s="43">
        <v>0.25</v>
      </c>
      <c r="I162" s="10">
        <v>0</v>
      </c>
      <c r="J162" s="42" t="s">
        <v>1508</v>
      </c>
      <c r="K162" s="69"/>
    </row>
    <row r="163" spans="1:11" ht="29">
      <c r="A163" s="24" t="s">
        <v>588</v>
      </c>
      <c r="B163" s="24" t="s">
        <v>1509</v>
      </c>
      <c r="C163" s="14" t="s">
        <v>1510</v>
      </c>
      <c r="D163" s="41" t="s">
        <v>26</v>
      </c>
      <c r="E163" s="41" t="s">
        <v>1478</v>
      </c>
      <c r="F163" s="41"/>
      <c r="G163" s="10">
        <v>1342</v>
      </c>
      <c r="H163" s="43">
        <v>0.25</v>
      </c>
      <c r="I163" s="10">
        <v>1006.5</v>
      </c>
      <c r="J163" s="42" t="s">
        <v>1511</v>
      </c>
      <c r="K163" s="69"/>
    </row>
    <row r="164" spans="1:11" ht="29">
      <c r="A164" s="24" t="s">
        <v>588</v>
      </c>
      <c r="B164" s="24" t="s">
        <v>1512</v>
      </c>
      <c r="C164" s="14" t="s">
        <v>1513</v>
      </c>
      <c r="D164" s="41" t="s">
        <v>26</v>
      </c>
      <c r="E164" s="41" t="s">
        <v>1478</v>
      </c>
      <c r="F164" s="41"/>
      <c r="G164" s="10">
        <v>1342</v>
      </c>
      <c r="H164" s="43">
        <v>0.25</v>
      </c>
      <c r="I164" s="10">
        <v>1006.5</v>
      </c>
      <c r="J164" s="42" t="s">
        <v>1514</v>
      </c>
      <c r="K164" s="69"/>
    </row>
    <row r="165" spans="1:11" ht="29">
      <c r="A165" s="24" t="s">
        <v>588</v>
      </c>
      <c r="B165" s="24" t="s">
        <v>1515</v>
      </c>
      <c r="C165" s="14" t="s">
        <v>1516</v>
      </c>
      <c r="D165" s="41" t="s">
        <v>26</v>
      </c>
      <c r="E165" s="41" t="s">
        <v>1517</v>
      </c>
      <c r="F165" s="41"/>
      <c r="G165" s="10">
        <v>99</v>
      </c>
      <c r="H165" s="43">
        <v>0.25</v>
      </c>
      <c r="I165" s="10">
        <v>74.25</v>
      </c>
      <c r="J165" s="42" t="s">
        <v>1518</v>
      </c>
    </row>
    <row r="166" spans="1:11" ht="29">
      <c r="A166" s="24" t="s">
        <v>588</v>
      </c>
      <c r="B166" s="24" t="s">
        <v>1519</v>
      </c>
      <c r="C166" s="14" t="s">
        <v>1520</v>
      </c>
      <c r="D166" s="41" t="s">
        <v>26</v>
      </c>
      <c r="E166" s="41" t="s">
        <v>1389</v>
      </c>
      <c r="F166" s="41"/>
      <c r="G166" s="10">
        <v>7.7</v>
      </c>
      <c r="H166" s="43">
        <v>0.25</v>
      </c>
      <c r="I166" s="10">
        <v>5.78</v>
      </c>
      <c r="J166" s="42" t="s">
        <v>1521</v>
      </c>
    </row>
    <row r="167" spans="1:11" ht="29">
      <c r="A167" s="24" t="s">
        <v>588</v>
      </c>
      <c r="B167" s="24" t="s">
        <v>1522</v>
      </c>
      <c r="C167" s="14" t="s">
        <v>1523</v>
      </c>
      <c r="D167" s="41" t="s">
        <v>26</v>
      </c>
      <c r="E167" s="41" t="s">
        <v>1478</v>
      </c>
      <c r="F167" s="41"/>
      <c r="G167" s="10">
        <v>1342</v>
      </c>
      <c r="H167" s="43">
        <v>0.25</v>
      </c>
      <c r="I167" s="10">
        <v>1006.5</v>
      </c>
      <c r="J167" s="42" t="s">
        <v>1524</v>
      </c>
    </row>
    <row r="168" spans="1:11" ht="29">
      <c r="A168" s="24" t="s">
        <v>588</v>
      </c>
      <c r="B168" s="24" t="s">
        <v>1525</v>
      </c>
      <c r="C168" s="14" t="s">
        <v>1526</v>
      </c>
      <c r="D168" s="14" t="s">
        <v>1173</v>
      </c>
      <c r="E168" s="14" t="s">
        <v>1389</v>
      </c>
      <c r="F168" s="14"/>
      <c r="G168" s="10">
        <v>2492.672</v>
      </c>
      <c r="H168" s="43">
        <v>0.25</v>
      </c>
      <c r="I168" s="10">
        <v>1869.5039999999999</v>
      </c>
      <c r="J168" s="42" t="s">
        <v>1527</v>
      </c>
    </row>
    <row r="169" spans="1:11" ht="29">
      <c r="A169" s="24" t="s">
        <v>588</v>
      </c>
      <c r="B169" s="24" t="s">
        <v>1528</v>
      </c>
      <c r="C169" s="14" t="s">
        <v>1529</v>
      </c>
      <c r="D169" s="41" t="s">
        <v>26</v>
      </c>
      <c r="E169" s="41" t="s">
        <v>1530</v>
      </c>
      <c r="F169" s="41"/>
      <c r="G169" s="10">
        <v>126.5</v>
      </c>
      <c r="H169" s="43">
        <v>0.25</v>
      </c>
      <c r="I169" s="10">
        <v>94.88</v>
      </c>
      <c r="J169" s="42" t="s">
        <v>1531</v>
      </c>
    </row>
    <row r="170" spans="1:11" ht="29">
      <c r="A170" s="24" t="s">
        <v>588</v>
      </c>
      <c r="B170" s="24" t="s">
        <v>1532</v>
      </c>
      <c r="C170" s="14" t="s">
        <v>1533</v>
      </c>
      <c r="D170" s="14" t="s">
        <v>1173</v>
      </c>
      <c r="E170" s="14" t="s">
        <v>1478</v>
      </c>
      <c r="F170" s="14"/>
      <c r="G170" s="10">
        <v>23202.816000000003</v>
      </c>
      <c r="H170" s="43">
        <v>0.25</v>
      </c>
      <c r="I170" s="10">
        <v>17402.112000000001</v>
      </c>
      <c r="J170" s="42" t="s">
        <v>1534</v>
      </c>
    </row>
    <row r="171" spans="1:11" ht="29">
      <c r="A171" s="24" t="s">
        <v>588</v>
      </c>
      <c r="B171" s="24" t="s">
        <v>1535</v>
      </c>
      <c r="C171" s="14" t="s">
        <v>1536</v>
      </c>
      <c r="D171" s="41" t="s">
        <v>26</v>
      </c>
      <c r="E171" s="41" t="s">
        <v>1478</v>
      </c>
      <c r="F171" s="41"/>
      <c r="G171" s="10">
        <v>1342</v>
      </c>
      <c r="H171" s="43">
        <v>0.25</v>
      </c>
      <c r="I171" s="10">
        <v>1006.5</v>
      </c>
      <c r="J171" s="42" t="s">
        <v>1537</v>
      </c>
    </row>
    <row r="172" spans="1:11" ht="29">
      <c r="A172" s="24" t="s">
        <v>588</v>
      </c>
      <c r="B172" s="24" t="s">
        <v>1538</v>
      </c>
      <c r="C172" s="14" t="s">
        <v>1539</v>
      </c>
      <c r="D172" s="14" t="s">
        <v>1173</v>
      </c>
      <c r="E172" s="14" t="s">
        <v>1478</v>
      </c>
      <c r="F172" s="14"/>
      <c r="G172" s="10">
        <v>23202.816000000003</v>
      </c>
      <c r="H172" s="43">
        <v>0.25</v>
      </c>
      <c r="I172" s="10">
        <v>17402.112000000001</v>
      </c>
      <c r="J172" s="42" t="s">
        <v>1540</v>
      </c>
    </row>
    <row r="173" spans="1:11" ht="29">
      <c r="A173" s="24" t="s">
        <v>588</v>
      </c>
      <c r="B173" s="24" t="s">
        <v>1541</v>
      </c>
      <c r="C173" s="14" t="s">
        <v>1542</v>
      </c>
      <c r="D173" s="14" t="s">
        <v>1173</v>
      </c>
      <c r="E173" s="14" t="s">
        <v>1517</v>
      </c>
      <c r="F173" s="14"/>
      <c r="G173" s="10">
        <v>479.23199999999997</v>
      </c>
      <c r="H173" s="43">
        <v>0.25</v>
      </c>
      <c r="I173" s="10">
        <v>359.42399999999998</v>
      </c>
      <c r="J173" s="42" t="s">
        <v>1543</v>
      </c>
    </row>
    <row r="174" spans="1:11" ht="29">
      <c r="A174" s="24" t="s">
        <v>588</v>
      </c>
      <c r="B174" s="24" t="s">
        <v>1544</v>
      </c>
      <c r="C174" s="14" t="s">
        <v>1545</v>
      </c>
      <c r="D174" s="14" t="s">
        <v>1173</v>
      </c>
      <c r="E174" s="14" t="s">
        <v>1389</v>
      </c>
      <c r="F174" s="14"/>
      <c r="G174" s="10">
        <v>1497.6000000000001</v>
      </c>
      <c r="H174" s="43">
        <v>0.25</v>
      </c>
      <c r="I174" s="10">
        <v>1123.2</v>
      </c>
      <c r="J174" s="42" t="s">
        <v>1546</v>
      </c>
    </row>
    <row r="175" spans="1:11" ht="29">
      <c r="A175" s="24" t="s">
        <v>588</v>
      </c>
      <c r="B175" s="24" t="s">
        <v>1547</v>
      </c>
      <c r="C175" s="14" t="s">
        <v>1548</v>
      </c>
      <c r="D175" s="14" t="s">
        <v>1173</v>
      </c>
      <c r="E175" s="14" t="s">
        <v>1389</v>
      </c>
      <c r="F175" s="14"/>
      <c r="G175" s="10">
        <v>38400</v>
      </c>
      <c r="H175" s="43">
        <v>0.25</v>
      </c>
      <c r="I175" s="10">
        <v>28800</v>
      </c>
      <c r="J175" s="42" t="s">
        <v>1549</v>
      </c>
    </row>
    <row r="176" spans="1:11" ht="29">
      <c r="A176" s="24" t="s">
        <v>588</v>
      </c>
      <c r="B176" s="24" t="s">
        <v>1550</v>
      </c>
      <c r="C176" s="14" t="s">
        <v>1551</v>
      </c>
      <c r="D176" s="41" t="s">
        <v>26</v>
      </c>
      <c r="E176" s="41" t="s">
        <v>1478</v>
      </c>
      <c r="F176" s="41"/>
      <c r="G176" s="10">
        <v>808.50000000000011</v>
      </c>
      <c r="H176" s="43">
        <v>0.25</v>
      </c>
      <c r="I176" s="10">
        <v>606.37500000000011</v>
      </c>
      <c r="J176" s="42" t="s">
        <v>1552</v>
      </c>
      <c r="K176" s="69"/>
    </row>
    <row r="177" spans="1:11" ht="29">
      <c r="A177" s="24" t="s">
        <v>588</v>
      </c>
      <c r="B177" s="24" t="s">
        <v>1553</v>
      </c>
      <c r="C177" s="14" t="s">
        <v>1554</v>
      </c>
      <c r="D177" s="41" t="s">
        <v>540</v>
      </c>
      <c r="E177" s="41" t="s">
        <v>1555</v>
      </c>
      <c r="F177" s="41"/>
      <c r="G177" s="10">
        <v>6798</v>
      </c>
      <c r="H177" s="43">
        <v>0.25</v>
      </c>
      <c r="I177" s="10">
        <v>5098.5</v>
      </c>
      <c r="J177" s="42" t="s">
        <v>1556</v>
      </c>
      <c r="K177" s="69"/>
    </row>
    <row r="178" spans="1:11" ht="29">
      <c r="A178" s="24" t="s">
        <v>588</v>
      </c>
      <c r="B178" s="24" t="s">
        <v>1557</v>
      </c>
      <c r="C178" s="14" t="s">
        <v>1558</v>
      </c>
      <c r="D178" s="14" t="s">
        <v>1173</v>
      </c>
      <c r="E178" s="14" t="s">
        <v>1389</v>
      </c>
      <c r="F178" s="14"/>
      <c r="G178" s="10">
        <v>7488</v>
      </c>
      <c r="H178" s="43">
        <v>0.25</v>
      </c>
      <c r="I178" s="10">
        <v>5616</v>
      </c>
      <c r="J178" s="42" t="s">
        <v>1559</v>
      </c>
      <c r="K178" s="69"/>
    </row>
    <row r="179" spans="1:11" ht="29">
      <c r="A179" s="24" t="s">
        <v>588</v>
      </c>
      <c r="B179" s="44" t="s">
        <v>1560</v>
      </c>
      <c r="C179" s="41" t="s">
        <v>1561</v>
      </c>
      <c r="D179" s="14" t="s">
        <v>1173</v>
      </c>
      <c r="E179" s="3" t="s">
        <v>1389</v>
      </c>
      <c r="F179" s="3"/>
      <c r="G179" s="10">
        <v>107520</v>
      </c>
      <c r="H179" s="43">
        <v>0.25</v>
      </c>
      <c r="I179" s="10">
        <v>80640</v>
      </c>
      <c r="J179" s="42" t="s">
        <v>1562</v>
      </c>
      <c r="K179" s="69"/>
    </row>
    <row r="180" spans="1:11" ht="29">
      <c r="A180" s="24" t="s">
        <v>588</v>
      </c>
      <c r="B180" s="44" t="s">
        <v>1563</v>
      </c>
      <c r="C180" s="41" t="s">
        <v>1564</v>
      </c>
      <c r="D180" s="14" t="s">
        <v>1173</v>
      </c>
      <c r="E180" s="3" t="s">
        <v>1389</v>
      </c>
      <c r="F180" s="3"/>
      <c r="G180" s="10">
        <v>5376</v>
      </c>
      <c r="H180" s="43">
        <v>0.25</v>
      </c>
      <c r="I180" s="10">
        <v>4032</v>
      </c>
      <c r="J180" s="42" t="s">
        <v>1565</v>
      </c>
      <c r="K180" s="69"/>
    </row>
    <row r="181" spans="1:11" ht="29">
      <c r="A181" s="24" t="s">
        <v>588</v>
      </c>
      <c r="B181" s="24" t="s">
        <v>1566</v>
      </c>
      <c r="C181" s="41" t="s">
        <v>1567</v>
      </c>
      <c r="D181" s="14" t="s">
        <v>1173</v>
      </c>
      <c r="E181" s="3" t="s">
        <v>1478</v>
      </c>
      <c r="F181" s="3"/>
      <c r="G181" s="10" t="s">
        <v>1430</v>
      </c>
      <c r="H181" s="43">
        <v>0.25</v>
      </c>
      <c r="I181" s="41" t="s">
        <v>1430</v>
      </c>
      <c r="J181" s="42" t="s">
        <v>1568</v>
      </c>
    </row>
    <row r="182" spans="1:11" ht="29">
      <c r="A182" s="24" t="s">
        <v>588</v>
      </c>
      <c r="B182" s="44" t="s">
        <v>1569</v>
      </c>
      <c r="C182" s="41" t="s">
        <v>1570</v>
      </c>
      <c r="D182" s="14" t="s">
        <v>1173</v>
      </c>
      <c r="E182" s="3" t="s">
        <v>1389</v>
      </c>
      <c r="F182" s="3"/>
      <c r="G182" s="10">
        <v>80640</v>
      </c>
      <c r="H182" s="43">
        <v>0.25</v>
      </c>
      <c r="I182" s="10">
        <v>60480</v>
      </c>
      <c r="J182" s="42" t="s">
        <v>1571</v>
      </c>
    </row>
    <row r="183" spans="1:11" ht="29">
      <c r="A183" s="24" t="s">
        <v>588</v>
      </c>
      <c r="B183" s="44" t="s">
        <v>1572</v>
      </c>
      <c r="C183" s="41" t="s">
        <v>1573</v>
      </c>
      <c r="D183" s="14" t="s">
        <v>1173</v>
      </c>
      <c r="E183" s="3" t="s">
        <v>1389</v>
      </c>
      <c r="F183" s="3"/>
      <c r="G183" s="10">
        <v>2995.2000000000003</v>
      </c>
      <c r="H183" s="43">
        <v>0.25</v>
      </c>
      <c r="I183" s="10">
        <v>2246.4</v>
      </c>
      <c r="J183" s="42" t="s">
        <v>1574</v>
      </c>
    </row>
    <row r="184" spans="1:11" ht="29">
      <c r="A184" s="24" t="s">
        <v>588</v>
      </c>
      <c r="B184" s="44" t="s">
        <v>1575</v>
      </c>
      <c r="C184" s="41" t="s">
        <v>1576</v>
      </c>
      <c r="D184" s="14" t="s">
        <v>1173</v>
      </c>
      <c r="E184" s="3" t="s">
        <v>1389</v>
      </c>
      <c r="F184" s="3"/>
      <c r="G184" s="10">
        <v>56448</v>
      </c>
      <c r="H184" s="43">
        <v>0.25</v>
      </c>
      <c r="I184" s="10">
        <v>42336</v>
      </c>
      <c r="J184" s="42" t="s">
        <v>1577</v>
      </c>
    </row>
    <row r="185" spans="1:11" ht="29">
      <c r="A185" s="24" t="s">
        <v>588</v>
      </c>
      <c r="B185" s="44" t="s">
        <v>1578</v>
      </c>
      <c r="C185" s="41" t="s">
        <v>1579</v>
      </c>
      <c r="D185" s="14" t="s">
        <v>1173</v>
      </c>
      <c r="E185" s="3" t="s">
        <v>1389</v>
      </c>
      <c r="F185" s="3"/>
      <c r="G185" s="10">
        <v>2096.64</v>
      </c>
      <c r="H185" s="43">
        <v>0.25</v>
      </c>
      <c r="I185" s="10">
        <v>1572.48</v>
      </c>
      <c r="J185" s="42" t="s">
        <v>1580</v>
      </c>
    </row>
    <row r="186" spans="1:11" ht="29">
      <c r="A186" s="24" t="s">
        <v>588</v>
      </c>
      <c r="B186" s="44" t="s">
        <v>1581</v>
      </c>
      <c r="C186" s="41" t="s">
        <v>1582</v>
      </c>
      <c r="D186" s="14" t="s">
        <v>1173</v>
      </c>
      <c r="E186" s="3" t="s">
        <v>1583</v>
      </c>
      <c r="F186" s="3"/>
      <c r="G186" s="10">
        <v>107520</v>
      </c>
      <c r="H186" s="43">
        <v>0.25</v>
      </c>
      <c r="I186" s="10">
        <v>80640</v>
      </c>
      <c r="J186" s="42" t="s">
        <v>1584</v>
      </c>
    </row>
    <row r="187" spans="1:11" ht="29">
      <c r="A187" s="24" t="s">
        <v>588</v>
      </c>
      <c r="B187" s="24" t="s">
        <v>1585</v>
      </c>
      <c r="C187" s="41" t="s">
        <v>1586</v>
      </c>
      <c r="D187" s="14" t="s">
        <v>1173</v>
      </c>
      <c r="E187" s="3" t="s">
        <v>1583</v>
      </c>
      <c r="F187" s="3"/>
      <c r="G187" s="10">
        <v>3.9936000000000003</v>
      </c>
      <c r="H187" s="43">
        <v>0.25</v>
      </c>
      <c r="I187" s="10">
        <v>2.9952000000000001</v>
      </c>
      <c r="J187" s="42" t="s">
        <v>1587</v>
      </c>
    </row>
    <row r="188" spans="1:11" ht="29">
      <c r="A188" s="24" t="s">
        <v>588</v>
      </c>
      <c r="B188" s="44" t="s">
        <v>1588</v>
      </c>
      <c r="C188" s="41" t="s">
        <v>1589</v>
      </c>
      <c r="D188" s="14" t="s">
        <v>1173</v>
      </c>
      <c r="E188" s="3" t="s">
        <v>1590</v>
      </c>
      <c r="F188" s="3"/>
      <c r="G188" s="10">
        <v>53760</v>
      </c>
      <c r="H188" s="43">
        <v>0.25</v>
      </c>
      <c r="I188" s="10">
        <v>40320</v>
      </c>
      <c r="J188" s="42" t="s">
        <v>1591</v>
      </c>
    </row>
    <row r="189" spans="1:11" ht="29">
      <c r="A189" s="24" t="s">
        <v>588</v>
      </c>
      <c r="B189" s="44" t="s">
        <v>1592</v>
      </c>
      <c r="C189" s="41" t="s">
        <v>1593</v>
      </c>
      <c r="D189" s="14" t="s">
        <v>1173</v>
      </c>
      <c r="E189" s="3" t="s">
        <v>1590</v>
      </c>
      <c r="F189" s="3"/>
      <c r="G189" s="10">
        <v>1.6639999999999999</v>
      </c>
      <c r="H189" s="43">
        <v>0.25</v>
      </c>
      <c r="I189" s="10">
        <v>1.248</v>
      </c>
      <c r="J189" s="42" t="s">
        <v>1594</v>
      </c>
    </row>
    <row r="190" spans="1:11" ht="29">
      <c r="A190" s="24" t="s">
        <v>588</v>
      </c>
      <c r="B190" s="24" t="s">
        <v>1595</v>
      </c>
      <c r="C190" s="41" t="s">
        <v>1596</v>
      </c>
      <c r="D190" s="14" t="s">
        <v>1173</v>
      </c>
      <c r="E190" s="3" t="s">
        <v>1389</v>
      </c>
      <c r="F190" s="3"/>
      <c r="G190" s="10">
        <v>20160</v>
      </c>
      <c r="H190" s="43">
        <v>0.25</v>
      </c>
      <c r="I190" s="10">
        <v>15120</v>
      </c>
      <c r="J190" s="42" t="s">
        <v>1597</v>
      </c>
    </row>
    <row r="191" spans="1:11" ht="29">
      <c r="A191" s="24" t="s">
        <v>588</v>
      </c>
      <c r="B191" s="44" t="s">
        <v>1598</v>
      </c>
      <c r="C191" s="41" t="s">
        <v>1596</v>
      </c>
      <c r="D191" s="14" t="s">
        <v>1173</v>
      </c>
      <c r="E191" s="3" t="s">
        <v>1389</v>
      </c>
      <c r="F191" s="3"/>
      <c r="G191" s="10">
        <v>748.80000000000007</v>
      </c>
      <c r="H191" s="43">
        <v>0.25</v>
      </c>
      <c r="I191" s="10">
        <v>561.6</v>
      </c>
      <c r="J191" s="42" t="s">
        <v>1599</v>
      </c>
    </row>
    <row r="192" spans="1:11" ht="29">
      <c r="A192" s="24" t="s">
        <v>588</v>
      </c>
      <c r="B192" s="44" t="s">
        <v>1600</v>
      </c>
      <c r="C192" s="41" t="s">
        <v>1601</v>
      </c>
      <c r="D192" s="14" t="s">
        <v>1173</v>
      </c>
      <c r="E192" s="3" t="s">
        <v>1389</v>
      </c>
      <c r="F192" s="3"/>
      <c r="G192" s="10">
        <v>20160</v>
      </c>
      <c r="H192" s="43">
        <v>0.25</v>
      </c>
      <c r="I192" s="10">
        <v>15120</v>
      </c>
      <c r="J192" s="42" t="s">
        <v>1602</v>
      </c>
    </row>
    <row r="193" spans="1:10" ht="29">
      <c r="A193" s="24" t="s">
        <v>588</v>
      </c>
      <c r="B193" s="44" t="s">
        <v>1603</v>
      </c>
      <c r="C193" s="41" t="s">
        <v>1601</v>
      </c>
      <c r="D193" s="14" t="s">
        <v>1173</v>
      </c>
      <c r="E193" s="3" t="s">
        <v>1389</v>
      </c>
      <c r="F193" s="3"/>
      <c r="G193" s="10">
        <v>748.80000000000007</v>
      </c>
      <c r="H193" s="43">
        <v>0.25</v>
      </c>
      <c r="I193" s="10">
        <v>561.6</v>
      </c>
      <c r="J193" s="42" t="s">
        <v>1604</v>
      </c>
    </row>
    <row r="194" spans="1:10" ht="29">
      <c r="A194" s="24" t="s">
        <v>588</v>
      </c>
      <c r="B194" s="44" t="s">
        <v>1605</v>
      </c>
      <c r="C194" s="41" t="s">
        <v>1606</v>
      </c>
      <c r="D194" s="14" t="s">
        <v>1173</v>
      </c>
      <c r="E194" s="3" t="s">
        <v>1607</v>
      </c>
      <c r="F194" s="3"/>
      <c r="G194" s="10">
        <v>107520</v>
      </c>
      <c r="H194" s="43">
        <v>0.25</v>
      </c>
      <c r="I194" s="10">
        <v>80640</v>
      </c>
      <c r="J194" s="42" t="s">
        <v>1608</v>
      </c>
    </row>
    <row r="195" spans="1:10" ht="29">
      <c r="A195" s="24" t="s">
        <v>588</v>
      </c>
      <c r="B195" s="24" t="s">
        <v>1609</v>
      </c>
      <c r="C195" s="41" t="s">
        <v>1606</v>
      </c>
      <c r="D195" s="14" t="s">
        <v>1173</v>
      </c>
      <c r="E195" s="3" t="s">
        <v>1607</v>
      </c>
      <c r="F195" s="3"/>
      <c r="G195" s="10">
        <v>3.9936000000000003</v>
      </c>
      <c r="H195" s="43">
        <v>0.25</v>
      </c>
      <c r="I195" s="10">
        <v>2.9952000000000001</v>
      </c>
      <c r="J195" s="42" t="s">
        <v>1610</v>
      </c>
    </row>
    <row r="196" spans="1:10" ht="29">
      <c r="A196" s="24" t="s">
        <v>588</v>
      </c>
      <c r="B196" s="44" t="s">
        <v>1611</v>
      </c>
      <c r="C196" s="41" t="s">
        <v>1612</v>
      </c>
      <c r="D196" s="14" t="s">
        <v>1173</v>
      </c>
      <c r="E196" s="3" t="s">
        <v>1389</v>
      </c>
      <c r="F196" s="3"/>
      <c r="G196" s="10">
        <v>21504</v>
      </c>
      <c r="H196" s="43">
        <v>0.25</v>
      </c>
      <c r="I196" s="10">
        <v>16128</v>
      </c>
      <c r="J196" s="42" t="s">
        <v>1613</v>
      </c>
    </row>
    <row r="197" spans="1:10" ht="29">
      <c r="A197" s="24" t="s">
        <v>588</v>
      </c>
      <c r="B197" s="44" t="s">
        <v>1614</v>
      </c>
      <c r="C197" s="41" t="s">
        <v>1612</v>
      </c>
      <c r="D197" s="14" t="s">
        <v>1173</v>
      </c>
      <c r="E197" s="3" t="s">
        <v>1389</v>
      </c>
      <c r="F197" s="3"/>
      <c r="G197" s="10">
        <v>1996.8</v>
      </c>
      <c r="H197" s="43">
        <v>0.25</v>
      </c>
      <c r="I197" s="10">
        <v>1497.6</v>
      </c>
      <c r="J197" s="42" t="s">
        <v>1615</v>
      </c>
    </row>
    <row r="198" spans="1:10" ht="29">
      <c r="A198" s="24" t="s">
        <v>588</v>
      </c>
      <c r="B198" s="44" t="s">
        <v>1616</v>
      </c>
      <c r="C198" s="41" t="s">
        <v>1617</v>
      </c>
      <c r="D198" s="14" t="s">
        <v>1173</v>
      </c>
      <c r="E198" s="3" t="s">
        <v>1618</v>
      </c>
      <c r="F198" s="3"/>
      <c r="G198" s="10">
        <v>35067.199999999997</v>
      </c>
      <c r="H198" s="43">
        <v>0.25</v>
      </c>
      <c r="I198" s="10">
        <v>26300.399999999998</v>
      </c>
      <c r="J198" s="42" t="s">
        <v>1619</v>
      </c>
    </row>
    <row r="199" spans="1:10" ht="29">
      <c r="A199" s="24" t="s">
        <v>588</v>
      </c>
      <c r="B199" s="24" t="s">
        <v>1620</v>
      </c>
      <c r="C199" s="41" t="s">
        <v>1621</v>
      </c>
      <c r="D199" s="14" t="s">
        <v>1173</v>
      </c>
      <c r="E199" s="3" t="s">
        <v>1618</v>
      </c>
      <c r="F199" s="3"/>
      <c r="G199" s="10">
        <v>499.2</v>
      </c>
      <c r="H199" s="43">
        <v>0.25</v>
      </c>
      <c r="I199" s="10">
        <v>374.4</v>
      </c>
      <c r="J199" s="42" t="s">
        <v>1622</v>
      </c>
    </row>
    <row r="200" spans="1:10" ht="29">
      <c r="A200" s="24" t="s">
        <v>588</v>
      </c>
      <c r="B200" s="24" t="s">
        <v>1623</v>
      </c>
      <c r="C200" s="41" t="s">
        <v>1624</v>
      </c>
      <c r="D200" s="14" t="s">
        <v>1173</v>
      </c>
      <c r="E200" s="3" t="s">
        <v>1583</v>
      </c>
      <c r="F200" s="3"/>
      <c r="G200" s="10">
        <v>10752</v>
      </c>
      <c r="H200" s="43">
        <v>0.25</v>
      </c>
      <c r="I200" s="10">
        <v>8064</v>
      </c>
      <c r="J200" s="42" t="s">
        <v>1625</v>
      </c>
    </row>
    <row r="201" spans="1:10" ht="29">
      <c r="A201" s="24" t="s">
        <v>588</v>
      </c>
      <c r="B201" s="24" t="s">
        <v>1626</v>
      </c>
      <c r="C201" s="41" t="s">
        <v>1624</v>
      </c>
      <c r="D201" s="14" t="s">
        <v>1173</v>
      </c>
      <c r="E201" s="3" t="s">
        <v>1583</v>
      </c>
      <c r="F201" s="3"/>
      <c r="G201" s="10">
        <v>0.39935999999999994</v>
      </c>
      <c r="H201" s="43">
        <v>0.25</v>
      </c>
      <c r="I201" s="10">
        <v>0.29951999999999995</v>
      </c>
      <c r="J201" s="42" t="s">
        <v>1627</v>
      </c>
    </row>
    <row r="202" spans="1:10" ht="29">
      <c r="A202" s="24" t="s">
        <v>588</v>
      </c>
      <c r="B202" s="44" t="s">
        <v>1628</v>
      </c>
      <c r="C202" s="41" t="s">
        <v>1629</v>
      </c>
      <c r="D202" s="14" t="s">
        <v>1173</v>
      </c>
      <c r="E202" s="3" t="s">
        <v>1389</v>
      </c>
      <c r="F202" s="3"/>
      <c r="G202" s="10">
        <v>5376</v>
      </c>
      <c r="H202" s="43">
        <v>0.25</v>
      </c>
      <c r="I202" s="10">
        <v>4032</v>
      </c>
      <c r="J202" s="42" t="s">
        <v>1630</v>
      </c>
    </row>
    <row r="203" spans="1:10" ht="29">
      <c r="A203" s="24" t="s">
        <v>588</v>
      </c>
      <c r="B203" s="44" t="s">
        <v>1631</v>
      </c>
      <c r="C203" s="41" t="s">
        <v>1629</v>
      </c>
      <c r="D203" s="14" t="s">
        <v>1173</v>
      </c>
      <c r="E203" s="3" t="s">
        <v>1389</v>
      </c>
      <c r="F203" s="3"/>
      <c r="G203" s="10">
        <v>499.2</v>
      </c>
      <c r="H203" s="43">
        <v>0.25</v>
      </c>
      <c r="I203" s="10">
        <v>374.4</v>
      </c>
      <c r="J203" s="42" t="s">
        <v>1632</v>
      </c>
    </row>
    <row r="204" spans="1:10" ht="29">
      <c r="A204" s="24" t="s">
        <v>588</v>
      </c>
      <c r="B204" s="44" t="s">
        <v>1633</v>
      </c>
      <c r="C204" s="41" t="s">
        <v>1634</v>
      </c>
      <c r="D204" s="14" t="s">
        <v>1173</v>
      </c>
      <c r="E204" s="3" t="s">
        <v>1389</v>
      </c>
      <c r="F204" s="3"/>
      <c r="G204" s="10">
        <v>13440</v>
      </c>
      <c r="H204" s="43">
        <v>0.25</v>
      </c>
      <c r="I204" s="10">
        <v>10080</v>
      </c>
      <c r="J204" s="42" t="s">
        <v>1635</v>
      </c>
    </row>
    <row r="205" spans="1:10" ht="29">
      <c r="A205" s="24" t="s">
        <v>588</v>
      </c>
      <c r="B205" s="44" t="s">
        <v>1636</v>
      </c>
      <c r="C205" s="41" t="s">
        <v>1634</v>
      </c>
      <c r="D205" s="14" t="s">
        <v>1173</v>
      </c>
      <c r="E205" s="3" t="s">
        <v>1389</v>
      </c>
      <c r="F205" s="3"/>
      <c r="G205" s="10">
        <v>499.2</v>
      </c>
      <c r="H205" s="43">
        <v>0.25</v>
      </c>
      <c r="I205" s="10">
        <v>374.4</v>
      </c>
      <c r="J205" s="42" t="s">
        <v>1637</v>
      </c>
    </row>
    <row r="206" spans="1:10" ht="29">
      <c r="A206" s="24" t="s">
        <v>588</v>
      </c>
      <c r="B206" s="44" t="s">
        <v>1638</v>
      </c>
      <c r="C206" s="41" t="s">
        <v>1639</v>
      </c>
      <c r="D206" s="14" t="s">
        <v>1173</v>
      </c>
      <c r="E206" s="3" t="s">
        <v>1389</v>
      </c>
      <c r="F206" s="3"/>
      <c r="G206" s="10">
        <v>37440</v>
      </c>
      <c r="H206" s="43">
        <v>0.25</v>
      </c>
      <c r="I206" s="10">
        <v>28080</v>
      </c>
      <c r="J206" s="42" t="s">
        <v>1640</v>
      </c>
    </row>
    <row r="207" spans="1:10" ht="29">
      <c r="A207" s="24" t="s">
        <v>588</v>
      </c>
      <c r="B207" s="44" t="s">
        <v>1641</v>
      </c>
      <c r="C207" s="41" t="s">
        <v>1639</v>
      </c>
      <c r="D207" s="14" t="s">
        <v>1173</v>
      </c>
      <c r="E207" s="3" t="s">
        <v>1389</v>
      </c>
      <c r="F207" s="3"/>
      <c r="G207" s="10">
        <v>1497.6000000000001</v>
      </c>
      <c r="H207" s="43">
        <v>0.25</v>
      </c>
      <c r="I207" s="10">
        <v>1123.2</v>
      </c>
      <c r="J207" s="42" t="s">
        <v>1642</v>
      </c>
    </row>
    <row r="208" spans="1:10" ht="29">
      <c r="A208" s="24" t="s">
        <v>588</v>
      </c>
      <c r="B208" s="44" t="s">
        <v>1643</v>
      </c>
      <c r="C208" s="41" t="s">
        <v>1644</v>
      </c>
      <c r="D208" s="14" t="s">
        <v>1173</v>
      </c>
      <c r="E208" s="3" t="s">
        <v>1389</v>
      </c>
      <c r="F208" s="3"/>
      <c r="G208" s="10">
        <v>119808</v>
      </c>
      <c r="H208" s="43">
        <v>0.25</v>
      </c>
      <c r="I208" s="10">
        <v>89856</v>
      </c>
      <c r="J208" s="42" t="s">
        <v>1645</v>
      </c>
    </row>
    <row r="209" spans="1:10" ht="29">
      <c r="A209" s="24" t="s">
        <v>588</v>
      </c>
      <c r="B209" s="44" t="s">
        <v>1646</v>
      </c>
      <c r="C209" s="41" t="s">
        <v>1644</v>
      </c>
      <c r="D209" s="14" t="s">
        <v>1173</v>
      </c>
      <c r="E209" s="3" t="s">
        <v>1389</v>
      </c>
      <c r="F209" s="3"/>
      <c r="G209" s="10">
        <v>1198.08</v>
      </c>
      <c r="H209" s="43">
        <v>0.25</v>
      </c>
      <c r="I209" s="10">
        <v>898.56</v>
      </c>
      <c r="J209" s="42" t="s">
        <v>1647</v>
      </c>
    </row>
    <row r="210" spans="1:10" ht="29">
      <c r="A210" s="24" t="s">
        <v>588</v>
      </c>
      <c r="B210" s="44" t="s">
        <v>1648</v>
      </c>
      <c r="C210" s="41" t="s">
        <v>1649</v>
      </c>
      <c r="D210" s="14" t="s">
        <v>1173</v>
      </c>
      <c r="E210" s="3" t="s">
        <v>1389</v>
      </c>
      <c r="F210" s="3"/>
      <c r="G210" s="10">
        <v>37440</v>
      </c>
      <c r="H210" s="43">
        <v>0.25</v>
      </c>
      <c r="I210" s="10">
        <v>28080</v>
      </c>
      <c r="J210" s="42" t="s">
        <v>1650</v>
      </c>
    </row>
    <row r="211" spans="1:10" ht="29">
      <c r="A211" s="24" t="s">
        <v>588</v>
      </c>
      <c r="B211" s="44" t="s">
        <v>1651</v>
      </c>
      <c r="C211" s="41" t="s">
        <v>1649</v>
      </c>
      <c r="D211" s="14" t="s">
        <v>1173</v>
      </c>
      <c r="E211" s="3" t="s">
        <v>1389</v>
      </c>
      <c r="F211" s="3"/>
      <c r="G211" s="10">
        <v>1497.6000000000001</v>
      </c>
      <c r="H211" s="43">
        <v>0.25</v>
      </c>
      <c r="I211" s="10">
        <v>1123.2</v>
      </c>
      <c r="J211" s="42" t="s">
        <v>1652</v>
      </c>
    </row>
    <row r="212" spans="1:10" ht="29">
      <c r="A212" s="24" t="s">
        <v>588</v>
      </c>
      <c r="B212" s="24" t="s">
        <v>1653</v>
      </c>
      <c r="C212" s="41" t="s">
        <v>1654</v>
      </c>
      <c r="D212" s="14" t="s">
        <v>1173</v>
      </c>
      <c r="E212" s="3" t="s">
        <v>1618</v>
      </c>
      <c r="F212" s="3"/>
      <c r="G212" s="10">
        <v>998.4</v>
      </c>
      <c r="H212" s="43">
        <v>0.25</v>
      </c>
      <c r="I212" s="10">
        <v>748.8</v>
      </c>
      <c r="J212" s="42" t="s">
        <v>1655</v>
      </c>
    </row>
    <row r="213" spans="1:10" ht="29">
      <c r="A213" s="24" t="s">
        <v>588</v>
      </c>
      <c r="B213" s="44" t="s">
        <v>1656</v>
      </c>
      <c r="C213" s="41" t="s">
        <v>1657</v>
      </c>
      <c r="D213" s="14" t="s">
        <v>1173</v>
      </c>
      <c r="E213" s="3" t="s">
        <v>1389</v>
      </c>
      <c r="F213" s="3"/>
      <c r="G213" s="10">
        <v>5740.7999999999993</v>
      </c>
      <c r="H213" s="43">
        <v>0.25</v>
      </c>
      <c r="I213" s="10">
        <v>4305.5999999999995</v>
      </c>
      <c r="J213" s="42" t="s">
        <v>1658</v>
      </c>
    </row>
    <row r="214" spans="1:10" ht="29">
      <c r="A214" s="24" t="s">
        <v>588</v>
      </c>
      <c r="B214" s="44" t="s">
        <v>1659</v>
      </c>
      <c r="C214" s="41" t="s">
        <v>1660</v>
      </c>
      <c r="D214" s="14" t="s">
        <v>1173</v>
      </c>
      <c r="E214" s="3" t="s">
        <v>1389</v>
      </c>
      <c r="F214" s="3"/>
      <c r="G214" s="10">
        <v>1152</v>
      </c>
      <c r="H214" s="43">
        <v>0.25</v>
      </c>
      <c r="I214" s="10">
        <v>864</v>
      </c>
      <c r="J214" s="42" t="s">
        <v>1661</v>
      </c>
    </row>
    <row r="215" spans="1:10" ht="29">
      <c r="A215" s="24" t="s">
        <v>588</v>
      </c>
      <c r="B215" s="24" t="s">
        <v>1662</v>
      </c>
      <c r="C215" s="41" t="s">
        <v>1663</v>
      </c>
      <c r="D215" s="14" t="s">
        <v>540</v>
      </c>
      <c r="E215" s="41" t="s">
        <v>1664</v>
      </c>
      <c r="F215" s="41"/>
      <c r="G215" s="10">
        <v>129.792</v>
      </c>
      <c r="H215" s="43">
        <v>0.25</v>
      </c>
      <c r="I215" s="10">
        <v>97.344000000000008</v>
      </c>
      <c r="J215" s="42" t="s">
        <v>1665</v>
      </c>
    </row>
    <row r="216" spans="1:10" ht="29">
      <c r="A216" s="24" t="s">
        <v>588</v>
      </c>
      <c r="B216" s="44" t="s">
        <v>1666</v>
      </c>
      <c r="C216" s="41" t="s">
        <v>1667</v>
      </c>
      <c r="D216" s="14" t="s">
        <v>540</v>
      </c>
      <c r="E216" s="41" t="s">
        <v>1668</v>
      </c>
      <c r="F216" s="41"/>
      <c r="G216" s="10">
        <v>1757.184</v>
      </c>
      <c r="H216" s="43">
        <v>0.25</v>
      </c>
      <c r="I216" s="10">
        <v>1317.8879999999999</v>
      </c>
      <c r="J216" s="42" t="s">
        <v>1669</v>
      </c>
    </row>
    <row r="217" spans="1:10" ht="29">
      <c r="A217" s="24" t="s">
        <v>588</v>
      </c>
      <c r="B217" s="44" t="s">
        <v>1670</v>
      </c>
      <c r="C217" s="41" t="s">
        <v>1671</v>
      </c>
      <c r="D217" s="14" t="s">
        <v>1173</v>
      </c>
      <c r="E217" s="41" t="s">
        <v>1434</v>
      </c>
      <c r="F217" s="41"/>
      <c r="G217" s="10">
        <v>139.77599999999998</v>
      </c>
      <c r="H217" s="43">
        <v>0.25</v>
      </c>
      <c r="I217" s="10">
        <v>104.83199999999999</v>
      </c>
      <c r="J217" s="42" t="s">
        <v>1672</v>
      </c>
    </row>
    <row r="218" spans="1:10" ht="29">
      <c r="A218" s="24" t="s">
        <v>588</v>
      </c>
      <c r="B218" s="44" t="s">
        <v>1673</v>
      </c>
      <c r="C218" s="41" t="s">
        <v>1674</v>
      </c>
      <c r="D218" s="14" t="s">
        <v>1173</v>
      </c>
      <c r="E218" s="41" t="s">
        <v>1434</v>
      </c>
      <c r="F218" s="41"/>
      <c r="G218" s="10">
        <v>139.77599999999998</v>
      </c>
      <c r="H218" s="43">
        <v>0.25</v>
      </c>
      <c r="I218" s="10">
        <v>104.83199999999999</v>
      </c>
      <c r="J218" s="42" t="s">
        <v>1675</v>
      </c>
    </row>
    <row r="219" spans="1:10" ht="29">
      <c r="A219" s="24" t="s">
        <v>588</v>
      </c>
      <c r="B219" s="44" t="s">
        <v>1676</v>
      </c>
      <c r="C219" s="41" t="s">
        <v>1677</v>
      </c>
      <c r="D219" s="14" t="s">
        <v>1173</v>
      </c>
      <c r="E219" s="41" t="s">
        <v>1434</v>
      </c>
      <c r="F219" s="41"/>
      <c r="G219" s="10">
        <v>139.77599999999998</v>
      </c>
      <c r="H219" s="43">
        <v>0.25</v>
      </c>
      <c r="I219" s="10">
        <v>104.83199999999999</v>
      </c>
      <c r="J219" s="42" t="s">
        <v>1678</v>
      </c>
    </row>
    <row r="220" spans="1:10" ht="29">
      <c r="A220" s="24" t="s">
        <v>588</v>
      </c>
      <c r="B220" s="44" t="s">
        <v>1679</v>
      </c>
      <c r="C220" s="41" t="s">
        <v>1680</v>
      </c>
      <c r="D220" s="14" t="s">
        <v>1173</v>
      </c>
      <c r="E220" s="41" t="s">
        <v>1434</v>
      </c>
      <c r="F220" s="41"/>
      <c r="G220" s="10">
        <v>24.959999999999997</v>
      </c>
      <c r="H220" s="43">
        <v>0.25</v>
      </c>
      <c r="I220" s="10">
        <v>18.72</v>
      </c>
      <c r="J220" s="42" t="s">
        <v>1681</v>
      </c>
    </row>
    <row r="221" spans="1:10" ht="29">
      <c r="A221" s="24" t="s">
        <v>588</v>
      </c>
      <c r="B221" s="44" t="s">
        <v>1682</v>
      </c>
      <c r="C221" s="41" t="s">
        <v>1683</v>
      </c>
      <c r="D221" s="14" t="s">
        <v>1173</v>
      </c>
      <c r="E221" s="41" t="s">
        <v>1684</v>
      </c>
      <c r="F221" s="41"/>
      <c r="G221" s="10">
        <v>178560</v>
      </c>
      <c r="H221" s="43">
        <v>0.25</v>
      </c>
      <c r="I221" s="10">
        <v>133920</v>
      </c>
      <c r="J221" s="42" t="s">
        <v>1685</v>
      </c>
    </row>
    <row r="222" spans="1:10" ht="29">
      <c r="A222" s="24" t="s">
        <v>588</v>
      </c>
      <c r="B222" s="44" t="s">
        <v>1686</v>
      </c>
      <c r="C222" s="41" t="s">
        <v>1687</v>
      </c>
      <c r="D222" s="14" t="s">
        <v>1173</v>
      </c>
      <c r="E222" s="41" t="s">
        <v>1434</v>
      </c>
      <c r="F222" s="41"/>
      <c r="G222" s="10">
        <v>19.968</v>
      </c>
      <c r="H222" s="43">
        <v>0.25</v>
      </c>
      <c r="I222" s="10">
        <v>14.975999999999999</v>
      </c>
      <c r="J222" s="42" t="s">
        <v>1688</v>
      </c>
    </row>
    <row r="223" spans="1:10" ht="29">
      <c r="A223" s="24" t="s">
        <v>588</v>
      </c>
      <c r="B223" s="44" t="s">
        <v>1689</v>
      </c>
      <c r="C223" s="41" t="s">
        <v>1690</v>
      </c>
      <c r="D223" s="14" t="s">
        <v>1173</v>
      </c>
      <c r="E223" s="41" t="s">
        <v>1555</v>
      </c>
      <c r="F223" s="41"/>
      <c r="G223" s="10">
        <v>482.83199999999994</v>
      </c>
      <c r="H223" s="43">
        <v>0.25</v>
      </c>
      <c r="I223" s="10">
        <v>362.12399999999997</v>
      </c>
      <c r="J223" s="42" t="s">
        <v>1691</v>
      </c>
    </row>
    <row r="224" spans="1:10" ht="29">
      <c r="A224" s="24" t="s">
        <v>588</v>
      </c>
      <c r="B224" s="44" t="s">
        <v>1692</v>
      </c>
      <c r="C224" s="41" t="s">
        <v>1693</v>
      </c>
      <c r="D224" s="14" t="s">
        <v>1173</v>
      </c>
      <c r="E224" s="41" t="s">
        <v>1555</v>
      </c>
      <c r="F224" s="41"/>
      <c r="G224" s="10">
        <v>241.40799999999999</v>
      </c>
      <c r="H224" s="43">
        <v>0.25</v>
      </c>
      <c r="I224" s="10">
        <v>181.05599999999998</v>
      </c>
      <c r="J224" s="42" t="s">
        <v>1694</v>
      </c>
    </row>
    <row r="225" spans="1:10" s="48" customFormat="1" ht="29">
      <c r="A225" s="24" t="s">
        <v>588</v>
      </c>
      <c r="B225" s="44" t="s">
        <v>1695</v>
      </c>
      <c r="C225" s="41" t="s">
        <v>1696</v>
      </c>
      <c r="D225" s="14" t="s">
        <v>1173</v>
      </c>
      <c r="E225" s="41" t="s">
        <v>1434</v>
      </c>
      <c r="F225" s="41"/>
      <c r="G225" s="10">
        <v>44.927999999999997</v>
      </c>
      <c r="H225" s="43">
        <v>0.25</v>
      </c>
      <c r="I225" s="10">
        <v>33.695999999999998</v>
      </c>
      <c r="J225" s="42" t="s">
        <v>1697</v>
      </c>
    </row>
    <row r="226" spans="1:10" ht="29">
      <c r="A226" s="24" t="s">
        <v>588</v>
      </c>
      <c r="B226" s="44" t="s">
        <v>1698</v>
      </c>
      <c r="C226" s="41" t="s">
        <v>1699</v>
      </c>
      <c r="D226" s="14" t="s">
        <v>1173</v>
      </c>
      <c r="E226" s="41" t="s">
        <v>1555</v>
      </c>
      <c r="F226" s="41"/>
      <c r="G226" s="10">
        <v>81.599999999999994</v>
      </c>
      <c r="H226" s="43">
        <v>0.25</v>
      </c>
      <c r="I226" s="150">
        <v>61.199999999999996</v>
      </c>
      <c r="J226" s="42" t="s">
        <v>1700</v>
      </c>
    </row>
    <row r="227" spans="1:10" ht="29">
      <c r="A227" s="24" t="s">
        <v>588</v>
      </c>
      <c r="B227" s="44" t="s">
        <v>1701</v>
      </c>
      <c r="C227" s="41" t="s">
        <v>1702</v>
      </c>
      <c r="D227" s="14" t="s">
        <v>1173</v>
      </c>
      <c r="E227" s="41" t="s">
        <v>1555</v>
      </c>
      <c r="F227" s="41"/>
      <c r="G227" s="10">
        <v>20368.8</v>
      </c>
      <c r="H227" s="43">
        <v>0.25</v>
      </c>
      <c r="I227" s="150">
        <v>15276.599999999999</v>
      </c>
      <c r="J227" s="42" t="s">
        <v>1703</v>
      </c>
    </row>
    <row r="228" spans="1:10" ht="29">
      <c r="A228" s="24" t="s">
        <v>588</v>
      </c>
      <c r="B228" s="44" t="s">
        <v>1704</v>
      </c>
      <c r="C228" s="41" t="s">
        <v>1705</v>
      </c>
      <c r="D228" s="14" t="s">
        <v>1173</v>
      </c>
      <c r="E228" s="41" t="s">
        <v>1706</v>
      </c>
      <c r="F228" s="41"/>
      <c r="G228" s="10">
        <v>81.599999999999994</v>
      </c>
      <c r="H228" s="43">
        <v>0.25</v>
      </c>
      <c r="I228" s="150">
        <v>61.199999999999996</v>
      </c>
      <c r="J228" s="42" t="s">
        <v>1707</v>
      </c>
    </row>
    <row r="229" spans="1:10" ht="29">
      <c r="A229" s="24" t="s">
        <v>588</v>
      </c>
      <c r="B229" s="44" t="s">
        <v>1708</v>
      </c>
      <c r="C229" s="41" t="s">
        <v>1709</v>
      </c>
      <c r="D229" s="14" t="s">
        <v>1173</v>
      </c>
      <c r="E229" s="41" t="s">
        <v>1555</v>
      </c>
      <c r="F229" s="41"/>
      <c r="G229" s="10">
        <v>5322.24</v>
      </c>
      <c r="H229" s="43">
        <v>0.25</v>
      </c>
      <c r="I229" s="150">
        <v>3991.68</v>
      </c>
      <c r="J229" s="42" t="s">
        <v>1710</v>
      </c>
    </row>
    <row r="230" spans="1:10" ht="29">
      <c r="A230" s="24" t="s">
        <v>588</v>
      </c>
      <c r="B230" s="44" t="s">
        <v>1711</v>
      </c>
      <c r="C230" s="41" t="s">
        <v>1712</v>
      </c>
      <c r="D230" s="14" t="s">
        <v>1173</v>
      </c>
      <c r="E230" s="41" t="s">
        <v>1713</v>
      </c>
      <c r="F230" s="41"/>
      <c r="G230" s="10">
        <v>3840</v>
      </c>
      <c r="H230" s="43">
        <v>0.25</v>
      </c>
      <c r="I230" s="150">
        <v>2880</v>
      </c>
      <c r="J230" s="42" t="s">
        <v>1714</v>
      </c>
    </row>
    <row r="231" spans="1:10" ht="29">
      <c r="A231" s="24" t="s">
        <v>588</v>
      </c>
      <c r="B231" s="44" t="s">
        <v>1715</v>
      </c>
      <c r="C231" s="41" t="s">
        <v>1716</v>
      </c>
      <c r="D231" s="14" t="s">
        <v>1173</v>
      </c>
      <c r="E231" s="41" t="s">
        <v>1717</v>
      </c>
      <c r="F231" s="41"/>
      <c r="G231" s="10">
        <v>2400</v>
      </c>
      <c r="H231" s="43">
        <v>0.25</v>
      </c>
      <c r="I231" s="150">
        <v>1800</v>
      </c>
      <c r="J231" s="42" t="s">
        <v>1718</v>
      </c>
    </row>
    <row r="232" spans="1:10" ht="29">
      <c r="A232" s="24" t="s">
        <v>588</v>
      </c>
      <c r="B232" s="44" t="s">
        <v>1719</v>
      </c>
      <c r="C232" s="41" t="s">
        <v>1720</v>
      </c>
      <c r="D232" s="14" t="s">
        <v>1173</v>
      </c>
      <c r="E232" s="41" t="s">
        <v>1721</v>
      </c>
      <c r="F232" s="41"/>
      <c r="G232" s="10">
        <v>14400</v>
      </c>
      <c r="H232" s="43">
        <v>0.25</v>
      </c>
      <c r="I232" s="150">
        <v>10800</v>
      </c>
      <c r="J232" s="42" t="s">
        <v>1722</v>
      </c>
    </row>
    <row r="233" spans="1:10" ht="29">
      <c r="A233" s="24" t="s">
        <v>588</v>
      </c>
      <c r="B233" s="44" t="s">
        <v>1723</v>
      </c>
      <c r="C233" s="41" t="s">
        <v>1724</v>
      </c>
      <c r="D233" s="14" t="s">
        <v>1173</v>
      </c>
      <c r="E233" s="41" t="s">
        <v>1725</v>
      </c>
      <c r="F233" s="41"/>
      <c r="G233" s="10">
        <v>1920</v>
      </c>
      <c r="H233" s="43">
        <v>0.25</v>
      </c>
      <c r="I233" s="150">
        <v>1440</v>
      </c>
      <c r="J233" s="42" t="s">
        <v>1726</v>
      </c>
    </row>
    <row r="234" spans="1:10" ht="29">
      <c r="A234" s="24" t="s">
        <v>588</v>
      </c>
      <c r="B234" s="44" t="s">
        <v>1727</v>
      </c>
      <c r="C234" s="41" t="s">
        <v>1728</v>
      </c>
      <c r="D234" s="14" t="s">
        <v>1173</v>
      </c>
      <c r="E234" s="41" t="s">
        <v>1729</v>
      </c>
      <c r="F234" s="41"/>
      <c r="G234" s="10">
        <v>8000</v>
      </c>
      <c r="H234" s="43">
        <v>0.25</v>
      </c>
      <c r="I234" s="150">
        <v>6000</v>
      </c>
      <c r="J234" s="42" t="s">
        <v>1730</v>
      </c>
    </row>
    <row r="235" spans="1:10" ht="29">
      <c r="A235" s="24" t="s">
        <v>588</v>
      </c>
      <c r="B235" s="44" t="s">
        <v>1731</v>
      </c>
      <c r="C235" s="41" t="s">
        <v>1732</v>
      </c>
      <c r="D235" s="14" t="s">
        <v>1173</v>
      </c>
      <c r="E235" s="41" t="s">
        <v>1733</v>
      </c>
      <c r="F235" s="41"/>
      <c r="G235" s="10">
        <v>2400</v>
      </c>
      <c r="H235" s="43">
        <v>0.25</v>
      </c>
      <c r="I235" s="150">
        <v>1800</v>
      </c>
      <c r="J235" s="42" t="s">
        <v>1734</v>
      </c>
    </row>
    <row r="236" spans="1:10" ht="29">
      <c r="A236" s="24" t="s">
        <v>588</v>
      </c>
      <c r="B236" s="44" t="s">
        <v>1735</v>
      </c>
      <c r="C236" s="41" t="s">
        <v>1736</v>
      </c>
      <c r="D236" s="14" t="s">
        <v>1173</v>
      </c>
      <c r="E236" s="41" t="s">
        <v>1717</v>
      </c>
      <c r="F236" s="41"/>
      <c r="G236" s="10">
        <v>9600</v>
      </c>
      <c r="H236" s="43">
        <v>0.25</v>
      </c>
      <c r="I236" s="150">
        <v>7200</v>
      </c>
      <c r="J236" s="42" t="s">
        <v>1737</v>
      </c>
    </row>
    <row r="237" spans="1:10" ht="29">
      <c r="A237" s="24" t="s">
        <v>588</v>
      </c>
      <c r="B237" s="44" t="s">
        <v>1738</v>
      </c>
      <c r="C237" s="41" t="s">
        <v>1739</v>
      </c>
      <c r="D237" s="14" t="s">
        <v>1173</v>
      </c>
      <c r="E237" s="41" t="s">
        <v>1740</v>
      </c>
      <c r="F237" s="41"/>
      <c r="G237" s="10">
        <v>3840</v>
      </c>
      <c r="H237" s="43">
        <v>0.25</v>
      </c>
      <c r="I237" s="150">
        <v>2880</v>
      </c>
      <c r="J237" s="42" t="s">
        <v>1741</v>
      </c>
    </row>
    <row r="238" spans="1:10" ht="29">
      <c r="A238" s="24" t="s">
        <v>588</v>
      </c>
      <c r="B238" s="44" t="s">
        <v>1742</v>
      </c>
      <c r="C238" s="41" t="s">
        <v>1743</v>
      </c>
      <c r="D238" s="14" t="s">
        <v>1173</v>
      </c>
      <c r="E238" s="41" t="s">
        <v>1555</v>
      </c>
      <c r="F238" s="41"/>
      <c r="G238" s="10">
        <v>10560</v>
      </c>
      <c r="H238" s="43">
        <v>0.25</v>
      </c>
      <c r="I238" s="150">
        <v>7920</v>
      </c>
      <c r="J238" s="42" t="s">
        <v>1744</v>
      </c>
    </row>
    <row r="239" spans="1:10" ht="29">
      <c r="A239" s="24" t="s">
        <v>588</v>
      </c>
      <c r="B239" s="44" t="s">
        <v>1745</v>
      </c>
      <c r="C239" s="41" t="s">
        <v>1746</v>
      </c>
      <c r="D239" s="14" t="s">
        <v>1173</v>
      </c>
      <c r="E239" s="41" t="s">
        <v>1555</v>
      </c>
      <c r="F239" s="41"/>
      <c r="G239" s="10">
        <v>30656</v>
      </c>
      <c r="H239" s="43">
        <v>0.25</v>
      </c>
      <c r="I239" s="150">
        <v>22992</v>
      </c>
      <c r="J239" s="42" t="s">
        <v>1747</v>
      </c>
    </row>
    <row r="240" spans="1:10" ht="29">
      <c r="A240" s="24" t="s">
        <v>588</v>
      </c>
      <c r="B240" s="44" t="s">
        <v>1748</v>
      </c>
      <c r="C240" s="41" t="s">
        <v>1749</v>
      </c>
      <c r="D240" s="14" t="s">
        <v>1173</v>
      </c>
      <c r="E240" s="41" t="s">
        <v>1555</v>
      </c>
      <c r="F240" s="41"/>
      <c r="G240" s="10">
        <v>30656</v>
      </c>
      <c r="H240" s="43">
        <v>0.25</v>
      </c>
      <c r="I240" s="150">
        <v>22992</v>
      </c>
      <c r="J240" s="42" t="s">
        <v>1750</v>
      </c>
    </row>
    <row r="241" spans="1:10" ht="29">
      <c r="A241" s="24" t="s">
        <v>588</v>
      </c>
      <c r="B241" s="44" t="s">
        <v>1751</v>
      </c>
      <c r="C241" s="41" t="s">
        <v>1752</v>
      </c>
      <c r="D241" s="14" t="s">
        <v>1173</v>
      </c>
      <c r="E241" s="41" t="s">
        <v>1555</v>
      </c>
      <c r="F241" s="41"/>
      <c r="G241" s="10">
        <v>15360</v>
      </c>
      <c r="H241" s="43">
        <v>0.25</v>
      </c>
      <c r="I241" s="150">
        <v>11520</v>
      </c>
      <c r="J241" s="42" t="s">
        <v>1753</v>
      </c>
    </row>
    <row r="242" spans="1:10" ht="29">
      <c r="A242" s="24" t="s">
        <v>588</v>
      </c>
      <c r="B242" s="44" t="s">
        <v>1754</v>
      </c>
      <c r="C242" s="41" t="s">
        <v>1755</v>
      </c>
      <c r="D242" s="14" t="s">
        <v>1173</v>
      </c>
      <c r="E242" s="41" t="s">
        <v>1555</v>
      </c>
      <c r="F242" s="41"/>
      <c r="G242" s="10">
        <v>42240</v>
      </c>
      <c r="H242" s="43">
        <v>0.25</v>
      </c>
      <c r="I242" s="150">
        <v>31680</v>
      </c>
      <c r="J242" s="42" t="s">
        <v>1756</v>
      </c>
    </row>
    <row r="243" spans="1:10" ht="29">
      <c r="A243" s="24" t="s">
        <v>588</v>
      </c>
      <c r="B243" s="44" t="s">
        <v>1757</v>
      </c>
      <c r="C243" s="41" t="s">
        <v>1758</v>
      </c>
      <c r="D243" s="14" t="s">
        <v>1173</v>
      </c>
      <c r="E243" s="41" t="s">
        <v>1555</v>
      </c>
      <c r="F243" s="41"/>
      <c r="G243" s="10">
        <v>28800</v>
      </c>
      <c r="H243" s="43">
        <v>0.25</v>
      </c>
      <c r="I243" s="150">
        <v>21600</v>
      </c>
      <c r="J243" s="42" t="s">
        <v>1759</v>
      </c>
    </row>
    <row r="244" spans="1:10" ht="29">
      <c r="A244" s="24" t="s">
        <v>588</v>
      </c>
      <c r="B244" s="44" t="s">
        <v>1760</v>
      </c>
      <c r="C244" s="41" t="s">
        <v>1761</v>
      </c>
      <c r="D244" s="14" t="s">
        <v>1173</v>
      </c>
      <c r="E244" s="41" t="s">
        <v>1555</v>
      </c>
      <c r="F244" s="41"/>
      <c r="G244" s="10">
        <v>9600</v>
      </c>
      <c r="H244" s="43">
        <v>0.25</v>
      </c>
      <c r="I244" s="150">
        <v>7200</v>
      </c>
      <c r="J244" s="42" t="s">
        <v>1762</v>
      </c>
    </row>
    <row r="245" spans="1:10" ht="29">
      <c r="A245" s="24" t="s">
        <v>588</v>
      </c>
      <c r="B245" s="44" t="s">
        <v>1763</v>
      </c>
      <c r="C245" s="41" t="s">
        <v>1764</v>
      </c>
      <c r="D245" s="14" t="s">
        <v>1173</v>
      </c>
      <c r="E245" s="41" t="s">
        <v>1555</v>
      </c>
      <c r="F245" s="41"/>
      <c r="G245" s="10">
        <v>28800</v>
      </c>
      <c r="H245" s="43">
        <v>0.25</v>
      </c>
      <c r="I245" s="150">
        <v>21600</v>
      </c>
      <c r="J245" s="42" t="s">
        <v>1765</v>
      </c>
    </row>
    <row r="246" spans="1:10" ht="29">
      <c r="A246" s="24" t="s">
        <v>588</v>
      </c>
      <c r="B246" s="44" t="s">
        <v>1766</v>
      </c>
      <c r="C246" s="41" t="s">
        <v>1767</v>
      </c>
      <c r="D246" s="14" t="s">
        <v>1173</v>
      </c>
      <c r="E246" s="41" t="s">
        <v>1555</v>
      </c>
      <c r="F246" s="41"/>
      <c r="G246" s="10">
        <v>9600</v>
      </c>
      <c r="H246" s="43">
        <v>0.25</v>
      </c>
      <c r="I246" s="150">
        <v>7200</v>
      </c>
      <c r="J246" s="42" t="s">
        <v>1768</v>
      </c>
    </row>
    <row r="247" spans="1:10" ht="29">
      <c r="A247" s="24" t="s">
        <v>588</v>
      </c>
      <c r="B247" s="44" t="s">
        <v>1769</v>
      </c>
      <c r="C247" s="41" t="s">
        <v>1770</v>
      </c>
      <c r="D247" s="14" t="s">
        <v>1173</v>
      </c>
      <c r="E247" s="41" t="s">
        <v>1555</v>
      </c>
      <c r="F247" s="41"/>
      <c r="G247" s="10">
        <v>28800</v>
      </c>
      <c r="H247" s="43">
        <v>0.25</v>
      </c>
      <c r="I247" s="150">
        <v>21600</v>
      </c>
      <c r="J247" s="42" t="s">
        <v>1771</v>
      </c>
    </row>
    <row r="248" spans="1:10" ht="29">
      <c r="A248" s="24" t="s">
        <v>588</v>
      </c>
      <c r="B248" s="44" t="s">
        <v>1772</v>
      </c>
      <c r="C248" s="41" t="s">
        <v>1773</v>
      </c>
      <c r="D248" s="14" t="s">
        <v>1173</v>
      </c>
      <c r="E248" s="41" t="s">
        <v>1555</v>
      </c>
      <c r="F248" s="41"/>
      <c r="G248" s="10">
        <v>28800</v>
      </c>
      <c r="H248" s="43">
        <v>0.25</v>
      </c>
      <c r="I248" s="150">
        <v>21600</v>
      </c>
      <c r="J248" s="42" t="s">
        <v>1774</v>
      </c>
    </row>
    <row r="249" spans="1:10" ht="29">
      <c r="A249" s="24" t="s">
        <v>588</v>
      </c>
      <c r="B249" s="44" t="s">
        <v>1775</v>
      </c>
      <c r="C249" s="41" t="s">
        <v>1776</v>
      </c>
      <c r="D249" s="14" t="s">
        <v>1173</v>
      </c>
      <c r="E249" s="41" t="s">
        <v>1555</v>
      </c>
      <c r="F249" s="41"/>
      <c r="G249" s="10">
        <v>28800</v>
      </c>
      <c r="H249" s="43">
        <v>0.25</v>
      </c>
      <c r="I249" s="150">
        <v>21600</v>
      </c>
      <c r="J249" s="42" t="s">
        <v>1777</v>
      </c>
    </row>
    <row r="250" spans="1:10" ht="29">
      <c r="A250" s="24" t="s">
        <v>588</v>
      </c>
      <c r="B250" s="44" t="s">
        <v>1778</v>
      </c>
      <c r="C250" s="41" t="s">
        <v>1779</v>
      </c>
      <c r="D250" s="14" t="s">
        <v>1173</v>
      </c>
      <c r="E250" s="41" t="s">
        <v>1555</v>
      </c>
      <c r="F250" s="41"/>
      <c r="G250" s="10">
        <v>9600</v>
      </c>
      <c r="H250" s="43">
        <v>0.25</v>
      </c>
      <c r="I250" s="150">
        <v>7200</v>
      </c>
      <c r="J250" s="42" t="s">
        <v>1780</v>
      </c>
    </row>
    <row r="251" spans="1:10" ht="29">
      <c r="A251" s="24" t="s">
        <v>588</v>
      </c>
      <c r="B251" s="44" t="s">
        <v>1781</v>
      </c>
      <c r="C251" s="41" t="s">
        <v>1782</v>
      </c>
      <c r="D251" s="14" t="s">
        <v>1173</v>
      </c>
      <c r="E251" s="41" t="s">
        <v>1555</v>
      </c>
      <c r="F251" s="41"/>
      <c r="G251" s="10">
        <v>9600</v>
      </c>
      <c r="H251" s="43">
        <v>0.25</v>
      </c>
      <c r="I251" s="150">
        <v>7200</v>
      </c>
      <c r="J251" s="42" t="s">
        <v>1783</v>
      </c>
    </row>
    <row r="252" spans="1:10" ht="29">
      <c r="A252" s="24" t="s">
        <v>588</v>
      </c>
      <c r="B252" s="44" t="s">
        <v>1784</v>
      </c>
      <c r="C252" s="41" t="s">
        <v>1785</v>
      </c>
      <c r="D252" s="14" t="s">
        <v>1173</v>
      </c>
      <c r="E252" s="41" t="s">
        <v>1555</v>
      </c>
      <c r="F252" s="41"/>
      <c r="G252" s="10">
        <v>15360</v>
      </c>
      <c r="H252" s="43">
        <v>0.25</v>
      </c>
      <c r="I252" s="150">
        <v>11520</v>
      </c>
      <c r="J252" s="42" t="s">
        <v>1786</v>
      </c>
    </row>
    <row r="253" spans="1:10" ht="29">
      <c r="A253" s="24" t="s">
        <v>588</v>
      </c>
      <c r="B253" s="44" t="s">
        <v>1787</v>
      </c>
      <c r="C253" s="41" t="s">
        <v>1788</v>
      </c>
      <c r="D253" s="14" t="s">
        <v>1173</v>
      </c>
      <c r="E253" s="41" t="s">
        <v>1555</v>
      </c>
      <c r="F253" s="41"/>
      <c r="G253" s="10">
        <v>9600</v>
      </c>
      <c r="H253" s="43">
        <v>0.25</v>
      </c>
      <c r="I253" s="150">
        <v>7200</v>
      </c>
      <c r="J253" s="42" t="s">
        <v>1789</v>
      </c>
    </row>
    <row r="254" spans="1:10" ht="29">
      <c r="A254" s="24" t="s">
        <v>588</v>
      </c>
      <c r="B254" s="44" t="s">
        <v>1790</v>
      </c>
      <c r="C254" s="41" t="s">
        <v>1791</v>
      </c>
      <c r="D254" s="14" t="s">
        <v>1173</v>
      </c>
      <c r="E254" s="41" t="s">
        <v>1555</v>
      </c>
      <c r="F254" s="41"/>
      <c r="G254" s="10">
        <v>28800</v>
      </c>
      <c r="H254" s="43">
        <v>0.25</v>
      </c>
      <c r="I254" s="150">
        <v>21600</v>
      </c>
      <c r="J254" s="42" t="s">
        <v>1792</v>
      </c>
    </row>
    <row r="255" spans="1:10" ht="29">
      <c r="A255" s="24" t="s">
        <v>588</v>
      </c>
      <c r="B255" s="44" t="s">
        <v>1793</v>
      </c>
      <c r="C255" s="41" t="s">
        <v>1794</v>
      </c>
      <c r="D255" s="14" t="s">
        <v>1173</v>
      </c>
      <c r="E255" s="41" t="s">
        <v>1555</v>
      </c>
      <c r="F255" s="41"/>
      <c r="G255" s="10">
        <v>42240</v>
      </c>
      <c r="H255" s="43">
        <v>0.25</v>
      </c>
      <c r="I255" s="150">
        <v>31680</v>
      </c>
      <c r="J255" s="42" t="s">
        <v>1795</v>
      </c>
    </row>
    <row r="256" spans="1:10" ht="29">
      <c r="A256" s="24" t="s">
        <v>588</v>
      </c>
      <c r="B256" s="44" t="s">
        <v>1796</v>
      </c>
      <c r="C256" s="41" t="s">
        <v>1797</v>
      </c>
      <c r="D256" s="14" t="s">
        <v>1173</v>
      </c>
      <c r="E256" s="41" t="s">
        <v>1555</v>
      </c>
      <c r="F256" s="41"/>
      <c r="G256" s="10">
        <v>42240</v>
      </c>
      <c r="H256" s="43">
        <v>0.25</v>
      </c>
      <c r="I256" s="150">
        <v>31680</v>
      </c>
      <c r="J256" s="42" t="s">
        <v>1798</v>
      </c>
    </row>
    <row r="257" spans="1:10" ht="29">
      <c r="A257" s="24" t="s">
        <v>588</v>
      </c>
      <c r="B257" s="44" t="s">
        <v>1799</v>
      </c>
      <c r="C257" s="41" t="s">
        <v>1800</v>
      </c>
      <c r="D257" s="14" t="s">
        <v>1173</v>
      </c>
      <c r="E257" s="41" t="s">
        <v>1555</v>
      </c>
      <c r="F257" s="41"/>
      <c r="G257" s="10">
        <v>15360</v>
      </c>
      <c r="H257" s="43">
        <v>0.25</v>
      </c>
      <c r="I257" s="150">
        <v>11520</v>
      </c>
      <c r="J257" s="42" t="s">
        <v>1801</v>
      </c>
    </row>
    <row r="258" spans="1:10" ht="29">
      <c r="A258" s="24" t="s">
        <v>588</v>
      </c>
      <c r="B258" s="44" t="s">
        <v>1802</v>
      </c>
      <c r="C258" s="41" t="s">
        <v>1803</v>
      </c>
      <c r="D258" s="14" t="s">
        <v>1173</v>
      </c>
      <c r="E258" s="41" t="s">
        <v>1555</v>
      </c>
      <c r="F258" s="41"/>
      <c r="G258" s="10">
        <v>42240</v>
      </c>
      <c r="H258" s="43">
        <v>0.25</v>
      </c>
      <c r="I258" s="150">
        <v>31680</v>
      </c>
      <c r="J258" s="42" t="s">
        <v>1804</v>
      </c>
    </row>
    <row r="259" spans="1:10" ht="29">
      <c r="A259" s="24" t="s">
        <v>588</v>
      </c>
      <c r="B259" s="44" t="s">
        <v>1805</v>
      </c>
      <c r="C259" s="41" t="s">
        <v>1806</v>
      </c>
      <c r="D259" s="14" t="s">
        <v>1173</v>
      </c>
      <c r="E259" s="41" t="s">
        <v>1555</v>
      </c>
      <c r="F259" s="41"/>
      <c r="G259" s="10">
        <v>15360</v>
      </c>
      <c r="H259" s="43">
        <v>0.25</v>
      </c>
      <c r="I259" s="150">
        <v>11520</v>
      </c>
      <c r="J259" s="42" t="s">
        <v>1807</v>
      </c>
    </row>
    <row r="260" spans="1:10" ht="29">
      <c r="A260" s="24" t="s">
        <v>588</v>
      </c>
      <c r="B260" s="44" t="s">
        <v>1808</v>
      </c>
      <c r="C260" s="41" t="s">
        <v>1809</v>
      </c>
      <c r="D260" s="14" t="s">
        <v>1173</v>
      </c>
      <c r="E260" s="41" t="s">
        <v>1555</v>
      </c>
      <c r="F260" s="41"/>
      <c r="G260" s="10">
        <v>9600</v>
      </c>
      <c r="H260" s="43">
        <v>0.25</v>
      </c>
      <c r="I260" s="150">
        <v>7200</v>
      </c>
      <c r="J260" s="42" t="s">
        <v>1810</v>
      </c>
    </row>
    <row r="261" spans="1:10" ht="29">
      <c r="A261" s="24" t="s">
        <v>588</v>
      </c>
      <c r="B261" s="44" t="s">
        <v>1811</v>
      </c>
      <c r="C261" s="41" t="s">
        <v>1812</v>
      </c>
      <c r="D261" s="14" t="s">
        <v>1173</v>
      </c>
      <c r="E261" s="41" t="s">
        <v>1555</v>
      </c>
      <c r="F261" s="41"/>
      <c r="G261" s="10">
        <v>28800</v>
      </c>
      <c r="H261" s="43">
        <v>0.25</v>
      </c>
      <c r="I261" s="150">
        <v>21600</v>
      </c>
      <c r="J261" s="42" t="s">
        <v>1813</v>
      </c>
    </row>
    <row r="262" spans="1:10" ht="29">
      <c r="A262" s="24" t="s">
        <v>588</v>
      </c>
      <c r="B262" s="44" t="s">
        <v>1814</v>
      </c>
      <c r="C262" s="41" t="s">
        <v>1815</v>
      </c>
      <c r="D262" s="14" t="s">
        <v>1173</v>
      </c>
      <c r="E262" s="41" t="s">
        <v>1555</v>
      </c>
      <c r="F262" s="41"/>
      <c r="G262" s="10">
        <v>15360</v>
      </c>
      <c r="H262" s="43">
        <v>0.25</v>
      </c>
      <c r="I262" s="150">
        <v>11520</v>
      </c>
      <c r="J262" s="42" t="s">
        <v>1816</v>
      </c>
    </row>
    <row r="263" spans="1:10" ht="29">
      <c r="A263" s="24" t="s">
        <v>588</v>
      </c>
      <c r="B263" s="44" t="s">
        <v>1817</v>
      </c>
      <c r="C263" s="41" t="s">
        <v>1818</v>
      </c>
      <c r="D263" s="14" t="s">
        <v>1173</v>
      </c>
      <c r="E263" s="41" t="s">
        <v>1555</v>
      </c>
      <c r="F263" s="41"/>
      <c r="G263" s="10">
        <v>9600</v>
      </c>
      <c r="H263" s="43">
        <v>0.25</v>
      </c>
      <c r="I263" s="150">
        <v>7200</v>
      </c>
      <c r="J263" s="42" t="s">
        <v>1819</v>
      </c>
    </row>
    <row r="264" spans="1:10" ht="29">
      <c r="A264" s="24" t="s">
        <v>588</v>
      </c>
      <c r="B264" s="44" t="s">
        <v>1820</v>
      </c>
      <c r="C264" s="41" t="s">
        <v>1821</v>
      </c>
      <c r="D264" s="14" t="s">
        <v>1173</v>
      </c>
      <c r="E264" s="41" t="s">
        <v>1555</v>
      </c>
      <c r="F264" s="41"/>
      <c r="G264" s="10">
        <v>42240</v>
      </c>
      <c r="H264" s="43">
        <v>0.25</v>
      </c>
      <c r="I264" s="150">
        <v>31680</v>
      </c>
      <c r="J264" s="42" t="s">
        <v>1822</v>
      </c>
    </row>
    <row r="265" spans="1:10" ht="29">
      <c r="A265" s="24" t="s">
        <v>588</v>
      </c>
      <c r="B265" s="44" t="s">
        <v>1823</v>
      </c>
      <c r="C265" s="41" t="s">
        <v>1824</v>
      </c>
      <c r="D265" s="14" t="s">
        <v>1173</v>
      </c>
      <c r="E265" s="41" t="s">
        <v>1555</v>
      </c>
      <c r="F265" s="41"/>
      <c r="G265" s="10">
        <v>15360</v>
      </c>
      <c r="H265" s="43">
        <v>0.25</v>
      </c>
      <c r="I265" s="150">
        <v>11520</v>
      </c>
      <c r="J265" s="42" t="s">
        <v>1825</v>
      </c>
    </row>
    <row r="266" spans="1:10" ht="29">
      <c r="A266" s="24" t="s">
        <v>588</v>
      </c>
      <c r="B266" s="44" t="s">
        <v>1826</v>
      </c>
      <c r="C266" s="41" t="s">
        <v>1827</v>
      </c>
      <c r="D266" s="14" t="s">
        <v>1173</v>
      </c>
      <c r="E266" s="41" t="s">
        <v>1555</v>
      </c>
      <c r="F266" s="41"/>
      <c r="G266" s="10">
        <v>42240</v>
      </c>
      <c r="H266" s="43">
        <v>0.25</v>
      </c>
      <c r="I266" s="150">
        <v>31680</v>
      </c>
      <c r="J266" s="42" t="s">
        <v>1828</v>
      </c>
    </row>
    <row r="267" spans="1:10" ht="29">
      <c r="A267" s="24" t="s">
        <v>588</v>
      </c>
      <c r="B267" s="44" t="s">
        <v>1829</v>
      </c>
      <c r="C267" s="41" t="s">
        <v>1830</v>
      </c>
      <c r="D267" s="14" t="s">
        <v>1173</v>
      </c>
      <c r="E267" s="41" t="s">
        <v>1555</v>
      </c>
      <c r="F267" s="41"/>
      <c r="G267" s="10">
        <v>9600</v>
      </c>
      <c r="H267" s="43">
        <v>0.25</v>
      </c>
      <c r="I267" s="150">
        <v>7200</v>
      </c>
      <c r="J267" s="42" t="s">
        <v>1831</v>
      </c>
    </row>
    <row r="268" spans="1:10" ht="29">
      <c r="A268" s="24" t="s">
        <v>588</v>
      </c>
      <c r="B268" s="44" t="s">
        <v>1832</v>
      </c>
      <c r="C268" s="41" t="s">
        <v>1833</v>
      </c>
      <c r="D268" s="14" t="s">
        <v>1173</v>
      </c>
      <c r="E268" s="41" t="s">
        <v>1555</v>
      </c>
      <c r="F268" s="41"/>
      <c r="G268" s="10">
        <v>28800</v>
      </c>
      <c r="H268" s="43">
        <v>0.25</v>
      </c>
      <c r="I268" s="150">
        <v>21600</v>
      </c>
      <c r="J268" s="42" t="s">
        <v>1834</v>
      </c>
    </row>
    <row r="269" spans="1:10" ht="29">
      <c r="A269" s="24" t="s">
        <v>588</v>
      </c>
      <c r="B269" s="44" t="s">
        <v>1835</v>
      </c>
      <c r="C269" s="41" t="s">
        <v>1836</v>
      </c>
      <c r="D269" s="14" t="s">
        <v>1173</v>
      </c>
      <c r="E269" s="41" t="s">
        <v>1555</v>
      </c>
      <c r="F269" s="41"/>
      <c r="G269" s="10">
        <v>15360</v>
      </c>
      <c r="H269" s="43">
        <v>0.25</v>
      </c>
      <c r="I269" s="150">
        <v>11520</v>
      </c>
      <c r="J269" s="42" t="s">
        <v>1837</v>
      </c>
    </row>
    <row r="270" spans="1:10" ht="29">
      <c r="A270" s="24" t="s">
        <v>588</v>
      </c>
      <c r="B270" s="44" t="s">
        <v>1838</v>
      </c>
      <c r="C270" s="41" t="s">
        <v>1839</v>
      </c>
      <c r="D270" s="14" t="s">
        <v>1173</v>
      </c>
      <c r="E270" s="41" t="s">
        <v>1555</v>
      </c>
      <c r="F270" s="41"/>
      <c r="G270" s="10">
        <v>15360</v>
      </c>
      <c r="H270" s="43">
        <v>0.25</v>
      </c>
      <c r="I270" s="150">
        <v>11520</v>
      </c>
      <c r="J270" s="42" t="s">
        <v>1840</v>
      </c>
    </row>
    <row r="271" spans="1:10" ht="29">
      <c r="A271" s="24" t="s">
        <v>588</v>
      </c>
      <c r="B271" s="44" t="s">
        <v>1841</v>
      </c>
      <c r="C271" s="41" t="s">
        <v>1842</v>
      </c>
      <c r="D271" s="14" t="s">
        <v>1173</v>
      </c>
      <c r="E271" s="41" t="s">
        <v>1555</v>
      </c>
      <c r="F271" s="41"/>
      <c r="G271" s="10">
        <v>15360</v>
      </c>
      <c r="H271" s="43">
        <v>0.25</v>
      </c>
      <c r="I271" s="150">
        <v>11520</v>
      </c>
      <c r="J271" s="42" t="s">
        <v>1843</v>
      </c>
    </row>
    <row r="272" spans="1:10" ht="29">
      <c r="A272" s="24" t="s">
        <v>588</v>
      </c>
      <c r="B272" s="44" t="s">
        <v>1844</v>
      </c>
      <c r="C272" s="41" t="s">
        <v>1845</v>
      </c>
      <c r="D272" s="14" t="s">
        <v>1173</v>
      </c>
      <c r="E272" s="41" t="s">
        <v>1555</v>
      </c>
      <c r="F272" s="41"/>
      <c r="G272" s="10">
        <v>42240</v>
      </c>
      <c r="H272" s="43">
        <v>0.25</v>
      </c>
      <c r="I272" s="150">
        <v>31680</v>
      </c>
      <c r="J272" s="42" t="s">
        <v>1846</v>
      </c>
    </row>
    <row r="273" spans="1:10" ht="29">
      <c r="A273" s="24" t="s">
        <v>588</v>
      </c>
      <c r="B273" s="44" t="s">
        <v>1847</v>
      </c>
      <c r="C273" s="41" t="s">
        <v>1848</v>
      </c>
      <c r="D273" s="14" t="s">
        <v>1173</v>
      </c>
      <c r="E273" s="41" t="s">
        <v>1555</v>
      </c>
      <c r="F273" s="41"/>
      <c r="G273" s="10">
        <v>42240</v>
      </c>
      <c r="H273" s="43">
        <v>0.25</v>
      </c>
      <c r="I273" s="150">
        <v>31680</v>
      </c>
      <c r="J273" s="42" t="s">
        <v>1849</v>
      </c>
    </row>
    <row r="274" spans="1:10" ht="29">
      <c r="A274" s="24" t="s">
        <v>588</v>
      </c>
      <c r="B274" s="44" t="s">
        <v>1850</v>
      </c>
      <c r="C274" s="41" t="s">
        <v>1851</v>
      </c>
      <c r="D274" s="14" t="s">
        <v>1173</v>
      </c>
      <c r="E274" s="41" t="s">
        <v>1555</v>
      </c>
      <c r="F274" s="41"/>
      <c r="G274" s="10">
        <v>9600</v>
      </c>
      <c r="H274" s="43">
        <v>0.25</v>
      </c>
      <c r="I274" s="150">
        <v>7200</v>
      </c>
      <c r="J274" s="42" t="s">
        <v>1852</v>
      </c>
    </row>
    <row r="275" spans="1:10" ht="29">
      <c r="A275" s="24" t="s">
        <v>588</v>
      </c>
      <c r="B275" s="44" t="s">
        <v>1853</v>
      </c>
      <c r="C275" s="41" t="s">
        <v>1854</v>
      </c>
      <c r="D275" s="14" t="s">
        <v>1173</v>
      </c>
      <c r="E275" s="41" t="s">
        <v>1555</v>
      </c>
      <c r="F275" s="41"/>
      <c r="G275" s="10">
        <v>28800</v>
      </c>
      <c r="H275" s="43">
        <v>0.25</v>
      </c>
      <c r="I275" s="150">
        <v>21600</v>
      </c>
      <c r="J275" s="42" t="s">
        <v>1855</v>
      </c>
    </row>
    <row r="276" spans="1:10" ht="29">
      <c r="A276" s="24" t="s">
        <v>588</v>
      </c>
      <c r="B276" s="44" t="s">
        <v>1856</v>
      </c>
      <c r="C276" s="41" t="s">
        <v>1857</v>
      </c>
      <c r="D276" s="14" t="s">
        <v>1173</v>
      </c>
      <c r="E276" s="41" t="s">
        <v>1555</v>
      </c>
      <c r="F276" s="41"/>
      <c r="G276" s="10">
        <v>28800</v>
      </c>
      <c r="H276" s="43">
        <v>0.25</v>
      </c>
      <c r="I276" s="150">
        <v>21600</v>
      </c>
      <c r="J276" s="42" t="s">
        <v>1858</v>
      </c>
    </row>
    <row r="277" spans="1:10" ht="29">
      <c r="A277" s="24" t="s">
        <v>588</v>
      </c>
      <c r="B277" s="44" t="s">
        <v>1859</v>
      </c>
      <c r="C277" s="41" t="s">
        <v>1860</v>
      </c>
      <c r="D277" s="14" t="s">
        <v>1173</v>
      </c>
      <c r="E277" s="41" t="s">
        <v>1555</v>
      </c>
      <c r="F277" s="41"/>
      <c r="G277" s="10">
        <v>28800</v>
      </c>
      <c r="H277" s="43">
        <v>0.25</v>
      </c>
      <c r="I277" s="150">
        <v>21600</v>
      </c>
      <c r="J277" s="42" t="s">
        <v>1861</v>
      </c>
    </row>
    <row r="278" spans="1:10" ht="29">
      <c r="A278" s="24" t="s">
        <v>588</v>
      </c>
      <c r="B278" s="44" t="s">
        <v>1862</v>
      </c>
      <c r="C278" s="41" t="s">
        <v>1863</v>
      </c>
      <c r="D278" s="14" t="s">
        <v>1173</v>
      </c>
      <c r="E278" s="41" t="s">
        <v>1555</v>
      </c>
      <c r="F278" s="41"/>
      <c r="G278" s="10">
        <v>9600</v>
      </c>
      <c r="H278" s="43">
        <v>0.25</v>
      </c>
      <c r="I278" s="150">
        <v>7200</v>
      </c>
      <c r="J278" s="42" t="s">
        <v>1864</v>
      </c>
    </row>
    <row r="279" spans="1:10" ht="29">
      <c r="A279" s="24" t="s">
        <v>588</v>
      </c>
      <c r="B279" s="44" t="s">
        <v>1865</v>
      </c>
      <c r="C279" s="41" t="s">
        <v>1866</v>
      </c>
      <c r="D279" s="14" t="s">
        <v>1173</v>
      </c>
      <c r="E279" s="41" t="s">
        <v>1555</v>
      </c>
      <c r="F279" s="41"/>
      <c r="G279" s="10">
        <v>28800</v>
      </c>
      <c r="H279" s="43">
        <v>0.25</v>
      </c>
      <c r="I279" s="150">
        <v>21600</v>
      </c>
      <c r="J279" s="42" t="s">
        <v>1867</v>
      </c>
    </row>
    <row r="280" spans="1:10" ht="29">
      <c r="A280" s="24" t="s">
        <v>588</v>
      </c>
      <c r="B280" s="44" t="s">
        <v>1868</v>
      </c>
      <c r="C280" s="41" t="s">
        <v>1869</v>
      </c>
      <c r="D280" s="14" t="s">
        <v>1173</v>
      </c>
      <c r="E280" s="41" t="s">
        <v>1555</v>
      </c>
      <c r="F280" s="41"/>
      <c r="G280" s="10">
        <v>15360</v>
      </c>
      <c r="H280" s="43">
        <v>0.25</v>
      </c>
      <c r="I280" s="150">
        <v>11520</v>
      </c>
      <c r="J280" s="42" t="s">
        <v>1870</v>
      </c>
    </row>
    <row r="281" spans="1:10" ht="29">
      <c r="A281" s="24" t="s">
        <v>588</v>
      </c>
      <c r="B281" s="44" t="s">
        <v>1871</v>
      </c>
      <c r="C281" s="41" t="s">
        <v>1872</v>
      </c>
      <c r="D281" s="14" t="s">
        <v>1173</v>
      </c>
      <c r="E281" s="41" t="s">
        <v>1555</v>
      </c>
      <c r="F281" s="41"/>
      <c r="G281" s="10">
        <v>42240</v>
      </c>
      <c r="H281" s="43">
        <v>0.25</v>
      </c>
      <c r="I281" s="150">
        <v>31680</v>
      </c>
      <c r="J281" s="42" t="s">
        <v>1873</v>
      </c>
    </row>
    <row r="282" spans="1:10" ht="29">
      <c r="A282" s="24" t="s">
        <v>588</v>
      </c>
      <c r="B282" s="44" t="s">
        <v>1874</v>
      </c>
      <c r="C282" s="41" t="s">
        <v>1875</v>
      </c>
      <c r="D282" s="14" t="s">
        <v>1173</v>
      </c>
      <c r="E282" s="41" t="s">
        <v>1555</v>
      </c>
      <c r="F282" s="41"/>
      <c r="G282" s="10">
        <v>9600</v>
      </c>
      <c r="H282" s="43">
        <v>0.25</v>
      </c>
      <c r="I282" s="150">
        <v>7200</v>
      </c>
      <c r="J282" s="42" t="s">
        <v>1876</v>
      </c>
    </row>
    <row r="283" spans="1:10" ht="29">
      <c r="A283" s="24" t="s">
        <v>588</v>
      </c>
      <c r="B283" s="44" t="s">
        <v>1877</v>
      </c>
      <c r="C283" s="41" t="s">
        <v>1878</v>
      </c>
      <c r="D283" s="14" t="s">
        <v>1173</v>
      </c>
      <c r="E283" s="41" t="s">
        <v>1555</v>
      </c>
      <c r="F283" s="41"/>
      <c r="G283" s="10">
        <v>42240</v>
      </c>
      <c r="H283" s="43">
        <v>0.25</v>
      </c>
      <c r="I283" s="150">
        <v>31680</v>
      </c>
      <c r="J283" s="42" t="s">
        <v>1879</v>
      </c>
    </row>
    <row r="284" spans="1:10" ht="29">
      <c r="A284" s="24" t="s">
        <v>588</v>
      </c>
      <c r="B284" s="44" t="s">
        <v>1880</v>
      </c>
      <c r="C284" s="41" t="s">
        <v>1881</v>
      </c>
      <c r="D284" s="14" t="s">
        <v>1173</v>
      </c>
      <c r="E284" s="41" t="s">
        <v>1555</v>
      </c>
      <c r="F284" s="41"/>
      <c r="G284" s="10">
        <v>9600</v>
      </c>
      <c r="H284" s="43">
        <v>0.25</v>
      </c>
      <c r="I284" s="150">
        <v>7200</v>
      </c>
      <c r="J284" s="42" t="s">
        <v>1882</v>
      </c>
    </row>
    <row r="285" spans="1:10" ht="29">
      <c r="A285" s="24" t="s">
        <v>588</v>
      </c>
      <c r="B285" s="44" t="s">
        <v>1883</v>
      </c>
      <c r="C285" s="41" t="s">
        <v>1884</v>
      </c>
      <c r="D285" s="14" t="s">
        <v>1173</v>
      </c>
      <c r="E285" s="41" t="s">
        <v>1555</v>
      </c>
      <c r="F285" s="41"/>
      <c r="G285" s="10">
        <v>9600</v>
      </c>
      <c r="H285" s="43">
        <v>0.25</v>
      </c>
      <c r="I285" s="150">
        <v>7200</v>
      </c>
      <c r="J285" s="42" t="s">
        <v>1885</v>
      </c>
    </row>
    <row r="286" spans="1:10" ht="29">
      <c r="A286" s="24" t="s">
        <v>588</v>
      </c>
      <c r="B286" s="44" t="s">
        <v>1886</v>
      </c>
      <c r="C286" s="41" t="s">
        <v>1887</v>
      </c>
      <c r="D286" s="14" t="s">
        <v>1173</v>
      </c>
      <c r="E286" s="41" t="s">
        <v>1555</v>
      </c>
      <c r="F286" s="41"/>
      <c r="G286" s="10">
        <v>9600</v>
      </c>
      <c r="H286" s="43">
        <v>0.25</v>
      </c>
      <c r="I286" s="150">
        <v>7200</v>
      </c>
      <c r="J286" s="42" t="s">
        <v>1888</v>
      </c>
    </row>
    <row r="287" spans="1:10" ht="29">
      <c r="A287" s="24" t="s">
        <v>588</v>
      </c>
      <c r="B287" s="44" t="s">
        <v>1889</v>
      </c>
      <c r="C287" s="41" t="s">
        <v>1890</v>
      </c>
      <c r="D287" s="14" t="s">
        <v>1173</v>
      </c>
      <c r="E287" s="41" t="s">
        <v>1555</v>
      </c>
      <c r="F287" s="41"/>
      <c r="G287" s="10">
        <v>9600</v>
      </c>
      <c r="H287" s="43">
        <v>0.25</v>
      </c>
      <c r="I287" s="150">
        <v>7200</v>
      </c>
      <c r="J287" s="42" t="s">
        <v>1891</v>
      </c>
    </row>
    <row r="288" spans="1:10" ht="29">
      <c r="A288" s="24" t="s">
        <v>588</v>
      </c>
      <c r="B288" s="44" t="s">
        <v>1892</v>
      </c>
      <c r="C288" s="41" t="s">
        <v>1893</v>
      </c>
      <c r="D288" s="14" t="s">
        <v>1173</v>
      </c>
      <c r="E288" s="41" t="s">
        <v>1894</v>
      </c>
      <c r="F288" s="41"/>
      <c r="G288" s="10">
        <v>640</v>
      </c>
      <c r="H288" s="43">
        <v>0.25</v>
      </c>
      <c r="I288" s="150">
        <v>480</v>
      </c>
      <c r="J288" s="42" t="s">
        <v>1895</v>
      </c>
    </row>
    <row r="289" spans="1:10" ht="29">
      <c r="A289" s="24" t="s">
        <v>588</v>
      </c>
      <c r="B289" s="44" t="s">
        <v>1896</v>
      </c>
      <c r="C289" s="41" t="s">
        <v>1897</v>
      </c>
      <c r="D289" s="14" t="s">
        <v>1173</v>
      </c>
      <c r="E289" s="41" t="s">
        <v>1898</v>
      </c>
      <c r="F289" s="41"/>
      <c r="G289" s="10">
        <v>1720</v>
      </c>
      <c r="H289" s="43">
        <v>0.25</v>
      </c>
      <c r="I289" s="150">
        <v>1290</v>
      </c>
      <c r="J289" s="42" t="s">
        <v>1899</v>
      </c>
    </row>
    <row r="290" spans="1:10" ht="29">
      <c r="A290" s="24" t="s">
        <v>588</v>
      </c>
      <c r="B290" s="44" t="s">
        <v>1900</v>
      </c>
      <c r="C290" s="41" t="s">
        <v>1901</v>
      </c>
      <c r="D290" s="14" t="s">
        <v>1173</v>
      </c>
      <c r="E290" s="41" t="s">
        <v>1898</v>
      </c>
      <c r="F290" s="41"/>
      <c r="G290" s="10">
        <v>2200</v>
      </c>
      <c r="H290" s="43">
        <v>0.25</v>
      </c>
      <c r="I290" s="150">
        <v>1650</v>
      </c>
      <c r="J290" s="42" t="s">
        <v>1902</v>
      </c>
    </row>
    <row r="291" spans="1:10" ht="29">
      <c r="A291" s="24" t="s">
        <v>588</v>
      </c>
      <c r="B291" s="44" t="s">
        <v>1903</v>
      </c>
      <c r="C291" s="41" t="s">
        <v>1904</v>
      </c>
      <c r="D291" s="14" t="s">
        <v>1173</v>
      </c>
      <c r="E291" s="41" t="s">
        <v>1898</v>
      </c>
      <c r="F291" s="41"/>
      <c r="G291" s="10">
        <v>568</v>
      </c>
      <c r="H291" s="43">
        <v>0.25</v>
      </c>
      <c r="I291" s="150">
        <v>426</v>
      </c>
      <c r="J291" s="42" t="s">
        <v>1905</v>
      </c>
    </row>
    <row r="292" spans="1:10" ht="29">
      <c r="A292" s="24" t="s">
        <v>588</v>
      </c>
      <c r="B292" s="44" t="s">
        <v>1906</v>
      </c>
      <c r="C292" s="41" t="s">
        <v>1907</v>
      </c>
      <c r="D292" s="14" t="s">
        <v>1173</v>
      </c>
      <c r="E292" s="41" t="s">
        <v>1898</v>
      </c>
      <c r="F292" s="41"/>
      <c r="G292" s="10">
        <v>568</v>
      </c>
      <c r="H292" s="43">
        <v>0.25</v>
      </c>
      <c r="I292" s="150">
        <v>426</v>
      </c>
      <c r="J292" s="42" t="s">
        <v>1908</v>
      </c>
    </row>
    <row r="293" spans="1:10" ht="29">
      <c r="A293" s="24" t="s">
        <v>588</v>
      </c>
      <c r="B293" s="44" t="s">
        <v>1909</v>
      </c>
      <c r="C293" s="41" t="s">
        <v>1910</v>
      </c>
      <c r="D293" s="14" t="s">
        <v>1173</v>
      </c>
      <c r="E293" s="41" t="s">
        <v>1898</v>
      </c>
      <c r="F293" s="41"/>
      <c r="G293" s="10">
        <v>568</v>
      </c>
      <c r="H293" s="43">
        <v>0.25</v>
      </c>
      <c r="I293" s="150">
        <v>426</v>
      </c>
      <c r="J293" s="42" t="s">
        <v>1911</v>
      </c>
    </row>
    <row r="294" spans="1:10" ht="29">
      <c r="A294" s="24" t="s">
        <v>588</v>
      </c>
      <c r="B294" s="44" t="s">
        <v>1912</v>
      </c>
      <c r="C294" s="41" t="s">
        <v>1913</v>
      </c>
      <c r="D294" s="14" t="s">
        <v>1173</v>
      </c>
      <c r="E294" s="41" t="s">
        <v>1898</v>
      </c>
      <c r="F294" s="41"/>
      <c r="G294" s="10">
        <v>1080</v>
      </c>
      <c r="H294" s="43">
        <v>0.25</v>
      </c>
      <c r="I294" s="150">
        <v>810</v>
      </c>
      <c r="J294" s="42" t="s">
        <v>1914</v>
      </c>
    </row>
    <row r="295" spans="1:10" ht="29">
      <c r="A295" s="24" t="s">
        <v>588</v>
      </c>
      <c r="B295" s="44" t="s">
        <v>1915</v>
      </c>
      <c r="C295" s="41" t="s">
        <v>1916</v>
      </c>
      <c r="D295" s="14" t="s">
        <v>1173</v>
      </c>
      <c r="E295" s="41" t="s">
        <v>1898</v>
      </c>
      <c r="F295" s="41"/>
      <c r="G295" s="10">
        <v>1680</v>
      </c>
      <c r="H295" s="43">
        <v>0.25</v>
      </c>
      <c r="I295" s="150">
        <v>1260</v>
      </c>
      <c r="J295" s="42" t="s">
        <v>1917</v>
      </c>
    </row>
    <row r="296" spans="1:10" ht="29">
      <c r="A296" s="24" t="s">
        <v>588</v>
      </c>
      <c r="B296" s="44" t="s">
        <v>1918</v>
      </c>
      <c r="C296" s="41" t="s">
        <v>1919</v>
      </c>
      <c r="D296" s="14" t="s">
        <v>1173</v>
      </c>
      <c r="E296" s="41" t="s">
        <v>1898</v>
      </c>
      <c r="F296" s="41"/>
      <c r="G296" s="10">
        <v>1040</v>
      </c>
      <c r="H296" s="43">
        <v>0.25</v>
      </c>
      <c r="I296" s="150">
        <v>780</v>
      </c>
      <c r="J296" s="42" t="s">
        <v>1920</v>
      </c>
    </row>
    <row r="297" spans="1:10" ht="29">
      <c r="A297" s="24" t="s">
        <v>588</v>
      </c>
      <c r="B297" s="44" t="s">
        <v>1921</v>
      </c>
      <c r="C297" s="41" t="s">
        <v>1922</v>
      </c>
      <c r="D297" s="14" t="s">
        <v>1173</v>
      </c>
      <c r="E297" s="41" t="s">
        <v>1898</v>
      </c>
      <c r="F297" s="41"/>
      <c r="G297" s="10">
        <v>1040</v>
      </c>
      <c r="H297" s="43">
        <v>0.25</v>
      </c>
      <c r="I297" s="150">
        <v>780</v>
      </c>
      <c r="J297" s="42" t="s">
        <v>1923</v>
      </c>
    </row>
    <row r="298" spans="1:10" ht="29">
      <c r="A298" s="24" t="s">
        <v>588</v>
      </c>
      <c r="B298" s="44" t="s">
        <v>1924</v>
      </c>
      <c r="C298" s="41" t="s">
        <v>1925</v>
      </c>
      <c r="D298" s="14" t="s">
        <v>1173</v>
      </c>
      <c r="E298" s="41" t="s">
        <v>1898</v>
      </c>
      <c r="F298" s="41"/>
      <c r="G298" s="10">
        <v>1040</v>
      </c>
      <c r="H298" s="43">
        <v>0.25</v>
      </c>
      <c r="I298" s="150">
        <v>780</v>
      </c>
      <c r="J298" s="42" t="s">
        <v>1926</v>
      </c>
    </row>
    <row r="299" spans="1:10" ht="29">
      <c r="A299" s="24" t="s">
        <v>588</v>
      </c>
      <c r="B299" s="44" t="s">
        <v>1927</v>
      </c>
      <c r="C299" s="41" t="s">
        <v>1928</v>
      </c>
      <c r="D299" s="14" t="s">
        <v>1173</v>
      </c>
      <c r="E299" s="41" t="s">
        <v>1898</v>
      </c>
      <c r="F299" s="41"/>
      <c r="G299" s="10">
        <v>1040</v>
      </c>
      <c r="H299" s="43">
        <v>0.25</v>
      </c>
      <c r="I299" s="150">
        <v>780</v>
      </c>
      <c r="J299" s="42" t="s">
        <v>1929</v>
      </c>
    </row>
    <row r="300" spans="1:10" ht="29">
      <c r="A300" s="24" t="s">
        <v>588</v>
      </c>
      <c r="B300" s="44" t="s">
        <v>1930</v>
      </c>
      <c r="C300" s="41" t="s">
        <v>1931</v>
      </c>
      <c r="D300" s="14" t="s">
        <v>1173</v>
      </c>
      <c r="E300" s="41" t="s">
        <v>1898</v>
      </c>
      <c r="F300" s="41"/>
      <c r="G300" s="10">
        <v>1040</v>
      </c>
      <c r="H300" s="43">
        <v>0.25</v>
      </c>
      <c r="I300" s="150">
        <v>780</v>
      </c>
      <c r="J300" s="42" t="s">
        <v>1932</v>
      </c>
    </row>
    <row r="301" spans="1:10" ht="29">
      <c r="A301" s="24" t="s">
        <v>588</v>
      </c>
      <c r="B301" s="44" t="s">
        <v>1933</v>
      </c>
      <c r="C301" s="41" t="s">
        <v>1934</v>
      </c>
      <c r="D301" s="14" t="s">
        <v>1173</v>
      </c>
      <c r="E301" s="41" t="s">
        <v>1898</v>
      </c>
      <c r="F301" s="41"/>
      <c r="G301" s="10">
        <v>1040</v>
      </c>
      <c r="H301" s="43">
        <v>0.25</v>
      </c>
      <c r="I301" s="150">
        <v>780</v>
      </c>
      <c r="J301" s="42" t="s">
        <v>1935</v>
      </c>
    </row>
    <row r="302" spans="1:10" ht="29">
      <c r="A302" s="24" t="s">
        <v>588</v>
      </c>
      <c r="B302" s="44" t="s">
        <v>1936</v>
      </c>
      <c r="C302" s="41" t="s">
        <v>1937</v>
      </c>
      <c r="D302" s="14" t="s">
        <v>1173</v>
      </c>
      <c r="E302" s="41" t="s">
        <v>1898</v>
      </c>
      <c r="F302" s="41"/>
      <c r="G302" s="10">
        <v>1040</v>
      </c>
      <c r="H302" s="43">
        <v>0.25</v>
      </c>
      <c r="I302" s="150">
        <v>780</v>
      </c>
      <c r="J302" s="42" t="s">
        <v>1938</v>
      </c>
    </row>
    <row r="303" spans="1:10" ht="29">
      <c r="A303" s="24" t="s">
        <v>588</v>
      </c>
      <c r="B303" s="44" t="s">
        <v>1939</v>
      </c>
      <c r="C303" s="41" t="s">
        <v>1940</v>
      </c>
      <c r="D303" s="14" t="s">
        <v>1173</v>
      </c>
      <c r="E303" s="41" t="s">
        <v>1898</v>
      </c>
      <c r="F303" s="41"/>
      <c r="G303" s="10">
        <v>568</v>
      </c>
      <c r="H303" s="43">
        <v>0.25</v>
      </c>
      <c r="I303" s="150">
        <v>426</v>
      </c>
      <c r="J303" s="42" t="s">
        <v>1941</v>
      </c>
    </row>
    <row r="304" spans="1:10" ht="29">
      <c r="A304" s="24" t="s">
        <v>588</v>
      </c>
      <c r="B304" s="44" t="s">
        <v>1942</v>
      </c>
      <c r="C304" s="41" t="s">
        <v>1943</v>
      </c>
      <c r="D304" s="41" t="s">
        <v>540</v>
      </c>
      <c r="E304" s="41" t="s">
        <v>1389</v>
      </c>
      <c r="F304" s="41"/>
      <c r="G304" s="10">
        <v>160</v>
      </c>
      <c r="H304" s="43">
        <v>0.25</v>
      </c>
      <c r="I304" s="150">
        <v>120</v>
      </c>
      <c r="J304" s="42" t="s">
        <v>1944</v>
      </c>
    </row>
    <row r="305" spans="1:10" ht="29">
      <c r="A305" s="24" t="s">
        <v>588</v>
      </c>
      <c r="B305" s="44" t="s">
        <v>1945</v>
      </c>
      <c r="C305" s="41" t="s">
        <v>1946</v>
      </c>
      <c r="D305" s="41" t="s">
        <v>540</v>
      </c>
      <c r="E305" s="41" t="s">
        <v>1555</v>
      </c>
      <c r="F305" s="41"/>
      <c r="G305" s="10">
        <v>6400</v>
      </c>
      <c r="H305" s="43">
        <v>0.25</v>
      </c>
      <c r="I305" s="150">
        <v>4800</v>
      </c>
      <c r="J305" s="42" t="s">
        <v>1947</v>
      </c>
    </row>
    <row r="306" spans="1:10" ht="29">
      <c r="A306" s="24" t="s">
        <v>588</v>
      </c>
      <c r="B306" s="44" t="s">
        <v>1948</v>
      </c>
      <c r="C306" s="41" t="s">
        <v>1949</v>
      </c>
      <c r="D306" s="14" t="s">
        <v>540</v>
      </c>
      <c r="E306" s="41" t="s">
        <v>1415</v>
      </c>
      <c r="F306" s="41"/>
      <c r="G306" s="10">
        <v>10752</v>
      </c>
      <c r="H306" s="43">
        <v>0.25</v>
      </c>
      <c r="I306" s="150">
        <v>8064</v>
      </c>
      <c r="J306" s="42" t="s">
        <v>1950</v>
      </c>
    </row>
    <row r="307" spans="1:10" ht="29">
      <c r="A307" s="24" t="s">
        <v>588</v>
      </c>
      <c r="B307" s="44" t="s">
        <v>1951</v>
      </c>
      <c r="C307" s="41" t="s">
        <v>1952</v>
      </c>
      <c r="D307" s="41" t="s">
        <v>26</v>
      </c>
      <c r="E307" s="41" t="s">
        <v>1555</v>
      </c>
      <c r="F307" s="41"/>
      <c r="G307" s="10">
        <v>2750</v>
      </c>
      <c r="H307" s="43">
        <v>0.25</v>
      </c>
      <c r="I307" s="150">
        <v>2062.5</v>
      </c>
      <c r="J307" s="42" t="s">
        <v>1953</v>
      </c>
    </row>
    <row r="308" spans="1:10" ht="29">
      <c r="A308" s="24" t="s">
        <v>588</v>
      </c>
      <c r="B308" s="44" t="s">
        <v>1954</v>
      </c>
      <c r="C308" s="41" t="s">
        <v>1955</v>
      </c>
      <c r="D308" s="14" t="s">
        <v>540</v>
      </c>
      <c r="E308" s="41" t="s">
        <v>1389</v>
      </c>
      <c r="F308" s="41"/>
      <c r="G308" s="10">
        <v>3010.5599999999995</v>
      </c>
      <c r="H308" s="43">
        <v>0.25</v>
      </c>
      <c r="I308" s="150">
        <v>2257.9199999999996</v>
      </c>
      <c r="J308" s="42" t="s">
        <v>1956</v>
      </c>
    </row>
    <row r="309" spans="1:10" ht="29">
      <c r="A309" s="24" t="s">
        <v>588</v>
      </c>
      <c r="B309" s="44" t="s">
        <v>1957</v>
      </c>
      <c r="C309" s="41" t="s">
        <v>1958</v>
      </c>
      <c r="D309" s="14" t="s">
        <v>540</v>
      </c>
      <c r="E309" s="41" t="s">
        <v>1415</v>
      </c>
      <c r="F309" s="41"/>
      <c r="G309" s="10">
        <v>137386.66666666666</v>
      </c>
      <c r="H309" s="43">
        <v>0.25</v>
      </c>
      <c r="I309" s="150">
        <v>103040</v>
      </c>
      <c r="J309" s="42" t="s">
        <v>1959</v>
      </c>
    </row>
    <row r="310" spans="1:10" ht="29">
      <c r="A310" s="24" t="s">
        <v>588</v>
      </c>
      <c r="B310" s="44" t="s">
        <v>1960</v>
      </c>
      <c r="C310" s="41" t="s">
        <v>1961</v>
      </c>
      <c r="D310" s="14" t="s">
        <v>540</v>
      </c>
      <c r="E310" s="41" t="s">
        <v>1962</v>
      </c>
      <c r="F310" s="41"/>
      <c r="G310" s="10" t="s">
        <v>1963</v>
      </c>
      <c r="H310" s="43">
        <v>0.25</v>
      </c>
      <c r="I310" s="150" t="s">
        <v>1963</v>
      </c>
      <c r="J310" s="42" t="s">
        <v>1964</v>
      </c>
    </row>
    <row r="311" spans="1:10" ht="29">
      <c r="A311" s="24" t="s">
        <v>588</v>
      </c>
      <c r="B311" s="44" t="s">
        <v>1965</v>
      </c>
      <c r="C311" s="41" t="s">
        <v>1966</v>
      </c>
      <c r="D311" s="14" t="s">
        <v>540</v>
      </c>
      <c r="E311" s="41" t="s">
        <v>1967</v>
      </c>
      <c r="F311" s="41"/>
      <c r="G311" s="10" t="s">
        <v>1963</v>
      </c>
      <c r="H311" s="43">
        <v>0.25</v>
      </c>
      <c r="I311" s="150" t="s">
        <v>1963</v>
      </c>
      <c r="J311" s="42" t="s">
        <v>1968</v>
      </c>
    </row>
    <row r="312" spans="1:10" ht="29">
      <c r="A312" s="24" t="s">
        <v>588</v>
      </c>
      <c r="B312" s="44" t="s">
        <v>1969</v>
      </c>
      <c r="C312" s="41" t="s">
        <v>1970</v>
      </c>
      <c r="D312" s="14" t="s">
        <v>540</v>
      </c>
      <c r="E312" s="41" t="s">
        <v>1971</v>
      </c>
      <c r="F312" s="41"/>
      <c r="G312" s="10" t="s">
        <v>1963</v>
      </c>
      <c r="H312" s="43">
        <v>0.25</v>
      </c>
      <c r="I312" s="150" t="s">
        <v>1963</v>
      </c>
      <c r="J312" s="42" t="s">
        <v>1972</v>
      </c>
    </row>
    <row r="313" spans="1:10" ht="29">
      <c r="A313" s="24" t="s">
        <v>588</v>
      </c>
      <c r="B313" s="44" t="s">
        <v>1973</v>
      </c>
      <c r="C313" s="41" t="s">
        <v>1974</v>
      </c>
      <c r="D313" s="14" t="s">
        <v>540</v>
      </c>
      <c r="E313" s="41" t="s">
        <v>1389</v>
      </c>
      <c r="F313" s="41"/>
      <c r="G313" s="10">
        <v>13524</v>
      </c>
      <c r="H313" s="43">
        <v>0.25</v>
      </c>
      <c r="I313" s="150">
        <v>10143</v>
      </c>
      <c r="J313" s="42" t="s">
        <v>1975</v>
      </c>
    </row>
    <row r="314" spans="1:10" ht="29">
      <c r="A314" s="24" t="s">
        <v>588</v>
      </c>
      <c r="B314" s="44" t="s">
        <v>1976</v>
      </c>
      <c r="C314" s="41" t="s">
        <v>1977</v>
      </c>
      <c r="D314" s="14" t="s">
        <v>540</v>
      </c>
      <c r="E314" s="41" t="s">
        <v>1389</v>
      </c>
      <c r="F314" s="41"/>
      <c r="G314" s="10">
        <v>13524</v>
      </c>
      <c r="H314" s="43">
        <v>0.25</v>
      </c>
      <c r="I314" s="150">
        <v>10143</v>
      </c>
      <c r="J314" s="42" t="s">
        <v>1978</v>
      </c>
    </row>
    <row r="315" spans="1:10" ht="29">
      <c r="A315" s="24" t="s">
        <v>588</v>
      </c>
      <c r="B315" s="44" t="s">
        <v>1979</v>
      </c>
      <c r="C315" s="41" t="s">
        <v>1980</v>
      </c>
      <c r="D315" s="14" t="s">
        <v>540</v>
      </c>
      <c r="E315" s="41" t="s">
        <v>1389</v>
      </c>
      <c r="F315" s="41"/>
      <c r="G315" s="10">
        <v>13524</v>
      </c>
      <c r="H315" s="43">
        <v>0.25</v>
      </c>
      <c r="I315" s="150">
        <v>10143</v>
      </c>
      <c r="J315" s="42" t="s">
        <v>1981</v>
      </c>
    </row>
    <row r="316" spans="1:10" ht="29">
      <c r="A316" s="24" t="s">
        <v>588</v>
      </c>
      <c r="B316" s="44" t="s">
        <v>1982</v>
      </c>
      <c r="C316" s="41" t="s">
        <v>1983</v>
      </c>
      <c r="D316" s="14" t="s">
        <v>540</v>
      </c>
      <c r="E316" s="41" t="s">
        <v>1389</v>
      </c>
      <c r="F316" s="41"/>
      <c r="G316" s="10">
        <v>13524</v>
      </c>
      <c r="H316" s="43">
        <v>0.25</v>
      </c>
      <c r="I316" s="150">
        <v>10143</v>
      </c>
      <c r="J316" s="42" t="s">
        <v>1984</v>
      </c>
    </row>
    <row r="317" spans="1:10" ht="29">
      <c r="A317" s="24" t="s">
        <v>588</v>
      </c>
      <c r="B317" s="44" t="s">
        <v>1985</v>
      </c>
      <c r="C317" s="41" t="s">
        <v>1986</v>
      </c>
      <c r="D317" s="41" t="s">
        <v>26</v>
      </c>
      <c r="E317" s="41" t="s">
        <v>1971</v>
      </c>
      <c r="F317" s="41"/>
      <c r="G317" s="10">
        <v>68693.333333333328</v>
      </c>
      <c r="H317" s="43">
        <v>0.25</v>
      </c>
      <c r="I317" s="150">
        <v>51520</v>
      </c>
      <c r="J317" s="42" t="s">
        <v>1987</v>
      </c>
    </row>
    <row r="318" spans="1:10" ht="29">
      <c r="A318" s="24" t="s">
        <v>588</v>
      </c>
      <c r="B318" s="44" t="s">
        <v>1988</v>
      </c>
      <c r="C318" s="41" t="s">
        <v>1989</v>
      </c>
      <c r="D318" s="41" t="s">
        <v>1990</v>
      </c>
      <c r="E318" s="41" t="s">
        <v>1990</v>
      </c>
      <c r="F318" s="41"/>
      <c r="G318" s="10" t="s">
        <v>1990</v>
      </c>
      <c r="H318" s="43">
        <v>0.25</v>
      </c>
      <c r="I318" s="150" t="s">
        <v>1990</v>
      </c>
      <c r="J318" s="42" t="s">
        <v>1991</v>
      </c>
    </row>
    <row r="319" spans="1:10" ht="29">
      <c r="A319" s="24" t="s">
        <v>588</v>
      </c>
      <c r="B319" s="44" t="s">
        <v>1992</v>
      </c>
      <c r="C319" s="41" t="s">
        <v>1989</v>
      </c>
      <c r="D319" s="41" t="s">
        <v>540</v>
      </c>
      <c r="E319" s="41" t="s">
        <v>1389</v>
      </c>
      <c r="F319" s="41"/>
      <c r="G319" s="10">
        <v>308</v>
      </c>
      <c r="H319" s="43">
        <v>0.25</v>
      </c>
      <c r="I319" s="150">
        <v>231</v>
      </c>
      <c r="J319" s="42" t="s">
        <v>1993</v>
      </c>
    </row>
    <row r="320" spans="1:10" ht="29">
      <c r="A320" s="24" t="s">
        <v>588</v>
      </c>
      <c r="B320" s="44" t="s">
        <v>1994</v>
      </c>
      <c r="C320" s="41" t="s">
        <v>1989</v>
      </c>
      <c r="D320" s="41" t="s">
        <v>540</v>
      </c>
      <c r="E320" s="41" t="s">
        <v>1389</v>
      </c>
      <c r="F320" s="41"/>
      <c r="G320" s="10">
        <v>322</v>
      </c>
      <c r="H320" s="43">
        <v>0.25</v>
      </c>
      <c r="I320" s="150">
        <v>242</v>
      </c>
      <c r="J320" s="42" t="s">
        <v>1995</v>
      </c>
    </row>
    <row r="321" spans="1:10" ht="29">
      <c r="A321" s="24" t="s">
        <v>588</v>
      </c>
      <c r="B321" s="113" t="s">
        <v>1996</v>
      </c>
      <c r="C321" s="114" t="s">
        <v>1997</v>
      </c>
      <c r="D321" s="41" t="s">
        <v>26</v>
      </c>
      <c r="E321" s="115" t="s">
        <v>1389</v>
      </c>
      <c r="F321" s="115"/>
      <c r="G321" s="116">
        <v>121</v>
      </c>
      <c r="H321" s="117">
        <v>0.25</v>
      </c>
      <c r="I321" s="116">
        <v>90.75</v>
      </c>
      <c r="J321" s="42" t="s">
        <v>1998</v>
      </c>
    </row>
    <row r="322" spans="1:10" ht="29">
      <c r="A322" s="24" t="s">
        <v>588</v>
      </c>
      <c r="B322" s="77" t="s">
        <v>1999</v>
      </c>
      <c r="C322" s="3" t="s">
        <v>2000</v>
      </c>
      <c r="D322" s="3" t="s">
        <v>2001</v>
      </c>
      <c r="E322" s="41" t="s">
        <v>1392</v>
      </c>
      <c r="F322" s="41"/>
      <c r="G322" s="150">
        <v>15.4</v>
      </c>
      <c r="H322" s="43">
        <v>0.25</v>
      </c>
      <c r="I322" s="10">
        <v>11.55</v>
      </c>
      <c r="J322" s="42" t="s">
        <v>2002</v>
      </c>
    </row>
    <row r="323" spans="1:10" ht="29">
      <c r="A323" s="24" t="s">
        <v>588</v>
      </c>
      <c r="B323" s="77" t="s">
        <v>2003</v>
      </c>
      <c r="C323" s="3" t="s">
        <v>2000</v>
      </c>
      <c r="D323" s="3" t="s">
        <v>2001</v>
      </c>
      <c r="E323" s="41" t="s">
        <v>1392</v>
      </c>
      <c r="F323" s="41"/>
      <c r="G323" s="150">
        <v>15.4</v>
      </c>
      <c r="H323" s="43">
        <v>0.25</v>
      </c>
      <c r="I323" s="10">
        <v>11.55</v>
      </c>
      <c r="J323" s="42" t="s">
        <v>2004</v>
      </c>
    </row>
    <row r="324" spans="1:10" ht="29">
      <c r="A324" s="24" t="s">
        <v>588</v>
      </c>
      <c r="B324" s="77" t="s">
        <v>2005</v>
      </c>
      <c r="C324" s="3" t="s">
        <v>2000</v>
      </c>
      <c r="D324" s="3" t="s">
        <v>2001</v>
      </c>
      <c r="E324" s="41" t="s">
        <v>1392</v>
      </c>
      <c r="F324" s="41"/>
      <c r="G324" s="150">
        <v>5.6000000000000005</v>
      </c>
      <c r="H324" s="43">
        <v>0.25</v>
      </c>
      <c r="I324" s="10">
        <v>4.2</v>
      </c>
      <c r="J324" s="42" t="s">
        <v>2006</v>
      </c>
    </row>
    <row r="325" spans="1:10" ht="29">
      <c r="A325" s="24" t="s">
        <v>588</v>
      </c>
      <c r="B325" s="77" t="s">
        <v>2007</v>
      </c>
      <c r="C325" s="3" t="s">
        <v>2000</v>
      </c>
      <c r="D325" s="3" t="s">
        <v>2001</v>
      </c>
      <c r="E325" s="41" t="s">
        <v>1392</v>
      </c>
      <c r="F325" s="41"/>
      <c r="G325" s="150">
        <v>14</v>
      </c>
      <c r="H325" s="43">
        <v>0.25</v>
      </c>
      <c r="I325" s="10">
        <v>10.5</v>
      </c>
      <c r="J325" s="42" t="s">
        <v>2008</v>
      </c>
    </row>
    <row r="326" spans="1:10" ht="29">
      <c r="A326" s="24" t="s">
        <v>588</v>
      </c>
      <c r="B326" s="77" t="s">
        <v>2009</v>
      </c>
      <c r="C326" s="3" t="s">
        <v>2000</v>
      </c>
      <c r="D326" s="3" t="s">
        <v>2001</v>
      </c>
      <c r="E326" s="41" t="s">
        <v>1392</v>
      </c>
      <c r="F326" s="41"/>
      <c r="G326" s="150">
        <v>15.4</v>
      </c>
      <c r="H326" s="43">
        <v>0.25</v>
      </c>
      <c r="I326" s="10">
        <v>11.55</v>
      </c>
      <c r="J326" s="42" t="s">
        <v>2010</v>
      </c>
    </row>
    <row r="327" spans="1:10" ht="29">
      <c r="A327" s="24" t="s">
        <v>588</v>
      </c>
      <c r="B327" s="77" t="s">
        <v>2011</v>
      </c>
      <c r="C327" s="3" t="s">
        <v>2000</v>
      </c>
      <c r="D327" s="3" t="s">
        <v>2001</v>
      </c>
      <c r="E327" s="41" t="s">
        <v>1392</v>
      </c>
      <c r="F327" s="41"/>
      <c r="G327" s="150">
        <v>14</v>
      </c>
      <c r="H327" s="43">
        <v>0.25</v>
      </c>
      <c r="I327" s="10">
        <v>10.5</v>
      </c>
      <c r="J327" s="42" t="s">
        <v>2012</v>
      </c>
    </row>
    <row r="328" spans="1:10" ht="29">
      <c r="A328" s="24" t="s">
        <v>588</v>
      </c>
      <c r="B328" s="77" t="s">
        <v>2013</v>
      </c>
      <c r="C328" s="3" t="s">
        <v>2000</v>
      </c>
      <c r="D328" s="3" t="s">
        <v>2001</v>
      </c>
      <c r="E328" s="41" t="s">
        <v>1392</v>
      </c>
      <c r="F328" s="41"/>
      <c r="G328" s="150">
        <v>15.4</v>
      </c>
      <c r="H328" s="43">
        <v>0.25</v>
      </c>
      <c r="I328" s="10">
        <v>11.55</v>
      </c>
      <c r="J328" s="42" t="s">
        <v>2014</v>
      </c>
    </row>
    <row r="329" spans="1:10" ht="29">
      <c r="A329" s="24" t="s">
        <v>588</v>
      </c>
      <c r="B329" s="77" t="s">
        <v>2015</v>
      </c>
      <c r="C329" s="3" t="s">
        <v>2000</v>
      </c>
      <c r="D329" s="3" t="s">
        <v>2001</v>
      </c>
      <c r="E329" s="41" t="s">
        <v>1392</v>
      </c>
      <c r="F329" s="41"/>
      <c r="G329" s="150">
        <v>5.6000000000000005</v>
      </c>
      <c r="H329" s="43">
        <v>0.25</v>
      </c>
      <c r="I329" s="10">
        <v>4.2</v>
      </c>
      <c r="J329" s="42" t="s">
        <v>2016</v>
      </c>
    </row>
    <row r="330" spans="1:10" ht="29">
      <c r="A330" s="24" t="s">
        <v>588</v>
      </c>
      <c r="B330" s="77" t="s">
        <v>2017</v>
      </c>
      <c r="C330" s="3" t="s">
        <v>2000</v>
      </c>
      <c r="D330" s="3" t="s">
        <v>2001</v>
      </c>
      <c r="E330" s="41" t="s">
        <v>1392</v>
      </c>
      <c r="F330" s="41"/>
      <c r="G330" s="150">
        <v>7</v>
      </c>
      <c r="H330" s="43">
        <v>0.25</v>
      </c>
      <c r="I330" s="10">
        <v>5.25</v>
      </c>
      <c r="J330" s="42" t="s">
        <v>2018</v>
      </c>
    </row>
    <row r="331" spans="1:10" ht="29">
      <c r="A331" s="24" t="s">
        <v>588</v>
      </c>
      <c r="B331" s="77" t="s">
        <v>2019</v>
      </c>
      <c r="C331" s="3" t="s">
        <v>2000</v>
      </c>
      <c r="D331" s="3" t="s">
        <v>2001</v>
      </c>
      <c r="E331" s="41" t="s">
        <v>1392</v>
      </c>
      <c r="F331" s="41"/>
      <c r="G331" s="150">
        <v>15.4</v>
      </c>
      <c r="H331" s="43">
        <v>0.25</v>
      </c>
      <c r="I331" s="10">
        <v>11.55</v>
      </c>
      <c r="J331" s="42" t="s">
        <v>2020</v>
      </c>
    </row>
    <row r="332" spans="1:10" ht="29">
      <c r="A332" s="24" t="s">
        <v>588</v>
      </c>
      <c r="B332" s="77" t="s">
        <v>2021</v>
      </c>
      <c r="C332" s="3" t="s">
        <v>2000</v>
      </c>
      <c r="D332" s="3" t="s">
        <v>2001</v>
      </c>
      <c r="E332" s="41" t="s">
        <v>1392</v>
      </c>
      <c r="F332" s="41"/>
      <c r="G332" s="150">
        <v>5.6000000000000005</v>
      </c>
      <c r="H332" s="43">
        <v>0.25</v>
      </c>
      <c r="I332" s="10">
        <v>4.2</v>
      </c>
      <c r="J332" s="42" t="s">
        <v>2022</v>
      </c>
    </row>
    <row r="333" spans="1:10" ht="29">
      <c r="A333" s="24" t="s">
        <v>588</v>
      </c>
      <c r="B333" s="77" t="s">
        <v>2023</v>
      </c>
      <c r="C333" s="3" t="s">
        <v>2000</v>
      </c>
      <c r="D333" s="3" t="s">
        <v>2001</v>
      </c>
      <c r="E333" s="41" t="s">
        <v>1392</v>
      </c>
      <c r="F333" s="41"/>
      <c r="G333" s="150">
        <v>2.8000000000000003</v>
      </c>
      <c r="H333" s="43">
        <v>0.25</v>
      </c>
      <c r="I333" s="10">
        <v>2.1</v>
      </c>
      <c r="J333" s="42" t="s">
        <v>2024</v>
      </c>
    </row>
    <row r="334" spans="1:10" ht="29">
      <c r="A334" s="24" t="s">
        <v>588</v>
      </c>
      <c r="B334" s="77" t="s">
        <v>2025</v>
      </c>
      <c r="C334" s="3" t="s">
        <v>2000</v>
      </c>
      <c r="D334" s="3" t="s">
        <v>2001</v>
      </c>
      <c r="E334" s="41" t="s">
        <v>1392</v>
      </c>
      <c r="F334" s="41"/>
      <c r="G334" s="150">
        <v>7</v>
      </c>
      <c r="H334" s="43">
        <v>0.25</v>
      </c>
      <c r="I334" s="10">
        <v>5.25</v>
      </c>
      <c r="J334" s="42" t="s">
        <v>2026</v>
      </c>
    </row>
    <row r="335" spans="1:10" ht="29">
      <c r="A335" s="24" t="s">
        <v>588</v>
      </c>
      <c r="B335" s="77" t="s">
        <v>2027</v>
      </c>
      <c r="C335" s="3" t="s">
        <v>2000</v>
      </c>
      <c r="D335" s="3" t="s">
        <v>2001</v>
      </c>
      <c r="E335" s="41" t="s">
        <v>1392</v>
      </c>
      <c r="F335" s="41"/>
      <c r="G335" s="150">
        <v>9.7999999999999989</v>
      </c>
      <c r="H335" s="43">
        <v>0.25</v>
      </c>
      <c r="I335" s="10">
        <v>7.35</v>
      </c>
      <c r="J335" s="42" t="s">
        <v>2028</v>
      </c>
    </row>
    <row r="336" spans="1:10" ht="29">
      <c r="A336" s="24" t="s">
        <v>588</v>
      </c>
      <c r="B336" s="77" t="s">
        <v>2029</v>
      </c>
      <c r="C336" s="3" t="s">
        <v>2000</v>
      </c>
      <c r="D336" s="3" t="s">
        <v>2001</v>
      </c>
      <c r="E336" s="41" t="s">
        <v>1392</v>
      </c>
      <c r="F336" s="41"/>
      <c r="G336" s="150">
        <v>4.2</v>
      </c>
      <c r="H336" s="43">
        <v>0.25</v>
      </c>
      <c r="I336" s="10">
        <v>3.15</v>
      </c>
      <c r="J336" s="42" t="s">
        <v>2030</v>
      </c>
    </row>
    <row r="337" spans="1:10" ht="29">
      <c r="A337" s="24" t="s">
        <v>588</v>
      </c>
      <c r="B337" s="77" t="s">
        <v>2031</v>
      </c>
      <c r="C337" s="3" t="s">
        <v>2000</v>
      </c>
      <c r="D337" s="3" t="s">
        <v>2001</v>
      </c>
      <c r="E337" s="41" t="s">
        <v>1392</v>
      </c>
      <c r="F337" s="41"/>
      <c r="G337" s="150">
        <v>14</v>
      </c>
      <c r="H337" s="43">
        <v>0.25</v>
      </c>
      <c r="I337" s="10">
        <v>10.5</v>
      </c>
      <c r="J337" s="42" t="s">
        <v>2032</v>
      </c>
    </row>
    <row r="338" spans="1:10" ht="29">
      <c r="A338" s="24" t="s">
        <v>588</v>
      </c>
      <c r="B338" s="77" t="s">
        <v>2033</v>
      </c>
      <c r="C338" s="3" t="s">
        <v>2000</v>
      </c>
      <c r="D338" s="3" t="s">
        <v>2001</v>
      </c>
      <c r="E338" s="41" t="s">
        <v>1392</v>
      </c>
      <c r="F338" s="41"/>
      <c r="G338" s="150">
        <v>15.4</v>
      </c>
      <c r="H338" s="43">
        <v>0.25</v>
      </c>
      <c r="I338" s="10">
        <v>11.55</v>
      </c>
      <c r="J338" s="42" t="s">
        <v>2034</v>
      </c>
    </row>
    <row r="339" spans="1:10" ht="29">
      <c r="A339" s="24" t="s">
        <v>588</v>
      </c>
      <c r="B339" s="77" t="s">
        <v>2035</v>
      </c>
      <c r="C339" s="3" t="s">
        <v>2000</v>
      </c>
      <c r="D339" s="3" t="s">
        <v>2001</v>
      </c>
      <c r="E339" s="41" t="s">
        <v>1392</v>
      </c>
      <c r="F339" s="41"/>
      <c r="G339" s="150">
        <v>2.1</v>
      </c>
      <c r="H339" s="43">
        <v>0.25</v>
      </c>
      <c r="I339" s="10">
        <v>1.575</v>
      </c>
      <c r="J339" s="42" t="s">
        <v>2036</v>
      </c>
    </row>
    <row r="340" spans="1:10" ht="29">
      <c r="A340" s="24" t="s">
        <v>588</v>
      </c>
      <c r="B340" s="77" t="s">
        <v>2037</v>
      </c>
      <c r="C340" s="3" t="s">
        <v>2000</v>
      </c>
      <c r="D340" s="3" t="s">
        <v>2001</v>
      </c>
      <c r="E340" s="41" t="s">
        <v>1392</v>
      </c>
      <c r="F340" s="41"/>
      <c r="G340" s="150">
        <v>63</v>
      </c>
      <c r="H340" s="43">
        <v>0.25</v>
      </c>
      <c r="I340" s="10">
        <v>47.25</v>
      </c>
      <c r="J340" s="42" t="s">
        <v>2038</v>
      </c>
    </row>
    <row r="341" spans="1:10" ht="29">
      <c r="A341" s="24" t="s">
        <v>588</v>
      </c>
      <c r="B341" s="77" t="s">
        <v>2039</v>
      </c>
      <c r="C341" s="3" t="s">
        <v>2000</v>
      </c>
      <c r="D341" s="3" t="s">
        <v>2001</v>
      </c>
      <c r="E341" s="41" t="s">
        <v>1392</v>
      </c>
      <c r="F341" s="41"/>
      <c r="G341" s="150">
        <v>47.599999999999994</v>
      </c>
      <c r="H341" s="43">
        <v>0.25</v>
      </c>
      <c r="I341" s="10">
        <v>35.699999999999996</v>
      </c>
      <c r="J341" s="42" t="s">
        <v>2040</v>
      </c>
    </row>
    <row r="342" spans="1:10" ht="29">
      <c r="A342" s="24" t="s">
        <v>588</v>
      </c>
      <c r="B342" s="77" t="s">
        <v>2041</v>
      </c>
      <c r="C342" s="3" t="s">
        <v>2000</v>
      </c>
      <c r="D342" s="3" t="s">
        <v>2001</v>
      </c>
      <c r="E342" s="41" t="s">
        <v>1392</v>
      </c>
      <c r="F342" s="41"/>
      <c r="G342" s="150">
        <v>0.78666666666666663</v>
      </c>
      <c r="H342" s="43">
        <v>0.25</v>
      </c>
      <c r="I342" s="10">
        <v>0.59</v>
      </c>
      <c r="J342" s="42" t="s">
        <v>2042</v>
      </c>
    </row>
    <row r="343" spans="1:10" ht="29">
      <c r="A343" s="24" t="s">
        <v>588</v>
      </c>
      <c r="B343" s="77" t="s">
        <v>2043</v>
      </c>
      <c r="C343" s="3" t="s">
        <v>2000</v>
      </c>
      <c r="D343" s="3" t="s">
        <v>2001</v>
      </c>
      <c r="E343" s="41" t="s">
        <v>1392</v>
      </c>
      <c r="F343" s="41"/>
      <c r="G343" s="150">
        <v>1.3333333333333333</v>
      </c>
      <c r="H343" s="43">
        <v>0.25</v>
      </c>
      <c r="I343" s="10">
        <v>1</v>
      </c>
      <c r="J343" s="42" t="s">
        <v>2044</v>
      </c>
    </row>
    <row r="344" spans="1:10" ht="29">
      <c r="A344" s="24" t="s">
        <v>588</v>
      </c>
      <c r="B344" s="79" t="s">
        <v>2045</v>
      </c>
      <c r="C344" s="3" t="s">
        <v>2046</v>
      </c>
      <c r="D344" s="3" t="s">
        <v>1173</v>
      </c>
      <c r="E344" s="41" t="s">
        <v>27</v>
      </c>
      <c r="F344" s="41"/>
      <c r="G344" s="150">
        <v>46000</v>
      </c>
      <c r="H344" s="43">
        <v>0.25</v>
      </c>
      <c r="I344" s="10">
        <v>34500</v>
      </c>
      <c r="J344" s="42" t="s">
        <v>2047</v>
      </c>
    </row>
    <row r="345" spans="1:10" ht="29">
      <c r="A345" s="24" t="s">
        <v>588</v>
      </c>
      <c r="B345" s="79" t="s">
        <v>2048</v>
      </c>
      <c r="C345" s="3" t="s">
        <v>2049</v>
      </c>
      <c r="D345" s="3" t="s">
        <v>1173</v>
      </c>
      <c r="E345" s="41" t="s">
        <v>27</v>
      </c>
      <c r="F345" s="41"/>
      <c r="G345" s="150">
        <v>92000</v>
      </c>
      <c r="H345" s="43">
        <v>0.25</v>
      </c>
      <c r="I345" s="10">
        <v>69000</v>
      </c>
      <c r="J345" s="42" t="s">
        <v>2050</v>
      </c>
    </row>
    <row r="346" spans="1:10" ht="29">
      <c r="A346" s="24" t="s">
        <v>588</v>
      </c>
      <c r="B346" s="79" t="s">
        <v>2051</v>
      </c>
      <c r="C346" s="3" t="s">
        <v>2049</v>
      </c>
      <c r="D346" s="3" t="s">
        <v>1173</v>
      </c>
      <c r="E346" s="41" t="s">
        <v>27</v>
      </c>
      <c r="F346" s="41"/>
      <c r="G346" s="150">
        <v>184000</v>
      </c>
      <c r="H346" s="43">
        <v>0.25</v>
      </c>
      <c r="I346" s="10">
        <v>138000</v>
      </c>
      <c r="J346" s="42" t="s">
        <v>2052</v>
      </c>
    </row>
    <row r="347" spans="1:10" ht="29">
      <c r="A347" s="80" t="s">
        <v>588</v>
      </c>
      <c r="B347" s="81" t="s">
        <v>2053</v>
      </c>
      <c r="C347" s="3" t="s">
        <v>2054</v>
      </c>
      <c r="D347" s="3" t="s">
        <v>1173</v>
      </c>
      <c r="E347" s="41" t="s">
        <v>27</v>
      </c>
      <c r="F347" s="41"/>
      <c r="G347" s="150">
        <v>0</v>
      </c>
      <c r="H347" s="43">
        <v>0.25</v>
      </c>
      <c r="I347" s="10">
        <v>0</v>
      </c>
      <c r="J347" s="42" t="s">
        <v>2055</v>
      </c>
    </row>
    <row r="348" spans="1:10" ht="29">
      <c r="A348" s="80" t="s">
        <v>588</v>
      </c>
      <c r="B348" s="81" t="s">
        <v>2056</v>
      </c>
      <c r="C348" s="3" t="s">
        <v>2057</v>
      </c>
      <c r="D348" s="3" t="s">
        <v>106</v>
      </c>
      <c r="E348" s="41" t="s">
        <v>27</v>
      </c>
      <c r="F348" s="41"/>
      <c r="G348" s="150">
        <v>58666.666666666664</v>
      </c>
      <c r="H348" s="43">
        <v>0.25</v>
      </c>
      <c r="I348" s="10">
        <v>44000</v>
      </c>
      <c r="J348" s="42" t="s">
        <v>2058</v>
      </c>
    </row>
    <row r="349" spans="1:10" ht="29">
      <c r="A349" s="80" t="s">
        <v>588</v>
      </c>
      <c r="B349" s="81" t="s">
        <v>2059</v>
      </c>
      <c r="C349" s="3" t="s">
        <v>2057</v>
      </c>
      <c r="D349" s="3" t="s">
        <v>106</v>
      </c>
      <c r="E349" s="41" t="s">
        <v>27</v>
      </c>
      <c r="F349" s="41"/>
      <c r="G349" s="150">
        <v>44000</v>
      </c>
      <c r="H349" s="43">
        <v>0.25</v>
      </c>
      <c r="I349" s="10">
        <v>33000</v>
      </c>
      <c r="J349" s="42" t="s">
        <v>2060</v>
      </c>
    </row>
    <row r="350" spans="1:10" ht="29">
      <c r="A350" s="80" t="s">
        <v>588</v>
      </c>
      <c r="B350" s="81" t="s">
        <v>2061</v>
      </c>
      <c r="C350" s="3" t="s">
        <v>2057</v>
      </c>
      <c r="D350" s="3" t="s">
        <v>106</v>
      </c>
      <c r="E350" s="41" t="s">
        <v>27</v>
      </c>
      <c r="F350" s="41"/>
      <c r="G350" s="150">
        <v>40000</v>
      </c>
      <c r="H350" s="43">
        <v>0.25</v>
      </c>
      <c r="I350" s="10">
        <v>30000</v>
      </c>
      <c r="J350" s="42" t="s">
        <v>2062</v>
      </c>
    </row>
    <row r="351" spans="1:10" ht="29">
      <c r="A351" s="80" t="s">
        <v>588</v>
      </c>
      <c r="B351" s="81" t="s">
        <v>2063</v>
      </c>
      <c r="C351" s="3" t="s">
        <v>2057</v>
      </c>
      <c r="D351" s="3" t="s">
        <v>106</v>
      </c>
      <c r="E351" s="41" t="s">
        <v>27</v>
      </c>
      <c r="F351" s="41"/>
      <c r="G351" s="150">
        <v>20000</v>
      </c>
      <c r="H351" s="43">
        <v>0.25</v>
      </c>
      <c r="I351" s="10">
        <v>15000</v>
      </c>
      <c r="J351" s="42" t="s">
        <v>2064</v>
      </c>
    </row>
    <row r="352" spans="1:10" ht="29">
      <c r="A352" s="80" t="s">
        <v>588</v>
      </c>
      <c r="B352" s="81" t="s">
        <v>2065</v>
      </c>
      <c r="C352" s="3" t="s">
        <v>2057</v>
      </c>
      <c r="D352" s="3" t="s">
        <v>106</v>
      </c>
      <c r="E352" s="41" t="s">
        <v>27</v>
      </c>
      <c r="F352" s="41"/>
      <c r="G352" s="150">
        <v>40000</v>
      </c>
      <c r="H352" s="43">
        <v>0.25</v>
      </c>
      <c r="I352" s="10">
        <v>30000</v>
      </c>
      <c r="J352" s="42" t="s">
        <v>2066</v>
      </c>
    </row>
    <row r="353" spans="1:10" ht="29">
      <c r="A353" s="80" t="s">
        <v>588</v>
      </c>
      <c r="B353" s="81" t="s">
        <v>2067</v>
      </c>
      <c r="C353" s="3" t="s">
        <v>2057</v>
      </c>
      <c r="D353" s="3" t="s">
        <v>540</v>
      </c>
      <c r="E353" s="41" t="s">
        <v>27</v>
      </c>
      <c r="F353" s="41"/>
      <c r="G353" s="150">
        <v>28800</v>
      </c>
      <c r="H353" s="43">
        <v>0.25</v>
      </c>
      <c r="I353" s="10">
        <v>21600</v>
      </c>
      <c r="J353" s="42" t="s">
        <v>2068</v>
      </c>
    </row>
    <row r="354" spans="1:10" ht="29">
      <c r="A354" s="80" t="s">
        <v>588</v>
      </c>
      <c r="B354" s="79" t="s">
        <v>2069</v>
      </c>
      <c r="C354" s="3" t="s">
        <v>2057</v>
      </c>
      <c r="D354" s="41" t="s">
        <v>540</v>
      </c>
      <c r="E354" s="41" t="s">
        <v>27</v>
      </c>
      <c r="F354" s="41"/>
      <c r="G354" s="150">
        <v>24000</v>
      </c>
      <c r="H354" s="43">
        <v>0.25</v>
      </c>
      <c r="I354" s="65">
        <v>18000</v>
      </c>
      <c r="J354" s="42" t="s">
        <v>2070</v>
      </c>
    </row>
    <row r="355" spans="1:10" ht="29">
      <c r="A355" s="80" t="s">
        <v>588</v>
      </c>
      <c r="B355" s="44" t="s">
        <v>2071</v>
      </c>
      <c r="C355" s="41" t="s">
        <v>2072</v>
      </c>
      <c r="D355" s="41" t="s">
        <v>540</v>
      </c>
      <c r="E355" s="41" t="s">
        <v>27</v>
      </c>
      <c r="F355" s="41"/>
      <c r="G355" s="150" t="s">
        <v>1990</v>
      </c>
      <c r="H355" s="43">
        <v>0.25</v>
      </c>
      <c r="I355" s="150" t="s">
        <v>1990</v>
      </c>
      <c r="J355" s="42" t="s">
        <v>2073</v>
      </c>
    </row>
    <row r="356" spans="1:10" ht="29.15" customHeight="1">
      <c r="A356" s="80" t="s">
        <v>588</v>
      </c>
      <c r="B356" s="88" t="s">
        <v>2074</v>
      </c>
      <c r="C356" s="41" t="s">
        <v>2075</v>
      </c>
      <c r="D356" s="14" t="s">
        <v>540</v>
      </c>
      <c r="E356" s="41" t="s">
        <v>27</v>
      </c>
      <c r="F356" s="41"/>
      <c r="G356" s="10">
        <v>17600</v>
      </c>
      <c r="H356" s="43">
        <v>0.25</v>
      </c>
      <c r="I356" s="10">
        <v>13200</v>
      </c>
      <c r="J356" s="41" t="s">
        <v>2076</v>
      </c>
    </row>
    <row r="357" spans="1:10" ht="29.15" customHeight="1">
      <c r="A357" s="80" t="s">
        <v>588</v>
      </c>
      <c r="B357" s="24" t="s">
        <v>2077</v>
      </c>
      <c r="C357" s="41" t="s">
        <v>2075</v>
      </c>
      <c r="D357" s="14" t="s">
        <v>2078</v>
      </c>
      <c r="E357" s="41" t="s">
        <v>27</v>
      </c>
      <c r="F357" s="41"/>
      <c r="G357" s="10">
        <v>92800</v>
      </c>
      <c r="H357" s="43">
        <v>0.25</v>
      </c>
      <c r="I357" s="10">
        <v>69600</v>
      </c>
      <c r="J357" s="41" t="s">
        <v>2079</v>
      </c>
    </row>
    <row r="358" spans="1:10" ht="29">
      <c r="A358" s="94" t="s">
        <v>588</v>
      </c>
      <c r="B358" s="95" t="s">
        <v>2080</v>
      </c>
      <c r="C358" s="96" t="s">
        <v>2081</v>
      </c>
      <c r="D358" s="97" t="s">
        <v>540</v>
      </c>
      <c r="E358" s="99" t="s">
        <v>27</v>
      </c>
      <c r="F358" s="44"/>
      <c r="G358" s="175">
        <v>10000</v>
      </c>
      <c r="H358" s="161">
        <v>0.1</v>
      </c>
      <c r="I358" s="10">
        <v>9000</v>
      </c>
      <c r="J358" s="100" t="s">
        <v>2082</v>
      </c>
    </row>
    <row r="359" spans="1:10" ht="29">
      <c r="A359" s="94" t="s">
        <v>588</v>
      </c>
      <c r="B359" s="95" t="s">
        <v>2083</v>
      </c>
      <c r="C359" s="96" t="s">
        <v>2081</v>
      </c>
      <c r="D359" s="97" t="s">
        <v>540</v>
      </c>
      <c r="E359" s="99" t="s">
        <v>27</v>
      </c>
      <c r="F359" s="44"/>
      <c r="G359" s="176">
        <v>3000</v>
      </c>
      <c r="H359" s="161">
        <v>0.1</v>
      </c>
      <c r="I359" s="10">
        <v>2700</v>
      </c>
      <c r="J359" s="100" t="s">
        <v>2084</v>
      </c>
    </row>
    <row r="360" spans="1:10" ht="29">
      <c r="A360" s="94" t="s">
        <v>588</v>
      </c>
      <c r="B360" s="98" t="s">
        <v>2085</v>
      </c>
      <c r="C360" s="96" t="s">
        <v>2081</v>
      </c>
      <c r="D360" s="97" t="s">
        <v>540</v>
      </c>
      <c r="E360" s="99" t="s">
        <v>27</v>
      </c>
      <c r="F360" s="44"/>
      <c r="G360" s="177">
        <v>10000</v>
      </c>
      <c r="H360" s="161">
        <v>0.1</v>
      </c>
      <c r="I360" s="10">
        <v>9000</v>
      </c>
      <c r="J360" s="100" t="s">
        <v>2086</v>
      </c>
    </row>
    <row r="361" spans="1:10" ht="29">
      <c r="A361" s="94" t="s">
        <v>588</v>
      </c>
      <c r="B361" s="98" t="s">
        <v>2087</v>
      </c>
      <c r="C361" s="96" t="s">
        <v>2081</v>
      </c>
      <c r="D361" s="97" t="s">
        <v>540</v>
      </c>
      <c r="E361" s="99" t="s">
        <v>27</v>
      </c>
      <c r="F361" s="44"/>
      <c r="G361" s="177">
        <v>50000</v>
      </c>
      <c r="H361" s="161">
        <v>0.1</v>
      </c>
      <c r="I361" s="10">
        <v>45000</v>
      </c>
      <c r="J361" s="100" t="s">
        <v>2088</v>
      </c>
    </row>
    <row r="362" spans="1:10" ht="29">
      <c r="A362" s="94" t="s">
        <v>588</v>
      </c>
      <c r="B362" s="98" t="s">
        <v>2089</v>
      </c>
      <c r="C362" s="96" t="s">
        <v>2081</v>
      </c>
      <c r="D362" s="97" t="s">
        <v>540</v>
      </c>
      <c r="E362" s="99" t="s">
        <v>27</v>
      </c>
      <c r="F362" s="44"/>
      <c r="G362" s="177">
        <v>100000</v>
      </c>
      <c r="H362" s="161">
        <v>0.1</v>
      </c>
      <c r="I362" s="10">
        <v>90000</v>
      </c>
      <c r="J362" s="100" t="s">
        <v>2090</v>
      </c>
    </row>
    <row r="363" spans="1:10" ht="29">
      <c r="A363" s="94" t="s">
        <v>588</v>
      </c>
      <c r="B363" s="95" t="s">
        <v>2091</v>
      </c>
      <c r="C363" s="96" t="s">
        <v>2081</v>
      </c>
      <c r="D363" s="97" t="s">
        <v>540</v>
      </c>
      <c r="E363" s="99" t="s">
        <v>27</v>
      </c>
      <c r="F363" s="44"/>
      <c r="G363" s="178">
        <v>2500</v>
      </c>
      <c r="H363" s="161">
        <v>0.1</v>
      </c>
      <c r="I363" s="10">
        <v>2250</v>
      </c>
      <c r="J363" s="100" t="s">
        <v>2092</v>
      </c>
    </row>
    <row r="364" spans="1:10" ht="29">
      <c r="A364" s="94" t="s">
        <v>588</v>
      </c>
      <c r="B364" s="95" t="s">
        <v>2093</v>
      </c>
      <c r="C364" s="96" t="s">
        <v>2081</v>
      </c>
      <c r="D364" s="97" t="s">
        <v>540</v>
      </c>
      <c r="E364" s="99" t="s">
        <v>27</v>
      </c>
      <c r="F364" s="44"/>
      <c r="G364" s="178">
        <v>3200</v>
      </c>
      <c r="H364" s="161">
        <v>0.1</v>
      </c>
      <c r="I364" s="10">
        <v>2880</v>
      </c>
      <c r="J364" s="100" t="s">
        <v>2094</v>
      </c>
    </row>
    <row r="365" spans="1:10" ht="29">
      <c r="A365" s="94" t="s">
        <v>588</v>
      </c>
      <c r="B365" s="98" t="s">
        <v>2095</v>
      </c>
      <c r="C365" s="96" t="s">
        <v>2081</v>
      </c>
      <c r="D365" s="97" t="s">
        <v>540</v>
      </c>
      <c r="E365" s="99" t="s">
        <v>27</v>
      </c>
      <c r="F365" s="44"/>
      <c r="G365" s="164">
        <v>3600</v>
      </c>
      <c r="H365" s="161">
        <v>0.1</v>
      </c>
      <c r="I365" s="10">
        <v>3240</v>
      </c>
      <c r="J365" s="100" t="s">
        <v>2096</v>
      </c>
    </row>
    <row r="366" spans="1:10" ht="29">
      <c r="A366" s="94" t="s">
        <v>588</v>
      </c>
      <c r="B366" s="98" t="s">
        <v>2097</v>
      </c>
      <c r="C366" s="96" t="s">
        <v>2081</v>
      </c>
      <c r="D366" s="97" t="s">
        <v>540</v>
      </c>
      <c r="E366" s="99" t="s">
        <v>27</v>
      </c>
      <c r="F366" s="44"/>
      <c r="G366" s="164">
        <v>6600</v>
      </c>
      <c r="H366" s="161">
        <v>0.1</v>
      </c>
      <c r="I366" s="10">
        <v>5940</v>
      </c>
      <c r="J366" s="100" t="s">
        <v>2098</v>
      </c>
    </row>
    <row r="367" spans="1:10" ht="29">
      <c r="A367" s="94" t="s">
        <v>588</v>
      </c>
      <c r="B367" s="98" t="s">
        <v>2099</v>
      </c>
      <c r="C367" s="96" t="s">
        <v>2081</v>
      </c>
      <c r="D367" s="97" t="s">
        <v>540</v>
      </c>
      <c r="E367" s="99" t="s">
        <v>27</v>
      </c>
      <c r="F367" s="44"/>
      <c r="G367" s="164">
        <v>9600</v>
      </c>
      <c r="H367" s="161">
        <v>0.1</v>
      </c>
      <c r="I367" s="10">
        <v>8640</v>
      </c>
      <c r="J367" s="100" t="s">
        <v>2100</v>
      </c>
    </row>
    <row r="368" spans="1:10" ht="29">
      <c r="A368" s="94" t="s">
        <v>588</v>
      </c>
      <c r="B368" s="98" t="s">
        <v>2101</v>
      </c>
      <c r="C368" s="96" t="s">
        <v>2081</v>
      </c>
      <c r="D368" s="97" t="s">
        <v>540</v>
      </c>
      <c r="E368" s="99" t="s">
        <v>27</v>
      </c>
      <c r="F368" s="44"/>
      <c r="G368" s="164">
        <v>5500</v>
      </c>
      <c r="H368" s="161">
        <v>0.1</v>
      </c>
      <c r="I368" s="10">
        <v>4950</v>
      </c>
      <c r="J368" s="100" t="s">
        <v>2102</v>
      </c>
    </row>
    <row r="369" spans="1:10" ht="29">
      <c r="A369" s="94" t="s">
        <v>588</v>
      </c>
      <c r="B369" s="98" t="s">
        <v>2103</v>
      </c>
      <c r="C369" s="96" t="s">
        <v>2081</v>
      </c>
      <c r="D369" s="97" t="s">
        <v>540</v>
      </c>
      <c r="E369" s="99" t="s">
        <v>27</v>
      </c>
      <c r="F369" s="44"/>
      <c r="G369" s="164">
        <v>10000</v>
      </c>
      <c r="H369" s="161">
        <v>0.1</v>
      </c>
      <c r="I369" s="10">
        <v>9000</v>
      </c>
      <c r="J369" s="100" t="s">
        <v>2104</v>
      </c>
    </row>
    <row r="370" spans="1:10" ht="29">
      <c r="A370" s="94" t="s">
        <v>588</v>
      </c>
      <c r="B370" s="98" t="s">
        <v>2105</v>
      </c>
      <c r="C370" s="96" t="s">
        <v>2081</v>
      </c>
      <c r="D370" s="97" t="s">
        <v>540</v>
      </c>
      <c r="E370" s="99" t="s">
        <v>27</v>
      </c>
      <c r="F370" s="44"/>
      <c r="G370" s="164">
        <v>17500</v>
      </c>
      <c r="H370" s="161">
        <v>0.1</v>
      </c>
      <c r="I370" s="10">
        <v>15750</v>
      </c>
      <c r="J370" s="100" t="s">
        <v>2106</v>
      </c>
    </row>
    <row r="371" spans="1:10" ht="29">
      <c r="A371" s="94" t="s">
        <v>588</v>
      </c>
      <c r="B371" s="95" t="s">
        <v>2107</v>
      </c>
      <c r="C371" s="96" t="s">
        <v>2081</v>
      </c>
      <c r="D371" s="97" t="s">
        <v>540</v>
      </c>
      <c r="E371" s="99" t="s">
        <v>27</v>
      </c>
      <c r="F371" s="44"/>
      <c r="G371" s="164">
        <v>6000</v>
      </c>
      <c r="H371" s="161">
        <v>0.1</v>
      </c>
      <c r="I371" s="10">
        <v>5400</v>
      </c>
      <c r="J371" s="100" t="s">
        <v>2108</v>
      </c>
    </row>
    <row r="372" spans="1:10" ht="29">
      <c r="A372" s="94" t="s">
        <v>588</v>
      </c>
      <c r="B372" s="95" t="s">
        <v>2109</v>
      </c>
      <c r="C372" s="96" t="s">
        <v>2081</v>
      </c>
      <c r="D372" s="97" t="s">
        <v>540</v>
      </c>
      <c r="E372" s="99" t="s">
        <v>27</v>
      </c>
      <c r="F372" s="44"/>
      <c r="G372" s="164">
        <v>1500</v>
      </c>
      <c r="H372" s="161">
        <v>0.1</v>
      </c>
      <c r="I372" s="10">
        <v>1350</v>
      </c>
      <c r="J372" s="100" t="s">
        <v>2110</v>
      </c>
    </row>
    <row r="373" spans="1:10" ht="29">
      <c r="A373" s="94" t="s">
        <v>588</v>
      </c>
      <c r="B373" s="95" t="s">
        <v>2111</v>
      </c>
      <c r="C373" s="96" t="s">
        <v>2081</v>
      </c>
      <c r="D373" s="96" t="s">
        <v>540</v>
      </c>
      <c r="E373" s="99" t="s">
        <v>27</v>
      </c>
      <c r="F373" s="44"/>
      <c r="G373" s="164">
        <v>2500</v>
      </c>
      <c r="H373" s="161">
        <v>0.1</v>
      </c>
      <c r="I373" s="10">
        <v>2250</v>
      </c>
      <c r="J373" s="100" t="s">
        <v>2112</v>
      </c>
    </row>
    <row r="374" spans="1:10" ht="29">
      <c r="A374" s="94" t="s">
        <v>588</v>
      </c>
      <c r="B374" s="98" t="s">
        <v>2113</v>
      </c>
      <c r="C374" s="96" t="s">
        <v>2081</v>
      </c>
      <c r="D374" s="96" t="s">
        <v>540</v>
      </c>
      <c r="E374" s="99" t="s">
        <v>27</v>
      </c>
      <c r="F374" s="44"/>
      <c r="G374" s="178">
        <v>3000</v>
      </c>
      <c r="H374" s="161">
        <v>0.1</v>
      </c>
      <c r="I374" s="10">
        <v>2700</v>
      </c>
      <c r="J374" s="100" t="s">
        <v>2114</v>
      </c>
    </row>
    <row r="375" spans="1:10" ht="29">
      <c r="A375" s="94" t="s">
        <v>588</v>
      </c>
      <c r="B375" s="98" t="s">
        <v>2115</v>
      </c>
      <c r="C375" s="96" t="s">
        <v>2081</v>
      </c>
      <c r="D375" s="96" t="s">
        <v>540</v>
      </c>
      <c r="E375" s="99" t="s">
        <v>27</v>
      </c>
      <c r="F375" s="44"/>
      <c r="G375" s="164">
        <v>300</v>
      </c>
      <c r="H375" s="161">
        <v>0.1</v>
      </c>
      <c r="I375" s="10">
        <v>270</v>
      </c>
      <c r="J375" s="100" t="s">
        <v>2116</v>
      </c>
    </row>
    <row r="376" spans="1:10" ht="29">
      <c r="A376" s="94" t="s">
        <v>588</v>
      </c>
      <c r="B376" s="98" t="s">
        <v>2117</v>
      </c>
      <c r="C376" s="96" t="s">
        <v>2081</v>
      </c>
      <c r="D376" s="96" t="s">
        <v>540</v>
      </c>
      <c r="E376" s="99" t="s">
        <v>27</v>
      </c>
      <c r="F376" s="44"/>
      <c r="G376" s="164">
        <v>1000</v>
      </c>
      <c r="H376" s="161">
        <v>0.1</v>
      </c>
      <c r="I376" s="10">
        <v>900</v>
      </c>
      <c r="J376" s="100" t="s">
        <v>2118</v>
      </c>
    </row>
    <row r="377" spans="1:10" ht="43.5">
      <c r="A377" s="94" t="s">
        <v>588</v>
      </c>
      <c r="B377" s="98" t="s">
        <v>2119</v>
      </c>
      <c r="C377" s="96" t="s">
        <v>2081</v>
      </c>
      <c r="D377" s="96" t="s">
        <v>540</v>
      </c>
      <c r="E377" s="99" t="s">
        <v>27</v>
      </c>
      <c r="F377" s="44"/>
      <c r="G377" s="164">
        <v>10000</v>
      </c>
      <c r="H377" s="161">
        <v>0.1</v>
      </c>
      <c r="I377" s="10">
        <v>9000</v>
      </c>
      <c r="J377" s="100" t="s">
        <v>2120</v>
      </c>
    </row>
    <row r="378" spans="1:10" ht="29">
      <c r="A378" s="94" t="s">
        <v>588</v>
      </c>
      <c r="B378" s="98" t="s">
        <v>2121</v>
      </c>
      <c r="C378" s="96" t="s">
        <v>2081</v>
      </c>
      <c r="D378" s="96" t="s">
        <v>540</v>
      </c>
      <c r="E378" s="99" t="s">
        <v>27</v>
      </c>
      <c r="F378" s="44"/>
      <c r="G378" s="164">
        <v>500</v>
      </c>
      <c r="H378" s="161">
        <v>0.1</v>
      </c>
      <c r="I378" s="10">
        <v>450</v>
      </c>
      <c r="J378" s="100" t="s">
        <v>2122</v>
      </c>
    </row>
    <row r="379" spans="1:10" ht="29">
      <c r="A379" s="94" t="s">
        <v>588</v>
      </c>
      <c r="B379" s="98" t="s">
        <v>2123</v>
      </c>
      <c r="C379" s="96" t="s">
        <v>2081</v>
      </c>
      <c r="D379" s="96" t="s">
        <v>540</v>
      </c>
      <c r="E379" s="99" t="s">
        <v>27</v>
      </c>
      <c r="F379" s="44"/>
      <c r="G379" s="164">
        <v>2000</v>
      </c>
      <c r="H379" s="161">
        <v>0.1</v>
      </c>
      <c r="I379" s="10">
        <v>1800</v>
      </c>
      <c r="J379" s="100" t="s">
        <v>2124</v>
      </c>
    </row>
    <row r="380" spans="1:10" ht="43.5">
      <c r="A380" s="94" t="s">
        <v>588</v>
      </c>
      <c r="B380" s="94" t="s">
        <v>2125</v>
      </c>
      <c r="C380" s="96" t="s">
        <v>2081</v>
      </c>
      <c r="D380" s="96" t="s">
        <v>540</v>
      </c>
      <c r="E380" s="99" t="s">
        <v>27</v>
      </c>
      <c r="F380" s="44"/>
      <c r="G380" s="164">
        <v>5000</v>
      </c>
      <c r="H380" s="161">
        <v>0.1</v>
      </c>
      <c r="I380" s="10">
        <v>4500</v>
      </c>
      <c r="J380" s="100" t="s">
        <v>2126</v>
      </c>
    </row>
    <row r="381" spans="1:10" ht="43.5">
      <c r="A381" s="94" t="s">
        <v>588</v>
      </c>
      <c r="B381" s="98" t="s">
        <v>2127</v>
      </c>
      <c r="C381" s="96" t="s">
        <v>2081</v>
      </c>
      <c r="D381" s="96" t="s">
        <v>540</v>
      </c>
      <c r="E381" s="99" t="s">
        <v>27</v>
      </c>
      <c r="F381" s="44"/>
      <c r="G381" s="164">
        <v>1500</v>
      </c>
      <c r="H381" s="161">
        <v>0.1</v>
      </c>
      <c r="I381" s="10">
        <v>1350</v>
      </c>
      <c r="J381" s="100" t="s">
        <v>2128</v>
      </c>
    </row>
    <row r="382" spans="1:10" ht="72.5">
      <c r="A382" s="94" t="s">
        <v>588</v>
      </c>
      <c r="B382" s="98" t="s">
        <v>2129</v>
      </c>
      <c r="C382" s="96" t="s">
        <v>2081</v>
      </c>
      <c r="D382" s="96" t="s">
        <v>540</v>
      </c>
      <c r="E382" s="99" t="s">
        <v>27</v>
      </c>
      <c r="F382" s="44"/>
      <c r="G382" s="164">
        <v>3000</v>
      </c>
      <c r="H382" s="161">
        <v>0.1</v>
      </c>
      <c r="I382" s="10">
        <v>2700</v>
      </c>
      <c r="J382" s="100" t="s">
        <v>2130</v>
      </c>
    </row>
    <row r="383" spans="1:10" ht="43.5">
      <c r="A383" s="94" t="s">
        <v>588</v>
      </c>
      <c r="B383" s="98" t="s">
        <v>2131</v>
      </c>
      <c r="C383" s="96" t="s">
        <v>2081</v>
      </c>
      <c r="D383" s="96" t="s">
        <v>540</v>
      </c>
      <c r="E383" s="99" t="s">
        <v>27</v>
      </c>
      <c r="F383" s="44"/>
      <c r="G383" s="164">
        <v>50000</v>
      </c>
      <c r="H383" s="161">
        <v>0.1</v>
      </c>
      <c r="I383" s="10">
        <v>45000</v>
      </c>
      <c r="J383" s="100" t="s">
        <v>2132</v>
      </c>
    </row>
    <row r="384" spans="1:10" ht="29">
      <c r="A384" s="94" t="s">
        <v>588</v>
      </c>
      <c r="B384" s="98" t="s">
        <v>2133</v>
      </c>
      <c r="C384" s="96" t="s">
        <v>2081</v>
      </c>
      <c r="D384" s="96" t="s">
        <v>540</v>
      </c>
      <c r="E384" s="99" t="s">
        <v>27</v>
      </c>
      <c r="F384" s="44"/>
      <c r="G384" s="100" t="s">
        <v>2134</v>
      </c>
      <c r="H384" s="161">
        <v>0.1</v>
      </c>
      <c r="I384" s="100" t="s">
        <v>2134</v>
      </c>
      <c r="J384" s="100" t="s">
        <v>2135</v>
      </c>
    </row>
    <row r="385" spans="1:26" ht="29">
      <c r="A385" s="94" t="s">
        <v>588</v>
      </c>
      <c r="B385" s="98" t="s">
        <v>2136</v>
      </c>
      <c r="C385" s="96" t="s">
        <v>2081</v>
      </c>
      <c r="D385" s="96" t="s">
        <v>540</v>
      </c>
      <c r="E385" s="99" t="s">
        <v>27</v>
      </c>
      <c r="F385" s="44"/>
      <c r="G385" s="100" t="s">
        <v>2137</v>
      </c>
      <c r="H385" s="161">
        <v>0.1</v>
      </c>
      <c r="I385" s="100" t="s">
        <v>2137</v>
      </c>
      <c r="J385" s="100" t="s">
        <v>2138</v>
      </c>
    </row>
    <row r="386" spans="1:26" ht="29">
      <c r="A386" s="94" t="s">
        <v>588</v>
      </c>
      <c r="B386" s="98" t="s">
        <v>2139</v>
      </c>
      <c r="C386" s="96" t="s">
        <v>2081</v>
      </c>
      <c r="D386" s="96" t="s">
        <v>540</v>
      </c>
      <c r="E386" s="99" t="s">
        <v>27</v>
      </c>
      <c r="F386" s="44"/>
      <c r="G386" s="100" t="s">
        <v>2137</v>
      </c>
      <c r="H386" s="161">
        <v>0.1</v>
      </c>
      <c r="I386" s="100" t="s">
        <v>2137</v>
      </c>
      <c r="J386" s="100" t="s">
        <v>2140</v>
      </c>
    </row>
    <row r="387" spans="1:26" ht="203">
      <c r="A387" s="94" t="s">
        <v>588</v>
      </c>
      <c r="B387" s="98" t="s">
        <v>2141</v>
      </c>
      <c r="C387" s="96" t="s">
        <v>2081</v>
      </c>
      <c r="D387" s="96" t="s">
        <v>540</v>
      </c>
      <c r="E387" s="99" t="s">
        <v>27</v>
      </c>
      <c r="F387" s="44"/>
      <c r="G387" s="164">
        <v>28125</v>
      </c>
      <c r="H387" s="161">
        <v>0.1</v>
      </c>
      <c r="I387" s="10">
        <v>25312.5</v>
      </c>
      <c r="J387" s="100" t="s">
        <v>2142</v>
      </c>
    </row>
    <row r="388" spans="1:26" ht="203">
      <c r="A388" s="94" t="s">
        <v>588</v>
      </c>
      <c r="B388" s="98" t="s">
        <v>2143</v>
      </c>
      <c r="C388" s="96" t="s">
        <v>2081</v>
      </c>
      <c r="D388" s="96" t="s">
        <v>540</v>
      </c>
      <c r="E388" s="99" t="s">
        <v>27</v>
      </c>
      <c r="F388" s="44"/>
      <c r="G388" s="164">
        <v>96000</v>
      </c>
      <c r="H388" s="161">
        <v>0.1</v>
      </c>
      <c r="I388" s="10">
        <v>86400</v>
      </c>
      <c r="J388" s="108" t="s">
        <v>2144</v>
      </c>
    </row>
    <row r="389" spans="1:26" ht="29">
      <c r="A389" s="94" t="s">
        <v>588</v>
      </c>
      <c r="B389" s="163" t="s">
        <v>2145</v>
      </c>
      <c r="C389" s="96" t="s">
        <v>2081</v>
      </c>
      <c r="D389" s="96" t="s">
        <v>540</v>
      </c>
      <c r="E389" s="99" t="s">
        <v>27</v>
      </c>
      <c r="F389" s="44"/>
      <c r="G389" s="164">
        <v>125000</v>
      </c>
      <c r="H389" s="161">
        <v>0.1</v>
      </c>
      <c r="I389" s="10">
        <v>112500</v>
      </c>
      <c r="J389" s="108" t="s">
        <v>2146</v>
      </c>
      <c r="K389" s="74"/>
      <c r="L389" s="74"/>
      <c r="M389" s="74"/>
      <c r="N389" s="74"/>
      <c r="O389" s="74"/>
      <c r="P389" s="74"/>
      <c r="Q389" s="74"/>
      <c r="R389" s="74"/>
      <c r="S389" s="74"/>
      <c r="T389" s="74"/>
      <c r="U389" s="74"/>
      <c r="V389" s="74"/>
      <c r="W389" s="74"/>
      <c r="X389" s="74"/>
      <c r="Y389" s="74"/>
      <c r="Z389" s="74"/>
    </row>
    <row r="390" spans="1:26" ht="409.5">
      <c r="A390" s="94" t="s">
        <v>588</v>
      </c>
      <c r="B390" s="166" t="s">
        <v>2147</v>
      </c>
      <c r="C390" s="96" t="s">
        <v>2081</v>
      </c>
      <c r="D390" s="96" t="s">
        <v>540</v>
      </c>
      <c r="E390" s="99" t="s">
        <v>27</v>
      </c>
      <c r="F390" s="44"/>
      <c r="G390" s="164">
        <v>400000</v>
      </c>
      <c r="H390" s="161">
        <v>0.1</v>
      </c>
      <c r="I390" s="10">
        <v>360000</v>
      </c>
      <c r="J390" s="108" t="s">
        <v>2148</v>
      </c>
      <c r="K390" s="74"/>
      <c r="L390" s="74"/>
      <c r="M390" s="74"/>
      <c r="N390" s="74"/>
      <c r="O390" s="74"/>
      <c r="P390" s="74"/>
      <c r="Q390" s="74"/>
      <c r="R390" s="74"/>
      <c r="S390" s="74"/>
      <c r="T390" s="74"/>
      <c r="U390" s="74"/>
      <c r="V390" s="74"/>
      <c r="W390" s="74"/>
      <c r="X390" s="74"/>
      <c r="Y390" s="74"/>
      <c r="Z390" s="74"/>
    </row>
    <row r="391" spans="1:26" ht="409.6">
      <c r="A391" s="94" t="s">
        <v>588</v>
      </c>
      <c r="B391" s="167" t="s">
        <v>2149</v>
      </c>
      <c r="C391" s="96" t="s">
        <v>2081</v>
      </c>
      <c r="D391" s="96" t="s">
        <v>540</v>
      </c>
      <c r="E391" s="99" t="s">
        <v>27</v>
      </c>
      <c r="F391" s="44"/>
      <c r="G391" s="164">
        <v>125000</v>
      </c>
      <c r="H391" s="161">
        <v>0.1</v>
      </c>
      <c r="I391" s="10">
        <v>112500</v>
      </c>
      <c r="J391" s="165" t="s">
        <v>2150</v>
      </c>
      <c r="K391" s="74"/>
      <c r="L391" s="74"/>
      <c r="M391" s="74"/>
      <c r="N391" s="74"/>
      <c r="O391" s="74"/>
      <c r="P391" s="74"/>
      <c r="Q391" s="74"/>
      <c r="R391" s="74"/>
      <c r="S391" s="74"/>
      <c r="T391" s="74"/>
      <c r="U391" s="74"/>
      <c r="V391" s="74"/>
      <c r="W391" s="74"/>
      <c r="X391" s="74"/>
      <c r="Y391" s="74"/>
      <c r="Z391" s="74"/>
    </row>
    <row r="392" spans="1:26" ht="409.5">
      <c r="A392" s="94" t="s">
        <v>588</v>
      </c>
      <c r="B392" s="168" t="s">
        <v>2151</v>
      </c>
      <c r="C392" s="96" t="s">
        <v>2081</v>
      </c>
      <c r="D392" s="96" t="s">
        <v>540</v>
      </c>
      <c r="E392" s="99" t="s">
        <v>27</v>
      </c>
      <c r="F392" s="44"/>
      <c r="G392" s="164">
        <v>10000000</v>
      </c>
      <c r="H392" s="161">
        <v>0.1</v>
      </c>
      <c r="I392" s="10">
        <v>9000000</v>
      </c>
      <c r="J392" s="172" t="s">
        <v>2152</v>
      </c>
    </row>
    <row r="393" spans="1:26" ht="409.5">
      <c r="A393" s="94" t="s">
        <v>588</v>
      </c>
      <c r="B393" s="169" t="s">
        <v>2153</v>
      </c>
      <c r="C393" s="96" t="s">
        <v>2081</v>
      </c>
      <c r="D393" s="96" t="s">
        <v>540</v>
      </c>
      <c r="E393" s="99" t="s">
        <v>27</v>
      </c>
      <c r="F393" s="44"/>
      <c r="G393" s="164">
        <v>840000</v>
      </c>
      <c r="H393" s="161">
        <v>0.1</v>
      </c>
      <c r="I393" s="10">
        <v>756000</v>
      </c>
      <c r="J393" s="172" t="s">
        <v>2154</v>
      </c>
    </row>
    <row r="394" spans="1:26" ht="294.5">
      <c r="A394" s="94" t="s">
        <v>588</v>
      </c>
      <c r="B394" s="170" t="s">
        <v>2155</v>
      </c>
      <c r="C394" s="96" t="s">
        <v>2081</v>
      </c>
      <c r="D394" s="96" t="s">
        <v>540</v>
      </c>
      <c r="E394" s="99" t="s">
        <v>27</v>
      </c>
      <c r="F394" s="44"/>
      <c r="G394" s="164">
        <v>50000</v>
      </c>
      <c r="H394" s="161">
        <v>0.1</v>
      </c>
      <c r="I394" s="10">
        <v>45000</v>
      </c>
      <c r="J394" s="172" t="s">
        <v>2156</v>
      </c>
    </row>
    <row r="395" spans="1:26" ht="409.5">
      <c r="A395" s="94" t="s">
        <v>588</v>
      </c>
      <c r="B395" s="171" t="s">
        <v>2157</v>
      </c>
      <c r="C395" s="96" t="s">
        <v>2081</v>
      </c>
      <c r="D395" s="96" t="s">
        <v>540</v>
      </c>
      <c r="E395" s="99" t="s">
        <v>27</v>
      </c>
      <c r="F395" s="44"/>
      <c r="G395" s="164">
        <v>460000</v>
      </c>
      <c r="H395" s="161">
        <v>0.1</v>
      </c>
      <c r="I395" s="10">
        <v>414000</v>
      </c>
      <c r="J395" s="172" t="s">
        <v>2158</v>
      </c>
    </row>
    <row r="396" spans="1:26" ht="409.6">
      <c r="A396" s="94" t="s">
        <v>588</v>
      </c>
      <c r="B396" s="170" t="s">
        <v>2159</v>
      </c>
      <c r="C396" s="96" t="s">
        <v>2081</v>
      </c>
      <c r="D396" s="96" t="s">
        <v>540</v>
      </c>
      <c r="E396" s="99" t="s">
        <v>27</v>
      </c>
      <c r="F396" s="44"/>
      <c r="G396" s="164">
        <v>149000</v>
      </c>
      <c r="H396" s="161">
        <v>0.1</v>
      </c>
      <c r="I396" s="10">
        <v>134100</v>
      </c>
      <c r="J396" s="172" t="s">
        <v>2160</v>
      </c>
    </row>
    <row r="397" spans="1:26" ht="409.5">
      <c r="A397" s="94" t="s">
        <v>588</v>
      </c>
      <c r="B397" s="168" t="s">
        <v>2161</v>
      </c>
      <c r="C397" s="96" t="s">
        <v>2081</v>
      </c>
      <c r="D397" s="96" t="s">
        <v>540</v>
      </c>
      <c r="E397" s="99" t="s">
        <v>27</v>
      </c>
      <c r="F397" s="44"/>
      <c r="G397" s="164">
        <v>10600000</v>
      </c>
      <c r="H397" s="161">
        <v>0.1</v>
      </c>
      <c r="I397" s="10">
        <v>9540000</v>
      </c>
      <c r="J397" s="172" t="s">
        <v>2162</v>
      </c>
    </row>
    <row r="398" spans="1:26" ht="409.5">
      <c r="A398" s="94" t="s">
        <v>588</v>
      </c>
      <c r="B398" s="169" t="s">
        <v>2163</v>
      </c>
      <c r="C398" s="96" t="s">
        <v>2081</v>
      </c>
      <c r="D398" s="96" t="s">
        <v>540</v>
      </c>
      <c r="E398" s="99" t="s">
        <v>27</v>
      </c>
      <c r="F398" s="44"/>
      <c r="G398" s="164">
        <v>960000</v>
      </c>
      <c r="H398" s="161">
        <v>0.1</v>
      </c>
      <c r="I398" s="10">
        <v>864000</v>
      </c>
      <c r="J398" s="172" t="s">
        <v>2164</v>
      </c>
    </row>
    <row r="399" spans="1:26" ht="29">
      <c r="A399" s="179" t="s">
        <v>588</v>
      </c>
      <c r="B399" s="180" t="s">
        <v>2165</v>
      </c>
      <c r="C399" s="100" t="s">
        <v>2081</v>
      </c>
      <c r="D399" s="96" t="s">
        <v>540</v>
      </c>
      <c r="E399" s="99" t="s">
        <v>27</v>
      </c>
      <c r="F399" s="44"/>
      <c r="G399" s="164">
        <v>100000</v>
      </c>
      <c r="H399" s="161">
        <v>0.1</v>
      </c>
      <c r="I399" s="10">
        <v>90000</v>
      </c>
      <c r="J399" s="172" t="s">
        <v>2166</v>
      </c>
    </row>
    <row r="400" spans="1:26" ht="29">
      <c r="A400" s="179" t="s">
        <v>588</v>
      </c>
      <c r="B400" s="186" t="s">
        <v>2167</v>
      </c>
      <c r="C400" s="187" t="s">
        <v>2081</v>
      </c>
      <c r="D400" s="187" t="s">
        <v>540</v>
      </c>
      <c r="E400" s="188" t="s">
        <v>27</v>
      </c>
      <c r="F400" s="44"/>
      <c r="G400" s="189">
        <v>3250</v>
      </c>
      <c r="H400" s="190">
        <v>0.1</v>
      </c>
      <c r="I400" s="191">
        <v>2925</v>
      </c>
      <c r="J400" s="172" t="s">
        <v>2168</v>
      </c>
    </row>
    <row r="401" spans="1:10" ht="29">
      <c r="A401" s="80" t="s">
        <v>588</v>
      </c>
      <c r="B401" s="44" t="s">
        <v>2169</v>
      </c>
      <c r="C401" s="14" t="s">
        <v>2170</v>
      </c>
      <c r="D401" s="14" t="s">
        <v>2078</v>
      </c>
      <c r="E401" s="41" t="s">
        <v>27</v>
      </c>
      <c r="F401" s="41"/>
      <c r="G401" s="10">
        <v>52800</v>
      </c>
      <c r="H401" s="43">
        <v>0.25</v>
      </c>
      <c r="I401" s="10">
        <v>39600</v>
      </c>
      <c r="J401" s="41" t="s">
        <v>2171</v>
      </c>
    </row>
    <row r="402" spans="1:10" ht="29">
      <c r="A402" s="80" t="s">
        <v>588</v>
      </c>
      <c r="B402" s="44" t="s">
        <v>2172</v>
      </c>
      <c r="C402" s="14" t="s">
        <v>2173</v>
      </c>
      <c r="D402" s="14" t="s">
        <v>2078</v>
      </c>
      <c r="E402" s="41" t="s">
        <v>27</v>
      </c>
      <c r="F402" s="41"/>
      <c r="G402" s="10">
        <v>23936</v>
      </c>
      <c r="H402" s="43">
        <v>0.25</v>
      </c>
      <c r="I402" s="10">
        <v>17952</v>
      </c>
      <c r="J402" s="41" t="s">
        <v>2174</v>
      </c>
    </row>
    <row r="403" spans="1:10" ht="29">
      <c r="A403" s="80" t="s">
        <v>588</v>
      </c>
      <c r="B403" s="44" t="s">
        <v>2175</v>
      </c>
      <c r="C403" s="14" t="s">
        <v>2176</v>
      </c>
      <c r="D403" s="14" t="s">
        <v>2078</v>
      </c>
      <c r="E403" s="41" t="s">
        <v>27</v>
      </c>
      <c r="F403" s="41"/>
      <c r="G403" s="10">
        <v>2428.8000000000002</v>
      </c>
      <c r="H403" s="43">
        <v>0.25</v>
      </c>
      <c r="I403" s="10">
        <v>1821.6000000000001</v>
      </c>
      <c r="J403" s="41" t="s">
        <v>2177</v>
      </c>
    </row>
    <row r="404" spans="1:10" ht="29">
      <c r="A404" s="80" t="s">
        <v>588</v>
      </c>
      <c r="B404" s="44" t="s">
        <v>2178</v>
      </c>
      <c r="C404" s="14" t="s">
        <v>2179</v>
      </c>
      <c r="D404" s="14" t="s">
        <v>2078</v>
      </c>
      <c r="E404" s="41" t="s">
        <v>27</v>
      </c>
      <c r="F404" s="41"/>
      <c r="G404" s="10">
        <v>45337.600000000006</v>
      </c>
      <c r="H404" s="43">
        <v>0.25</v>
      </c>
      <c r="I404" s="10">
        <v>34003.200000000004</v>
      </c>
      <c r="J404" s="41" t="s">
        <v>2180</v>
      </c>
    </row>
    <row r="405" spans="1:10" ht="29">
      <c r="A405" s="80" t="s">
        <v>588</v>
      </c>
      <c r="B405" s="44" t="s">
        <v>2181</v>
      </c>
      <c r="C405" s="14" t="s">
        <v>2182</v>
      </c>
      <c r="D405" s="14" t="s">
        <v>2078</v>
      </c>
      <c r="E405" s="41" t="s">
        <v>27</v>
      </c>
      <c r="F405" s="41"/>
      <c r="G405" s="10">
        <v>13464</v>
      </c>
      <c r="H405" s="43">
        <v>0.25</v>
      </c>
      <c r="I405" s="10">
        <v>10098</v>
      </c>
      <c r="J405" s="41" t="s">
        <v>2183</v>
      </c>
    </row>
    <row r="406" spans="1:10" ht="29">
      <c r="A406" s="80" t="s">
        <v>588</v>
      </c>
      <c r="B406" s="44" t="s">
        <v>2184</v>
      </c>
      <c r="C406" s="14" t="s">
        <v>2185</v>
      </c>
      <c r="D406" s="14" t="s">
        <v>2078</v>
      </c>
      <c r="E406" s="41" t="s">
        <v>27</v>
      </c>
      <c r="F406" s="41"/>
      <c r="G406" s="10">
        <v>85817.600000000006</v>
      </c>
      <c r="H406" s="43">
        <v>0.25</v>
      </c>
      <c r="I406" s="10">
        <v>64363.200000000004</v>
      </c>
      <c r="J406" s="41" t="s">
        <v>2186</v>
      </c>
    </row>
    <row r="407" spans="1:10" ht="29">
      <c r="A407" s="80" t="s">
        <v>588</v>
      </c>
      <c r="B407" s="44" t="s">
        <v>2187</v>
      </c>
      <c r="C407" s="14" t="s">
        <v>2188</v>
      </c>
      <c r="D407" s="14" t="s">
        <v>2078</v>
      </c>
      <c r="E407" s="41" t="s">
        <v>27</v>
      </c>
      <c r="F407" s="41"/>
      <c r="G407" s="10">
        <v>12953.6</v>
      </c>
      <c r="H407" s="43">
        <v>0.25</v>
      </c>
      <c r="I407" s="10">
        <v>9715.2000000000007</v>
      </c>
      <c r="J407" s="41" t="s">
        <v>2189</v>
      </c>
    </row>
    <row r="408" spans="1:10" ht="29">
      <c r="A408" s="80" t="s">
        <v>588</v>
      </c>
      <c r="B408" s="44" t="s">
        <v>2190</v>
      </c>
      <c r="C408" s="14" t="s">
        <v>2191</v>
      </c>
      <c r="D408" s="14" t="s">
        <v>2078</v>
      </c>
      <c r="E408" s="41" t="s">
        <v>27</v>
      </c>
      <c r="F408" s="41"/>
      <c r="G408" s="10">
        <v>41289.599999999999</v>
      </c>
      <c r="H408" s="43">
        <v>0.25</v>
      </c>
      <c r="I408" s="10">
        <v>30967.200000000001</v>
      </c>
      <c r="J408" s="41" t="s">
        <v>2192</v>
      </c>
    </row>
    <row r="409" spans="1:10" ht="29">
      <c r="A409" s="80" t="s">
        <v>588</v>
      </c>
      <c r="B409" s="44" t="s">
        <v>2193</v>
      </c>
      <c r="C409" s="14" t="s">
        <v>2194</v>
      </c>
      <c r="D409" s="14" t="s">
        <v>2078</v>
      </c>
      <c r="E409" s="41" t="s">
        <v>27</v>
      </c>
      <c r="F409" s="41"/>
      <c r="G409" s="10">
        <v>2428.8000000000002</v>
      </c>
      <c r="H409" s="43">
        <v>0.25</v>
      </c>
      <c r="I409" s="10">
        <v>1821.6000000000001</v>
      </c>
      <c r="J409" s="41" t="s">
        <v>2195</v>
      </c>
    </row>
    <row r="410" spans="1:10" ht="29">
      <c r="A410" s="80" t="s">
        <v>588</v>
      </c>
      <c r="B410" s="44" t="s">
        <v>2196</v>
      </c>
      <c r="C410" s="14" t="s">
        <v>2197</v>
      </c>
      <c r="D410" s="14" t="s">
        <v>2078</v>
      </c>
      <c r="E410" s="41" t="s">
        <v>27</v>
      </c>
      <c r="F410" s="41"/>
      <c r="G410" s="10">
        <v>22668.800000000003</v>
      </c>
      <c r="H410" s="43">
        <v>0.25</v>
      </c>
      <c r="I410" s="10">
        <v>17001.600000000002</v>
      </c>
      <c r="J410" s="41" t="s">
        <v>2198</v>
      </c>
    </row>
    <row r="411" spans="1:10" ht="29">
      <c r="A411" s="80" t="s">
        <v>588</v>
      </c>
      <c r="B411" s="44" t="s">
        <v>2199</v>
      </c>
      <c r="C411" s="14" t="s">
        <v>2200</v>
      </c>
      <c r="D411" s="14" t="s">
        <v>2078</v>
      </c>
      <c r="E411" s="41" t="s">
        <v>27</v>
      </c>
      <c r="F411" s="41"/>
      <c r="G411" s="10">
        <v>42099.200000000004</v>
      </c>
      <c r="H411" s="43">
        <v>0.25</v>
      </c>
      <c r="I411" s="10">
        <v>31574.400000000001</v>
      </c>
      <c r="J411" s="41" t="s">
        <v>2201</v>
      </c>
    </row>
    <row r="412" spans="1:10" ht="29">
      <c r="A412" s="80" t="s">
        <v>588</v>
      </c>
      <c r="B412" s="44" t="s">
        <v>2202</v>
      </c>
      <c r="C412" s="14" t="s">
        <v>2203</v>
      </c>
      <c r="D412" s="14" t="s">
        <v>2078</v>
      </c>
      <c r="E412" s="41" t="s">
        <v>27</v>
      </c>
      <c r="F412" s="41"/>
      <c r="G412" s="10">
        <v>2428.8000000000002</v>
      </c>
      <c r="H412" s="43">
        <v>0.25</v>
      </c>
      <c r="I412" s="10">
        <v>1821.6000000000001</v>
      </c>
      <c r="J412" s="41" t="s">
        <v>2204</v>
      </c>
    </row>
    <row r="413" spans="1:10" ht="29">
      <c r="A413" s="80" t="s">
        <v>588</v>
      </c>
      <c r="B413" s="44" t="s">
        <v>2205</v>
      </c>
      <c r="C413" s="14" t="s">
        <v>2206</v>
      </c>
      <c r="D413" s="14" t="s">
        <v>2078</v>
      </c>
      <c r="E413" s="41" t="s">
        <v>27</v>
      </c>
      <c r="F413" s="41"/>
      <c r="G413" s="10">
        <v>19025.600000000002</v>
      </c>
      <c r="H413" s="43">
        <v>0.25</v>
      </c>
      <c r="I413" s="10">
        <v>14269.2</v>
      </c>
      <c r="J413" s="41" t="s">
        <v>2207</v>
      </c>
    </row>
    <row r="414" spans="1:10" ht="29">
      <c r="A414" s="80" t="s">
        <v>588</v>
      </c>
      <c r="B414" s="44" t="s">
        <v>2208</v>
      </c>
      <c r="C414" s="14" t="s">
        <v>2209</v>
      </c>
      <c r="D414" s="14" t="s">
        <v>2078</v>
      </c>
      <c r="E414" s="41" t="s">
        <v>27</v>
      </c>
      <c r="F414" s="41"/>
      <c r="G414" s="10">
        <v>198</v>
      </c>
      <c r="H414" s="43">
        <v>0.25</v>
      </c>
      <c r="I414" s="10">
        <v>148.5</v>
      </c>
      <c r="J414" s="41" t="s">
        <v>2210</v>
      </c>
    </row>
    <row r="415" spans="1:10" ht="29">
      <c r="A415" s="80" t="s">
        <v>588</v>
      </c>
      <c r="B415" s="44" t="s">
        <v>2211</v>
      </c>
      <c r="C415" s="14" t="s">
        <v>2212</v>
      </c>
      <c r="D415" s="14" t="s">
        <v>2078</v>
      </c>
      <c r="E415" s="41" t="s">
        <v>27</v>
      </c>
      <c r="F415" s="41"/>
      <c r="G415" s="10">
        <v>4857.6000000000004</v>
      </c>
      <c r="H415" s="43">
        <v>0.25</v>
      </c>
      <c r="I415" s="150">
        <v>3643.2000000000003</v>
      </c>
      <c r="J415" s="41" t="s">
        <v>2213</v>
      </c>
    </row>
    <row r="416" spans="1:10" ht="29">
      <c r="A416" s="80" t="s">
        <v>588</v>
      </c>
      <c r="B416" s="44" t="s">
        <v>2214</v>
      </c>
      <c r="C416" s="14" t="s">
        <v>2215</v>
      </c>
      <c r="D416" s="14" t="s">
        <v>2078</v>
      </c>
      <c r="E416" s="41" t="s">
        <v>27</v>
      </c>
      <c r="F416" s="41"/>
      <c r="G416" s="10">
        <v>6881.6000000000013</v>
      </c>
      <c r="H416" s="43">
        <v>0.25</v>
      </c>
      <c r="I416" s="150">
        <v>5161.2000000000007</v>
      </c>
      <c r="J416" s="41" t="s">
        <v>2216</v>
      </c>
    </row>
    <row r="417" spans="1:10" ht="29">
      <c r="A417" s="80" t="s">
        <v>588</v>
      </c>
      <c r="B417" s="44" t="s">
        <v>2217</v>
      </c>
      <c r="C417" s="14" t="s">
        <v>2218</v>
      </c>
      <c r="D417" s="14" t="s">
        <v>2078</v>
      </c>
      <c r="E417" s="41" t="s">
        <v>27</v>
      </c>
      <c r="F417" s="41"/>
      <c r="G417" s="10">
        <v>2428.8000000000002</v>
      </c>
      <c r="H417" s="43">
        <v>0.25</v>
      </c>
      <c r="I417" s="150">
        <v>1821.6000000000001</v>
      </c>
      <c r="J417" s="41" t="s">
        <v>2219</v>
      </c>
    </row>
    <row r="418" spans="1:10" ht="29">
      <c r="A418" s="80" t="s">
        <v>588</v>
      </c>
      <c r="B418" s="44" t="s">
        <v>2220</v>
      </c>
      <c r="C418" s="14" t="s">
        <v>2221</v>
      </c>
      <c r="D418" s="14" t="s">
        <v>2078</v>
      </c>
      <c r="E418" s="41" t="s">
        <v>27</v>
      </c>
      <c r="F418" s="41"/>
      <c r="G418" s="10">
        <v>3238.4</v>
      </c>
      <c r="H418" s="43">
        <v>0.25</v>
      </c>
      <c r="I418" s="150">
        <v>2428.8000000000002</v>
      </c>
      <c r="J418" s="41" t="s">
        <v>2222</v>
      </c>
    </row>
    <row r="419" spans="1:10" ht="29">
      <c r="A419" s="80" t="s">
        <v>588</v>
      </c>
      <c r="B419" s="44" t="s">
        <v>2223</v>
      </c>
      <c r="C419" s="41" t="s">
        <v>2224</v>
      </c>
      <c r="D419" s="41" t="s">
        <v>540</v>
      </c>
      <c r="E419" s="41" t="s">
        <v>27</v>
      </c>
      <c r="F419" s="41"/>
      <c r="G419" s="10" t="s">
        <v>1990</v>
      </c>
      <c r="H419" s="43">
        <v>0.25</v>
      </c>
      <c r="I419" s="10" t="s">
        <v>1990</v>
      </c>
      <c r="J419" s="41" t="s">
        <v>2225</v>
      </c>
    </row>
    <row r="420" spans="1:10" ht="29">
      <c r="A420" s="80" t="s">
        <v>588</v>
      </c>
      <c r="B420" s="44" t="s">
        <v>2226</v>
      </c>
      <c r="C420" s="41" t="s">
        <v>2227</v>
      </c>
      <c r="D420" s="41" t="s">
        <v>540</v>
      </c>
      <c r="E420" s="41" t="s">
        <v>27</v>
      </c>
      <c r="F420" s="41"/>
      <c r="G420" s="10">
        <v>21120.000000000004</v>
      </c>
      <c r="H420" s="43">
        <v>0.25</v>
      </c>
      <c r="I420" s="10">
        <v>15840.000000000002</v>
      </c>
      <c r="J420" s="41" t="s">
        <v>2228</v>
      </c>
    </row>
    <row r="421" spans="1:10" ht="29">
      <c r="A421" s="80" t="s">
        <v>588</v>
      </c>
      <c r="B421" s="44" t="s">
        <v>2229</v>
      </c>
      <c r="C421" s="41" t="s">
        <v>2230</v>
      </c>
      <c r="D421" s="41" t="s">
        <v>540</v>
      </c>
      <c r="E421" s="41" t="s">
        <v>27</v>
      </c>
      <c r="F421" s="41"/>
      <c r="G421" s="10" t="s">
        <v>1990</v>
      </c>
      <c r="H421" s="43">
        <v>0.25</v>
      </c>
      <c r="I421" s="10" t="s">
        <v>1990</v>
      </c>
      <c r="J421" s="41" t="s">
        <v>2231</v>
      </c>
    </row>
    <row r="422" spans="1:10" ht="29">
      <c r="A422" s="80" t="s">
        <v>588</v>
      </c>
      <c r="B422" s="44" t="s">
        <v>2232</v>
      </c>
      <c r="C422" s="41" t="s">
        <v>2233</v>
      </c>
      <c r="D422" s="41" t="s">
        <v>540</v>
      </c>
      <c r="E422" s="41" t="s">
        <v>27</v>
      </c>
      <c r="F422" s="41"/>
      <c r="G422" s="150">
        <v>17600.000000000004</v>
      </c>
      <c r="H422" s="43">
        <v>0.25</v>
      </c>
      <c r="I422" s="101">
        <v>13200.000000000002</v>
      </c>
      <c r="J422" s="41" t="s">
        <v>2234</v>
      </c>
    </row>
    <row r="423" spans="1:10" ht="29">
      <c r="A423" s="80" t="s">
        <v>588</v>
      </c>
      <c r="B423" s="44" t="s">
        <v>2235</v>
      </c>
      <c r="C423" s="41" t="s">
        <v>2236</v>
      </c>
      <c r="D423" s="41" t="s">
        <v>540</v>
      </c>
      <c r="E423" s="41" t="s">
        <v>27</v>
      </c>
      <c r="F423" s="41"/>
      <c r="G423" s="150">
        <v>168.66666666666669</v>
      </c>
      <c r="H423" s="43">
        <v>0.25</v>
      </c>
      <c r="I423" s="101">
        <v>126.50000000000001</v>
      </c>
      <c r="J423" s="41" t="s">
        <v>2237</v>
      </c>
    </row>
    <row r="424" spans="1:10" ht="29">
      <c r="A424" s="80" t="s">
        <v>588</v>
      </c>
      <c r="B424" s="102" t="s">
        <v>2238</v>
      </c>
      <c r="C424" s="103" t="s">
        <v>2239</v>
      </c>
      <c r="D424" s="41" t="s">
        <v>2078</v>
      </c>
      <c r="E424" s="41" t="s">
        <v>27</v>
      </c>
      <c r="F424" s="41"/>
      <c r="G424" s="104">
        <v>73333.333333333343</v>
      </c>
      <c r="H424" s="43">
        <v>0.25</v>
      </c>
      <c r="I424" s="104">
        <v>55000.000000000007</v>
      </c>
      <c r="J424" s="41" t="s">
        <v>2240</v>
      </c>
    </row>
    <row r="425" spans="1:10" ht="29">
      <c r="A425" s="80" t="s">
        <v>588</v>
      </c>
      <c r="B425" s="102" t="s">
        <v>2241</v>
      </c>
      <c r="C425" s="103" t="s">
        <v>2242</v>
      </c>
      <c r="D425" s="41" t="s">
        <v>2078</v>
      </c>
      <c r="E425" s="41" t="s">
        <v>27</v>
      </c>
      <c r="F425" s="41"/>
      <c r="G425" s="104">
        <v>172.89066666666668</v>
      </c>
      <c r="H425" s="43">
        <v>0.25</v>
      </c>
      <c r="I425" s="104">
        <v>129.66800000000001</v>
      </c>
      <c r="J425" s="41" t="s">
        <v>2243</v>
      </c>
    </row>
    <row r="426" spans="1:10" ht="29">
      <c r="A426" s="80" t="s">
        <v>588</v>
      </c>
      <c r="B426" s="102" t="s">
        <v>2244</v>
      </c>
      <c r="C426" s="103" t="s">
        <v>2242</v>
      </c>
      <c r="D426" s="41" t="s">
        <v>2078</v>
      </c>
      <c r="E426" s="41" t="s">
        <v>27</v>
      </c>
      <c r="F426" s="41"/>
      <c r="G426" s="104">
        <v>172.89066666666668</v>
      </c>
      <c r="H426" s="43">
        <v>0.25</v>
      </c>
      <c r="I426" s="104">
        <v>129.66800000000001</v>
      </c>
      <c r="J426" s="41" t="s">
        <v>2245</v>
      </c>
    </row>
    <row r="427" spans="1:10" ht="29">
      <c r="A427" s="80" t="s">
        <v>588</v>
      </c>
      <c r="B427" s="102" t="s">
        <v>2246</v>
      </c>
      <c r="C427" s="103" t="s">
        <v>2242</v>
      </c>
      <c r="D427" s="41" t="s">
        <v>2078</v>
      </c>
      <c r="E427" s="41" t="s">
        <v>27</v>
      </c>
      <c r="F427" s="41"/>
      <c r="G427" s="104">
        <v>172.89066666666668</v>
      </c>
      <c r="H427" s="43">
        <v>0.25</v>
      </c>
      <c r="I427" s="104">
        <v>129.66800000000001</v>
      </c>
      <c r="J427" s="41" t="s">
        <v>2247</v>
      </c>
    </row>
    <row r="428" spans="1:10" ht="29">
      <c r="A428" s="80" t="s">
        <v>588</v>
      </c>
      <c r="B428" s="102" t="s">
        <v>2248</v>
      </c>
      <c r="C428" s="105" t="s">
        <v>2249</v>
      </c>
      <c r="D428" s="41" t="s">
        <v>2078</v>
      </c>
      <c r="E428" s="41" t="s">
        <v>27</v>
      </c>
      <c r="F428" s="41"/>
      <c r="G428" s="104">
        <v>4329.6000000000004</v>
      </c>
      <c r="H428" s="43">
        <v>0.25</v>
      </c>
      <c r="I428" s="104">
        <v>3247.2000000000003</v>
      </c>
      <c r="J428" s="41" t="s">
        <v>2250</v>
      </c>
    </row>
    <row r="429" spans="1:10" ht="29">
      <c r="A429" s="80" t="s">
        <v>588</v>
      </c>
      <c r="B429" s="102" t="s">
        <v>2251</v>
      </c>
      <c r="C429" s="105" t="s">
        <v>2252</v>
      </c>
      <c r="D429" s="41" t="s">
        <v>2078</v>
      </c>
      <c r="E429" s="41" t="s">
        <v>27</v>
      </c>
      <c r="F429" s="41"/>
      <c r="G429" s="104">
        <v>6133.6000000000013</v>
      </c>
      <c r="H429" s="43">
        <v>0.25</v>
      </c>
      <c r="I429" s="104">
        <v>4600.2000000000007</v>
      </c>
      <c r="J429" s="41" t="s">
        <v>2253</v>
      </c>
    </row>
    <row r="430" spans="1:10" ht="29">
      <c r="A430" s="80" t="s">
        <v>588</v>
      </c>
      <c r="B430" s="102" t="s">
        <v>2254</v>
      </c>
      <c r="C430" s="105" t="s">
        <v>2255</v>
      </c>
      <c r="D430" s="41" t="s">
        <v>2078</v>
      </c>
      <c r="E430" s="41" t="s">
        <v>27</v>
      </c>
      <c r="F430" s="41"/>
      <c r="G430" s="104">
        <v>2886.4</v>
      </c>
      <c r="H430" s="43">
        <v>0.25</v>
      </c>
      <c r="I430" s="104">
        <v>2164.8000000000002</v>
      </c>
      <c r="J430" s="41" t="s">
        <v>2256</v>
      </c>
    </row>
    <row r="431" spans="1:10" ht="29">
      <c r="A431" s="80" t="s">
        <v>588</v>
      </c>
      <c r="B431" s="102" t="s">
        <v>2257</v>
      </c>
      <c r="C431" s="105" t="s">
        <v>2255</v>
      </c>
      <c r="D431" s="41" t="s">
        <v>2078</v>
      </c>
      <c r="E431" s="41" t="s">
        <v>27</v>
      </c>
      <c r="F431" s="41"/>
      <c r="G431" s="104">
        <v>2886.4</v>
      </c>
      <c r="H431" s="43">
        <v>0.25</v>
      </c>
      <c r="I431" s="104">
        <v>2164.8000000000002</v>
      </c>
      <c r="J431" s="41" t="s">
        <v>2258</v>
      </c>
    </row>
    <row r="432" spans="1:10" ht="29">
      <c r="A432" s="80" t="s">
        <v>588</v>
      </c>
      <c r="B432" s="107" t="s">
        <v>2259</v>
      </c>
      <c r="C432" s="122" t="s">
        <v>2260</v>
      </c>
      <c r="D432" s="41" t="s">
        <v>540</v>
      </c>
      <c r="E432" s="41" t="s">
        <v>27</v>
      </c>
      <c r="F432" s="41"/>
      <c r="G432" s="104">
        <v>29914.5</v>
      </c>
      <c r="H432" s="43">
        <v>0.2</v>
      </c>
      <c r="I432" s="10">
        <v>22435.875</v>
      </c>
      <c r="J432" s="41" t="s">
        <v>2261</v>
      </c>
    </row>
    <row r="433" spans="1:10" ht="29">
      <c r="A433" s="80" t="s">
        <v>588</v>
      </c>
      <c r="B433" s="107" t="s">
        <v>2262</v>
      </c>
      <c r="C433" s="122" t="s">
        <v>2263</v>
      </c>
      <c r="D433" s="41" t="s">
        <v>540</v>
      </c>
      <c r="E433" s="41" t="s">
        <v>27</v>
      </c>
      <c r="F433" s="41"/>
      <c r="G433" s="104">
        <v>61324.721333333342</v>
      </c>
      <c r="H433" s="43">
        <v>0.2</v>
      </c>
      <c r="I433" s="10">
        <v>45993.541000000005</v>
      </c>
      <c r="J433" s="41" t="s">
        <v>2264</v>
      </c>
    </row>
    <row r="434" spans="1:10" ht="29">
      <c r="A434" s="80" t="s">
        <v>588</v>
      </c>
      <c r="B434" s="107" t="s">
        <v>2265</v>
      </c>
      <c r="C434" s="122" t="s">
        <v>2266</v>
      </c>
      <c r="D434" s="41" t="s">
        <v>540</v>
      </c>
      <c r="E434" s="41" t="s">
        <v>27</v>
      </c>
      <c r="F434" s="41"/>
      <c r="G434" s="104">
        <v>18480.000000000004</v>
      </c>
      <c r="H434" s="43">
        <v>0.2</v>
      </c>
      <c r="I434" s="10">
        <v>13860.000000000002</v>
      </c>
      <c r="J434" s="41" t="s">
        <v>2267</v>
      </c>
    </row>
    <row r="435" spans="1:10" ht="29">
      <c r="A435" s="80" t="s">
        <v>588</v>
      </c>
      <c r="B435" s="107" t="s">
        <v>2268</v>
      </c>
      <c r="C435" s="122" t="s">
        <v>2269</v>
      </c>
      <c r="D435" s="41" t="s">
        <v>540</v>
      </c>
      <c r="E435" s="41" t="s">
        <v>27</v>
      </c>
      <c r="F435" s="41"/>
      <c r="G435" s="104">
        <v>37884.000000000007</v>
      </c>
      <c r="H435" s="43">
        <v>0.2</v>
      </c>
      <c r="I435" s="10">
        <v>28413.000000000004</v>
      </c>
      <c r="J435" s="41" t="s">
        <v>2270</v>
      </c>
    </row>
    <row r="436" spans="1:10" ht="29">
      <c r="A436" s="80" t="s">
        <v>588</v>
      </c>
      <c r="B436" s="107" t="s">
        <v>2271</v>
      </c>
      <c r="C436" s="122" t="s">
        <v>2272</v>
      </c>
      <c r="D436" s="41" t="s">
        <v>540</v>
      </c>
      <c r="E436" s="41" t="s">
        <v>27</v>
      </c>
      <c r="F436" s="41"/>
      <c r="G436" s="104">
        <v>193.9666666666667</v>
      </c>
      <c r="H436" s="43">
        <v>0.2</v>
      </c>
      <c r="I436" s="10">
        <v>145.47500000000002</v>
      </c>
      <c r="J436" s="41" t="s">
        <v>2273</v>
      </c>
    </row>
    <row r="437" spans="1:10" ht="29">
      <c r="A437" s="80" t="s">
        <v>588</v>
      </c>
      <c r="B437" s="107" t="s">
        <v>2274</v>
      </c>
      <c r="C437" s="122" t="s">
        <v>2275</v>
      </c>
      <c r="D437" s="41" t="s">
        <v>540</v>
      </c>
      <c r="E437" s="41" t="s">
        <v>27</v>
      </c>
      <c r="F437" s="124"/>
      <c r="G437" s="123">
        <v>3879.3333333333339</v>
      </c>
      <c r="H437" s="43">
        <v>0.2</v>
      </c>
      <c r="I437" s="10">
        <v>2909.5000000000005</v>
      </c>
      <c r="J437" s="41" t="s">
        <v>2276</v>
      </c>
    </row>
    <row r="438" spans="1:10" ht="29">
      <c r="A438" s="80" t="s">
        <v>588</v>
      </c>
      <c r="B438" s="107" t="s">
        <v>2277</v>
      </c>
      <c r="C438" s="122" t="s">
        <v>2278</v>
      </c>
      <c r="D438" s="41" t="s">
        <v>2078</v>
      </c>
      <c r="E438" s="41" t="s">
        <v>27</v>
      </c>
      <c r="F438" s="124"/>
      <c r="G438" s="123">
        <v>7758.6666666666679</v>
      </c>
      <c r="H438" s="43">
        <v>0.2</v>
      </c>
      <c r="I438" s="10">
        <v>5819.0000000000009</v>
      </c>
      <c r="J438" s="41" t="s">
        <v>2279</v>
      </c>
    </row>
    <row r="439" spans="1:10" ht="29">
      <c r="A439" s="80" t="s">
        <v>588</v>
      </c>
      <c r="B439" s="107" t="s">
        <v>2280</v>
      </c>
      <c r="C439" s="122" t="s">
        <v>2281</v>
      </c>
      <c r="D439" s="41" t="s">
        <v>540</v>
      </c>
      <c r="E439" s="41" t="s">
        <v>27</v>
      </c>
      <c r="F439" s="124"/>
      <c r="G439" s="123">
        <v>3879.3333333333339</v>
      </c>
      <c r="H439" s="43">
        <v>0.2</v>
      </c>
      <c r="I439" s="10">
        <v>2909.5000000000005</v>
      </c>
      <c r="J439" s="41" t="s">
        <v>2282</v>
      </c>
    </row>
    <row r="440" spans="1:10" ht="29">
      <c r="A440" s="80" t="s">
        <v>588</v>
      </c>
      <c r="B440" s="107" t="s">
        <v>2283</v>
      </c>
      <c r="C440" s="122" t="s">
        <v>2284</v>
      </c>
      <c r="D440" s="41" t="s">
        <v>2078</v>
      </c>
      <c r="E440" s="41" t="s">
        <v>27</v>
      </c>
      <c r="F440" s="124"/>
      <c r="G440" s="123">
        <v>23276</v>
      </c>
      <c r="H440" s="43">
        <v>0.2</v>
      </c>
      <c r="I440" s="10">
        <v>17457</v>
      </c>
      <c r="J440" s="41" t="s">
        <v>2285</v>
      </c>
    </row>
    <row r="441" spans="1:10" ht="29">
      <c r="A441" s="80" t="s">
        <v>588</v>
      </c>
      <c r="B441" s="107" t="s">
        <v>2286</v>
      </c>
      <c r="C441" s="122" t="s">
        <v>2287</v>
      </c>
      <c r="D441" s="41" t="s">
        <v>540</v>
      </c>
      <c r="E441" s="41" t="s">
        <v>27</v>
      </c>
      <c r="F441" s="124"/>
      <c r="G441" s="123">
        <v>3879.3333333333339</v>
      </c>
      <c r="H441" s="43">
        <v>0.2</v>
      </c>
      <c r="I441" s="10">
        <v>2909.5000000000005</v>
      </c>
      <c r="J441" s="41" t="s">
        <v>2288</v>
      </c>
    </row>
    <row r="442" spans="1:10" ht="29">
      <c r="A442" s="80" t="s">
        <v>588</v>
      </c>
      <c r="B442" s="107" t="s">
        <v>2289</v>
      </c>
      <c r="C442" s="122" t="s">
        <v>2290</v>
      </c>
      <c r="D442" s="41" t="s">
        <v>2078</v>
      </c>
      <c r="E442" s="41" t="s">
        <v>27</v>
      </c>
      <c r="F442" s="124"/>
      <c r="G442" s="123">
        <v>23276</v>
      </c>
      <c r="H442" s="43">
        <v>0.2</v>
      </c>
      <c r="I442" s="10">
        <v>17457</v>
      </c>
      <c r="J442" s="41" t="s">
        <v>2291</v>
      </c>
    </row>
    <row r="443" spans="1:10" ht="29">
      <c r="A443" s="80" t="s">
        <v>588</v>
      </c>
      <c r="B443" s="107" t="s">
        <v>2292</v>
      </c>
      <c r="C443" s="122" t="s">
        <v>2293</v>
      </c>
      <c r="D443" s="41" t="s">
        <v>2078</v>
      </c>
      <c r="E443" s="41" t="s">
        <v>27</v>
      </c>
      <c r="F443" s="124"/>
      <c r="G443" s="123">
        <v>23276</v>
      </c>
      <c r="H443" s="43">
        <v>0.2</v>
      </c>
      <c r="I443" s="10">
        <v>17457</v>
      </c>
      <c r="J443" s="41" t="s">
        <v>2294</v>
      </c>
    </row>
    <row r="444" spans="1:10" ht="29">
      <c r="A444" s="80" t="s">
        <v>588</v>
      </c>
      <c r="B444" s="107" t="s">
        <v>2295</v>
      </c>
      <c r="C444" s="122" t="s">
        <v>2296</v>
      </c>
      <c r="D444" s="41" t="s">
        <v>2078</v>
      </c>
      <c r="E444" s="41" t="s">
        <v>27</v>
      </c>
      <c r="F444" s="124"/>
      <c r="G444" s="123">
        <v>27155.333333333332</v>
      </c>
      <c r="H444" s="43">
        <v>0.2</v>
      </c>
      <c r="I444" s="10">
        <v>20366.5</v>
      </c>
      <c r="J444" s="41" t="s">
        <v>2297</v>
      </c>
    </row>
    <row r="445" spans="1:10" ht="29">
      <c r="A445" s="80" t="s">
        <v>588</v>
      </c>
      <c r="B445" s="107" t="s">
        <v>2298</v>
      </c>
      <c r="C445" s="122" t="s">
        <v>2299</v>
      </c>
      <c r="D445" s="41" t="s">
        <v>2078</v>
      </c>
      <c r="E445" s="41" t="s">
        <v>27</v>
      </c>
      <c r="F445" s="124"/>
      <c r="G445" s="123">
        <v>27155.333333333332</v>
      </c>
      <c r="H445" s="43">
        <v>0.2</v>
      </c>
      <c r="I445" s="10">
        <v>20366.5</v>
      </c>
      <c r="J445" s="41" t="s">
        <v>2300</v>
      </c>
    </row>
    <row r="446" spans="1:10" ht="29">
      <c r="A446" s="80" t="s">
        <v>588</v>
      </c>
      <c r="B446" s="107" t="s">
        <v>2301</v>
      </c>
      <c r="C446" s="122" t="s">
        <v>2302</v>
      </c>
      <c r="D446" s="41" t="s">
        <v>2078</v>
      </c>
      <c r="E446" s="41" t="s">
        <v>27</v>
      </c>
      <c r="F446" s="124"/>
      <c r="G446" s="123">
        <v>23276</v>
      </c>
      <c r="H446" s="43">
        <v>0.2</v>
      </c>
      <c r="I446" s="10">
        <v>17457</v>
      </c>
      <c r="J446" s="41" t="s">
        <v>2303</v>
      </c>
    </row>
    <row r="447" spans="1:10" ht="29">
      <c r="A447" s="80" t="s">
        <v>588</v>
      </c>
      <c r="B447" s="107" t="s">
        <v>2304</v>
      </c>
      <c r="C447" s="122" t="s">
        <v>2305</v>
      </c>
      <c r="D447" s="41" t="s">
        <v>2078</v>
      </c>
      <c r="E447" s="41" t="s">
        <v>27</v>
      </c>
      <c r="F447" s="124"/>
      <c r="G447" s="123">
        <v>23276</v>
      </c>
      <c r="H447" s="43">
        <v>0.2</v>
      </c>
      <c r="I447" s="10">
        <v>17457</v>
      </c>
      <c r="J447" s="41" t="s">
        <v>2306</v>
      </c>
    </row>
    <row r="448" spans="1:10" ht="29">
      <c r="A448" s="80" t="s">
        <v>588</v>
      </c>
      <c r="B448" s="107" t="s">
        <v>2307</v>
      </c>
      <c r="C448" s="122" t="s">
        <v>2308</v>
      </c>
      <c r="D448" s="41" t="s">
        <v>2078</v>
      </c>
      <c r="E448" s="41" t="s">
        <v>27</v>
      </c>
      <c r="F448" s="124"/>
      <c r="G448" s="123">
        <v>23276</v>
      </c>
      <c r="H448" s="43">
        <v>0.2</v>
      </c>
      <c r="I448" s="10">
        <v>17457</v>
      </c>
      <c r="J448" s="41" t="s">
        <v>2309</v>
      </c>
    </row>
    <row r="449" spans="1:10" ht="29">
      <c r="A449" s="80" t="s">
        <v>588</v>
      </c>
      <c r="B449" s="107" t="s">
        <v>2310</v>
      </c>
      <c r="C449" s="122" t="s">
        <v>2311</v>
      </c>
      <c r="D449" s="41" t="s">
        <v>2078</v>
      </c>
      <c r="E449" s="41" t="s">
        <v>27</v>
      </c>
      <c r="F449" s="124"/>
      <c r="G449" s="123">
        <v>27155.333333333332</v>
      </c>
      <c r="H449" s="43">
        <v>0.2</v>
      </c>
      <c r="I449" s="10">
        <v>20366.5</v>
      </c>
      <c r="J449" s="41" t="s">
        <v>2312</v>
      </c>
    </row>
    <row r="450" spans="1:10" ht="29">
      <c r="A450" s="80" t="s">
        <v>588</v>
      </c>
      <c r="B450" s="107" t="s">
        <v>2739</v>
      </c>
      <c r="C450" s="122" t="s">
        <v>2724</v>
      </c>
      <c r="D450" s="41" t="s">
        <v>540</v>
      </c>
      <c r="E450" s="41" t="s">
        <v>27</v>
      </c>
      <c r="F450" s="41"/>
      <c r="G450" s="195">
        <v>18295.2</v>
      </c>
      <c r="H450" s="43">
        <v>0.2</v>
      </c>
      <c r="I450" s="10">
        <v>15246.000000000004</v>
      </c>
      <c r="J450" s="41" t="s">
        <v>2725</v>
      </c>
    </row>
    <row r="451" spans="1:10" ht="29">
      <c r="A451" s="80" t="s">
        <v>588</v>
      </c>
      <c r="B451" s="107" t="s">
        <v>2740</v>
      </c>
      <c r="C451" s="122" t="s">
        <v>2726</v>
      </c>
      <c r="D451" s="41" t="s">
        <v>540</v>
      </c>
      <c r="E451" s="41" t="s">
        <v>27</v>
      </c>
      <c r="F451" s="41"/>
      <c r="G451" s="195">
        <v>29615.360000000001</v>
      </c>
      <c r="H451" s="43">
        <v>0.2</v>
      </c>
      <c r="I451" s="10">
        <v>24679.462500000001</v>
      </c>
      <c r="J451" s="41" t="s">
        <v>2727</v>
      </c>
    </row>
    <row r="452" spans="1:10" ht="29">
      <c r="A452" s="80" t="s">
        <v>588</v>
      </c>
      <c r="B452" s="107" t="s">
        <v>2271</v>
      </c>
      <c r="C452" s="122" t="s">
        <v>2728</v>
      </c>
      <c r="D452" s="41" t="s">
        <v>540</v>
      </c>
      <c r="E452" s="41" t="s">
        <v>27</v>
      </c>
      <c r="F452" s="41"/>
      <c r="G452" s="195">
        <v>200.76</v>
      </c>
      <c r="H452" s="43">
        <v>0.2</v>
      </c>
      <c r="I452" s="10">
        <v>167.29900000000001</v>
      </c>
      <c r="J452" s="41" t="s">
        <v>2729</v>
      </c>
    </row>
    <row r="453" spans="1:10" ht="29">
      <c r="A453" s="80" t="s">
        <v>588</v>
      </c>
      <c r="B453" s="107" t="s">
        <v>2730</v>
      </c>
      <c r="C453" s="122" t="s">
        <v>2731</v>
      </c>
      <c r="D453" s="41" t="s">
        <v>2078</v>
      </c>
      <c r="E453" s="41" t="s">
        <v>27</v>
      </c>
      <c r="F453" s="41"/>
      <c r="G453" s="195">
        <v>6022.76</v>
      </c>
      <c r="H453" s="43">
        <v>0.2</v>
      </c>
      <c r="I453" s="10">
        <v>5018.97</v>
      </c>
      <c r="J453" s="41" t="s">
        <v>2732</v>
      </c>
    </row>
    <row r="454" spans="1:10" ht="29">
      <c r="A454" s="80" t="s">
        <v>588</v>
      </c>
      <c r="B454" s="107" t="s">
        <v>2733</v>
      </c>
      <c r="C454" s="122" t="s">
        <v>2734</v>
      </c>
      <c r="D454" s="41" t="s">
        <v>2078</v>
      </c>
      <c r="E454" s="41" t="s">
        <v>27</v>
      </c>
      <c r="F454" s="41"/>
      <c r="G454" s="195">
        <v>6022.76</v>
      </c>
      <c r="H454" s="43">
        <v>0.2</v>
      </c>
      <c r="I454" s="10">
        <v>5018.97</v>
      </c>
      <c r="J454" s="41" t="s">
        <v>2735</v>
      </c>
    </row>
    <row r="455" spans="1:10" ht="29">
      <c r="A455" s="80" t="s">
        <v>588</v>
      </c>
      <c r="B455" s="107" t="s">
        <v>2736</v>
      </c>
      <c r="C455" s="122" t="s">
        <v>2737</v>
      </c>
      <c r="D455" s="41" t="s">
        <v>2078</v>
      </c>
      <c r="E455" s="41" t="s">
        <v>27</v>
      </c>
      <c r="F455" s="41"/>
      <c r="G455" s="195">
        <v>6022.76</v>
      </c>
      <c r="H455" s="43">
        <v>0.2</v>
      </c>
      <c r="I455" s="10">
        <v>5018.97</v>
      </c>
      <c r="J455" s="41" t="s">
        <v>2738</v>
      </c>
    </row>
    <row r="456" spans="1:10" ht="29">
      <c r="A456" s="80" t="s">
        <v>588</v>
      </c>
      <c r="B456" s="44" t="s">
        <v>2313</v>
      </c>
      <c r="C456" s="41" t="s">
        <v>2314</v>
      </c>
      <c r="D456" s="41" t="s">
        <v>540</v>
      </c>
      <c r="E456" s="41" t="s">
        <v>27</v>
      </c>
      <c r="F456" s="41"/>
      <c r="G456" s="41" t="s">
        <v>1990</v>
      </c>
      <c r="H456" s="43">
        <v>0.25</v>
      </c>
      <c r="I456" s="41" t="s">
        <v>1990</v>
      </c>
      <c r="J456" s="41" t="s">
        <v>2315</v>
      </c>
    </row>
    <row r="457" spans="1:10" ht="29">
      <c r="A457" s="80" t="s">
        <v>588</v>
      </c>
      <c r="B457" s="44" t="s">
        <v>2316</v>
      </c>
      <c r="C457" s="41" t="s">
        <v>2317</v>
      </c>
      <c r="D457" s="41" t="s">
        <v>540</v>
      </c>
      <c r="E457" s="41" t="s">
        <v>2318</v>
      </c>
      <c r="F457" s="41"/>
      <c r="G457" s="150">
        <v>40</v>
      </c>
      <c r="H457" s="43">
        <v>0.25</v>
      </c>
      <c r="I457" s="42">
        <v>30</v>
      </c>
      <c r="J457" s="41" t="s">
        <v>2319</v>
      </c>
    </row>
    <row r="458" spans="1:10" ht="29">
      <c r="A458" s="80" t="s">
        <v>588</v>
      </c>
      <c r="B458" s="106" t="s">
        <v>2320</v>
      </c>
      <c r="C458" s="3" t="s">
        <v>2321</v>
      </c>
      <c r="D458" s="41" t="s">
        <v>540</v>
      </c>
      <c r="E458" s="41" t="s">
        <v>27</v>
      </c>
      <c r="F458" s="41"/>
      <c r="G458" s="150">
        <v>335500</v>
      </c>
      <c r="H458" s="43">
        <v>0.02</v>
      </c>
      <c r="I458" s="42">
        <v>328790</v>
      </c>
      <c r="J458" s="41" t="s">
        <v>2322</v>
      </c>
    </row>
    <row r="459" spans="1:10" ht="29">
      <c r="A459" s="80" t="s">
        <v>588</v>
      </c>
      <c r="B459" s="106" t="s">
        <v>2320</v>
      </c>
      <c r="C459" s="3" t="s">
        <v>2321</v>
      </c>
      <c r="D459" s="41" t="s">
        <v>540</v>
      </c>
      <c r="E459" s="41" t="s">
        <v>27</v>
      </c>
      <c r="F459" s="41"/>
      <c r="G459" s="150">
        <v>444400</v>
      </c>
      <c r="H459" s="43">
        <v>0.02</v>
      </c>
      <c r="I459" s="42">
        <v>435512</v>
      </c>
      <c r="J459" s="41" t="s">
        <v>2323</v>
      </c>
    </row>
    <row r="460" spans="1:10" ht="29">
      <c r="A460" s="80" t="s">
        <v>588</v>
      </c>
      <c r="B460" s="106" t="s">
        <v>2320</v>
      </c>
      <c r="C460" s="3" t="s">
        <v>2321</v>
      </c>
      <c r="D460" s="41" t="s">
        <v>540</v>
      </c>
      <c r="E460" s="41" t="s">
        <v>27</v>
      </c>
      <c r="F460" s="41"/>
      <c r="G460" s="150">
        <v>552200</v>
      </c>
      <c r="H460" s="43">
        <v>0.02</v>
      </c>
      <c r="I460" s="42">
        <v>541156</v>
      </c>
      <c r="J460" s="41" t="s">
        <v>2324</v>
      </c>
    </row>
    <row r="461" spans="1:10" ht="29">
      <c r="A461" s="80" t="s">
        <v>588</v>
      </c>
      <c r="B461" s="106" t="s">
        <v>2320</v>
      </c>
      <c r="C461" s="3" t="s">
        <v>2321</v>
      </c>
      <c r="D461" s="41" t="s">
        <v>540</v>
      </c>
      <c r="E461" s="41" t="s">
        <v>27</v>
      </c>
      <c r="F461" s="41"/>
      <c r="G461" s="150">
        <v>658900</v>
      </c>
      <c r="H461" s="43">
        <v>0.02</v>
      </c>
      <c r="I461" s="42">
        <v>645722</v>
      </c>
      <c r="J461" s="41" t="s">
        <v>2325</v>
      </c>
    </row>
    <row r="462" spans="1:10" ht="29">
      <c r="A462" s="80" t="s">
        <v>588</v>
      </c>
      <c r="B462" s="106" t="s">
        <v>2320</v>
      </c>
      <c r="C462" s="3" t="s">
        <v>2321</v>
      </c>
      <c r="D462" s="41" t="s">
        <v>540</v>
      </c>
      <c r="E462" s="41" t="s">
        <v>27</v>
      </c>
      <c r="F462" s="41"/>
      <c r="G462" s="150">
        <v>764500</v>
      </c>
      <c r="H462" s="43">
        <v>0.02</v>
      </c>
      <c r="I462" s="42">
        <v>749210</v>
      </c>
      <c r="J462" s="41" t="s">
        <v>2326</v>
      </c>
    </row>
    <row r="463" spans="1:10" ht="29">
      <c r="A463" s="80" t="s">
        <v>588</v>
      </c>
      <c r="B463" s="106" t="s">
        <v>2320</v>
      </c>
      <c r="C463" s="3" t="s">
        <v>2321</v>
      </c>
      <c r="D463" s="41" t="s">
        <v>540</v>
      </c>
      <c r="E463" s="41" t="s">
        <v>27</v>
      </c>
      <c r="F463" s="41"/>
      <c r="G463" s="65">
        <v>869000</v>
      </c>
      <c r="H463" s="43">
        <v>0.02</v>
      </c>
      <c r="I463" s="162">
        <v>851620</v>
      </c>
      <c r="J463" s="41" t="s">
        <v>2327</v>
      </c>
    </row>
    <row r="464" spans="1:10" ht="29">
      <c r="A464" s="107" t="s">
        <v>588</v>
      </c>
      <c r="B464" s="106" t="s">
        <v>2328</v>
      </c>
      <c r="C464" s="41" t="s">
        <v>590</v>
      </c>
      <c r="D464" s="41" t="s">
        <v>540</v>
      </c>
      <c r="E464" s="41" t="s">
        <v>27</v>
      </c>
      <c r="F464" s="41"/>
      <c r="G464" s="65">
        <v>63000</v>
      </c>
      <c r="H464" s="43">
        <v>0.25</v>
      </c>
      <c r="I464" s="65">
        <v>47250</v>
      </c>
      <c r="J464" s="41" t="s">
        <v>2329</v>
      </c>
    </row>
    <row r="465" spans="1:10" ht="29">
      <c r="A465" s="107" t="s">
        <v>588</v>
      </c>
      <c r="B465" s="106" t="s">
        <v>2330</v>
      </c>
      <c r="C465" s="41" t="s">
        <v>590</v>
      </c>
      <c r="D465" s="41" t="s">
        <v>540</v>
      </c>
      <c r="E465" s="41" t="s">
        <v>27</v>
      </c>
      <c r="F465" s="41"/>
      <c r="G465" s="65">
        <v>27000</v>
      </c>
      <c r="H465" s="43">
        <v>0.25</v>
      </c>
      <c r="I465" s="65">
        <v>20250</v>
      </c>
      <c r="J465" s="41" t="s">
        <v>2331</v>
      </c>
    </row>
    <row r="466" spans="1:10" ht="29">
      <c r="A466" s="107" t="s">
        <v>588</v>
      </c>
      <c r="B466" s="106" t="s">
        <v>2332</v>
      </c>
      <c r="C466" s="41" t="s">
        <v>590</v>
      </c>
      <c r="D466" s="41" t="s">
        <v>540</v>
      </c>
      <c r="E466" s="41" t="s">
        <v>27</v>
      </c>
      <c r="F466" s="41"/>
      <c r="G466" s="65">
        <v>9000</v>
      </c>
      <c r="H466" s="43">
        <v>0.25</v>
      </c>
      <c r="I466" s="65">
        <v>6750</v>
      </c>
      <c r="J466" s="41" t="s">
        <v>2333</v>
      </c>
    </row>
    <row r="467" spans="1:10" ht="29">
      <c r="A467" s="107" t="s">
        <v>588</v>
      </c>
      <c r="B467" s="106" t="s">
        <v>2334</v>
      </c>
      <c r="C467" s="41" t="s">
        <v>590</v>
      </c>
      <c r="D467" s="41" t="s">
        <v>540</v>
      </c>
      <c r="E467" s="41" t="s">
        <v>27</v>
      </c>
      <c r="F467" s="41"/>
      <c r="G467" s="65">
        <v>1040</v>
      </c>
      <c r="H467" s="43">
        <v>0.25</v>
      </c>
      <c r="I467" s="65">
        <v>780</v>
      </c>
      <c r="J467" s="41" t="s">
        <v>2335</v>
      </c>
    </row>
    <row r="468" spans="1:10" ht="29">
      <c r="A468" s="80" t="s">
        <v>588</v>
      </c>
      <c r="B468" s="106" t="s">
        <v>2336</v>
      </c>
      <c r="C468" s="41" t="s">
        <v>590</v>
      </c>
      <c r="D468" s="41" t="s">
        <v>540</v>
      </c>
      <c r="E468" s="41" t="s">
        <v>27</v>
      </c>
      <c r="F468" s="41"/>
      <c r="G468" s="65">
        <v>240</v>
      </c>
      <c r="H468" s="43">
        <v>0.25</v>
      </c>
      <c r="I468" s="65">
        <v>180</v>
      </c>
      <c r="J468" s="41" t="s">
        <v>2337</v>
      </c>
    </row>
    <row r="469" spans="1:10" ht="29">
      <c r="A469" s="80" t="s">
        <v>588</v>
      </c>
      <c r="B469" s="121" t="s">
        <v>2338</v>
      </c>
      <c r="C469" s="41" t="s">
        <v>590</v>
      </c>
      <c r="D469" s="41" t="s">
        <v>540</v>
      </c>
      <c r="E469" s="41" t="s">
        <v>27</v>
      </c>
      <c r="F469" s="41"/>
      <c r="G469" s="65">
        <v>1393.3333333333333</v>
      </c>
      <c r="H469" s="43">
        <v>0.25</v>
      </c>
      <c r="I469" s="65">
        <v>1045</v>
      </c>
      <c r="J469" s="41" t="s">
        <v>2339</v>
      </c>
    </row>
    <row r="470" spans="1:10" ht="29">
      <c r="A470" s="80" t="s">
        <v>588</v>
      </c>
      <c r="B470" s="121" t="s">
        <v>2340</v>
      </c>
      <c r="C470" s="41" t="s">
        <v>590</v>
      </c>
      <c r="D470" s="41" t="s">
        <v>540</v>
      </c>
      <c r="E470" s="41" t="s">
        <v>27</v>
      </c>
      <c r="F470" s="41"/>
      <c r="G470" s="65">
        <v>4106.666666666667</v>
      </c>
      <c r="H470" s="43">
        <v>0.25</v>
      </c>
      <c r="I470" s="65">
        <v>3080.0000000000005</v>
      </c>
      <c r="J470" s="41" t="s">
        <v>2341</v>
      </c>
    </row>
    <row r="471" spans="1:10" ht="29">
      <c r="A471" s="80" t="s">
        <v>588</v>
      </c>
      <c r="B471" s="121" t="s">
        <v>2342</v>
      </c>
      <c r="C471" s="41" t="s">
        <v>590</v>
      </c>
      <c r="D471" s="41" t="s">
        <v>540</v>
      </c>
      <c r="E471" s="41" t="s">
        <v>27</v>
      </c>
      <c r="F471" s="41"/>
      <c r="G471" s="65">
        <v>1870</v>
      </c>
      <c r="H471" s="43">
        <v>0.25</v>
      </c>
      <c r="I471" s="65">
        <v>1402.5</v>
      </c>
      <c r="J471" s="41" t="s">
        <v>2343</v>
      </c>
    </row>
    <row r="472" spans="1:10" ht="29">
      <c r="A472" s="80" t="s">
        <v>588</v>
      </c>
      <c r="B472" s="121" t="s">
        <v>2344</v>
      </c>
      <c r="C472" s="41" t="s">
        <v>590</v>
      </c>
      <c r="D472" s="41" t="s">
        <v>540</v>
      </c>
      <c r="E472" s="41" t="s">
        <v>27</v>
      </c>
      <c r="F472" s="41"/>
      <c r="G472" s="65">
        <v>1584</v>
      </c>
      <c r="H472" s="43">
        <v>0.25</v>
      </c>
      <c r="I472" s="65">
        <v>1188</v>
      </c>
      <c r="J472" s="41" t="s">
        <v>2345</v>
      </c>
    </row>
    <row r="473" spans="1:10" ht="29">
      <c r="A473" s="80" t="s">
        <v>588</v>
      </c>
      <c r="B473" s="121" t="s">
        <v>2346</v>
      </c>
      <c r="C473" s="41" t="s">
        <v>590</v>
      </c>
      <c r="D473" s="41" t="s">
        <v>540</v>
      </c>
      <c r="E473" s="41" t="s">
        <v>27</v>
      </c>
      <c r="F473" s="41"/>
      <c r="G473" s="65">
        <v>748</v>
      </c>
      <c r="H473" s="43">
        <v>0.25</v>
      </c>
      <c r="I473" s="65">
        <v>561</v>
      </c>
      <c r="J473" s="41" t="s">
        <v>2347</v>
      </c>
    </row>
    <row r="474" spans="1:10" ht="29">
      <c r="A474" s="80" t="s">
        <v>588</v>
      </c>
      <c r="B474" s="121" t="s">
        <v>2348</v>
      </c>
      <c r="C474" s="41" t="s">
        <v>590</v>
      </c>
      <c r="D474" s="41" t="s">
        <v>540</v>
      </c>
      <c r="E474" s="41" t="s">
        <v>27</v>
      </c>
      <c r="F474" s="41"/>
      <c r="G474" s="65">
        <v>7626.6666666666679</v>
      </c>
      <c r="H474" s="43">
        <v>0.25</v>
      </c>
      <c r="I474" s="65">
        <v>5720.0000000000009</v>
      </c>
      <c r="J474" s="41" t="s">
        <v>2349</v>
      </c>
    </row>
    <row r="475" spans="1:10" s="18" customFormat="1" ht="29">
      <c r="A475" s="110" t="s">
        <v>588</v>
      </c>
      <c r="B475" s="111" t="s">
        <v>2350</v>
      </c>
      <c r="C475" s="41" t="s">
        <v>2351</v>
      </c>
      <c r="D475" s="41" t="s">
        <v>540</v>
      </c>
      <c r="E475" s="41" t="s">
        <v>27</v>
      </c>
      <c r="F475" s="41"/>
      <c r="G475" s="65">
        <v>0.16</v>
      </c>
      <c r="H475" s="43">
        <v>0.25</v>
      </c>
      <c r="I475" s="109" t="s">
        <v>2352</v>
      </c>
      <c r="J475" s="41" t="s">
        <v>2353</v>
      </c>
    </row>
    <row r="476" spans="1:10" ht="29">
      <c r="A476" s="110" t="s">
        <v>588</v>
      </c>
      <c r="B476" s="112" t="s">
        <v>2354</v>
      </c>
      <c r="C476" s="41" t="s">
        <v>2355</v>
      </c>
      <c r="D476" s="41" t="s">
        <v>540</v>
      </c>
      <c r="E476" s="41" t="s">
        <v>27</v>
      </c>
      <c r="F476" s="45"/>
      <c r="G476" s="194">
        <v>64452.106666666667</v>
      </c>
      <c r="H476" s="63">
        <v>0.25</v>
      </c>
      <c r="I476" s="65">
        <v>48339.08</v>
      </c>
      <c r="J476" s="41" t="s">
        <v>2356</v>
      </c>
    </row>
    <row r="483" spans="1:10">
      <c r="A483" s="118"/>
      <c r="B483" s="119"/>
      <c r="C483" s="34"/>
      <c r="D483" s="34"/>
      <c r="E483" s="34"/>
      <c r="F483" s="34"/>
      <c r="G483" s="120"/>
      <c r="H483" s="6"/>
      <c r="I483" s="120"/>
      <c r="J483" s="34"/>
    </row>
    <row r="484" spans="1:10">
      <c r="A484" s="118"/>
      <c r="B484" s="119"/>
      <c r="C484" s="34"/>
      <c r="D484" s="34"/>
      <c r="E484" s="34"/>
      <c r="F484" s="34"/>
      <c r="G484" s="120"/>
      <c r="H484" s="6"/>
      <c r="I484" s="120"/>
      <c r="J484" s="34"/>
    </row>
    <row r="485" spans="1:10">
      <c r="A485" s="118"/>
      <c r="B485" s="119"/>
      <c r="C485" s="34"/>
      <c r="D485" s="34"/>
      <c r="E485" s="34"/>
      <c r="F485" s="34"/>
      <c r="G485" s="120"/>
      <c r="H485" s="6"/>
      <c r="I485" s="120"/>
      <c r="J485" s="34"/>
    </row>
    <row r="486" spans="1:10">
      <c r="A486" s="118"/>
      <c r="B486" s="119"/>
      <c r="C486" s="34"/>
      <c r="D486" s="34"/>
      <c r="E486" s="34"/>
      <c r="F486" s="34"/>
      <c r="G486" s="120"/>
      <c r="H486" s="6"/>
      <c r="I486" s="120"/>
      <c r="J486" s="34"/>
    </row>
    <row r="487" spans="1:10">
      <c r="A487" s="118"/>
      <c r="B487" s="119"/>
      <c r="C487" s="34"/>
      <c r="D487" s="34"/>
      <c r="E487" s="34"/>
      <c r="F487" s="34"/>
      <c r="G487" s="120"/>
      <c r="H487" s="6"/>
      <c r="I487" s="120"/>
      <c r="J487" s="34"/>
    </row>
    <row r="488" spans="1:10">
      <c r="A488" s="118"/>
      <c r="B488" s="119"/>
      <c r="C488" s="34"/>
      <c r="D488" s="34"/>
      <c r="E488" s="34"/>
      <c r="F488" s="34"/>
      <c r="G488" s="120"/>
      <c r="H488" s="6"/>
      <c r="I488" s="120"/>
      <c r="J488" s="34"/>
    </row>
    <row r="494" spans="1:10">
      <c r="A494" t="s">
        <v>2357</v>
      </c>
    </row>
    <row r="495" spans="1:10">
      <c r="A495" t="s">
        <v>2358</v>
      </c>
    </row>
    <row r="497" spans="1:1">
      <c r="A497" t="s">
        <v>2359</v>
      </c>
    </row>
    <row r="498" spans="1:1">
      <c r="A498" t="s">
        <v>2360</v>
      </c>
    </row>
    <row r="499" spans="1:1">
      <c r="A499" s="74" t="s">
        <v>2361</v>
      </c>
    </row>
    <row r="500" spans="1:1">
      <c r="A500" s="74"/>
    </row>
    <row r="501" spans="1:1">
      <c r="A501" t="s">
        <v>2362</v>
      </c>
    </row>
    <row r="503" spans="1:1">
      <c r="A503" t="s">
        <v>2363</v>
      </c>
    </row>
    <row r="505" spans="1:1">
      <c r="A505" t="s">
        <v>2364</v>
      </c>
    </row>
    <row r="507" spans="1:1">
      <c r="A507" t="s">
        <v>2365</v>
      </c>
    </row>
    <row r="509" spans="1:1">
      <c r="A509" t="s">
        <v>2366</v>
      </c>
    </row>
  </sheetData>
  <autoFilter ref="A8:J482" xr:uid="{F4AF8A8A-0BB6-4C82-982B-8168FB818F0F}"/>
  <mergeCells count="2">
    <mergeCell ref="A1:G1"/>
    <mergeCell ref="A2:G2"/>
  </mergeCells>
  <phoneticPr fontId="4" type="noConversion"/>
  <conditionalFormatting sqref="B40:B80">
    <cfRule type="expression" dxfId="3" priority="5">
      <formula>#REF!="Out"</formula>
    </cfRule>
  </conditionalFormatting>
  <conditionalFormatting sqref="B87:B94">
    <cfRule type="expression" dxfId="2" priority="4">
      <formula>#REF!="Out"</formula>
    </cfRule>
  </conditionalFormatting>
  <conditionalFormatting sqref="B390">
    <cfRule type="notContainsBlanks" dxfId="1" priority="1">
      <formula>LEN(TRIM(B390))&gt;0</formula>
    </cfRule>
  </conditionalFormatting>
  <conditionalFormatting sqref="E40:E80 E88:E94">
    <cfRule type="expression" dxfId="0" priority="2">
      <formula>#REF!="Out"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50CF-AFC8-4F6F-A24D-7EE75C721E23}">
  <dimension ref="A1:D59"/>
  <sheetViews>
    <sheetView workbookViewId="0">
      <selection activeCell="B58" sqref="B58"/>
    </sheetView>
  </sheetViews>
  <sheetFormatPr defaultRowHeight="14.5"/>
  <cols>
    <col min="1" max="1" width="40.453125" customWidth="1"/>
    <col min="2" max="2" width="17.1796875" customWidth="1"/>
    <col min="3" max="3" width="10.453125" customWidth="1"/>
    <col min="4" max="4" width="11.81640625" customWidth="1"/>
  </cols>
  <sheetData>
    <row r="1" spans="1:4" ht="18.5">
      <c r="A1" s="196" t="s">
        <v>0</v>
      </c>
      <c r="B1" s="196"/>
      <c r="C1" s="196"/>
      <c r="D1" s="196"/>
    </row>
    <row r="2" spans="1:4">
      <c r="A2" s="197" t="s">
        <v>1</v>
      </c>
      <c r="B2" s="197"/>
      <c r="C2" s="197"/>
      <c r="D2" s="197"/>
    </row>
    <row r="3" spans="1:4">
      <c r="A3" s="193"/>
      <c r="B3" s="193"/>
      <c r="C3" s="193"/>
      <c r="D3" s="193"/>
    </row>
    <row r="4" spans="1:4">
      <c r="A4" s="18" t="s">
        <v>2367</v>
      </c>
      <c r="B4" s="18"/>
      <c r="C4" s="12"/>
      <c r="D4" s="12"/>
    </row>
    <row r="5" spans="1:4">
      <c r="A5" s="18" t="s">
        <v>2368</v>
      </c>
      <c r="B5" s="12"/>
      <c r="C5" s="12"/>
      <c r="D5" s="12"/>
    </row>
    <row r="6" spans="1:4">
      <c r="A6" s="18" t="s">
        <v>2369</v>
      </c>
      <c r="B6" s="13"/>
      <c r="C6" s="12"/>
      <c r="D6" s="12"/>
    </row>
    <row r="7" spans="1:4">
      <c r="A7" s="12"/>
      <c r="B7" s="12"/>
      <c r="C7" s="12"/>
      <c r="D7" s="12"/>
    </row>
    <row r="8" spans="1:4">
      <c r="A8" s="21" t="s">
        <v>2370</v>
      </c>
      <c r="B8" s="21"/>
      <c r="C8" s="21"/>
      <c r="D8" s="21"/>
    </row>
    <row r="9" spans="1:4" ht="29">
      <c r="A9" s="21" t="s">
        <v>2371</v>
      </c>
      <c r="B9" s="21" t="s">
        <v>19</v>
      </c>
      <c r="C9" s="16" t="s">
        <v>20</v>
      </c>
      <c r="D9" s="22" t="s">
        <v>2372</v>
      </c>
    </row>
    <row r="10" spans="1:4">
      <c r="A10" s="184" t="s">
        <v>2373</v>
      </c>
      <c r="B10" s="20">
        <v>644</v>
      </c>
      <c r="C10" s="19">
        <v>0.65</v>
      </c>
      <c r="D10" s="84">
        <v>225.39999999999998</v>
      </c>
    </row>
    <row r="11" spans="1:4">
      <c r="A11" s="184" t="s">
        <v>2374</v>
      </c>
      <c r="B11" s="20">
        <v>570</v>
      </c>
      <c r="C11" s="19">
        <v>0.65</v>
      </c>
      <c r="D11" s="84">
        <v>199.5</v>
      </c>
    </row>
    <row r="12" spans="1:4">
      <c r="A12" s="184" t="s">
        <v>2375</v>
      </c>
      <c r="B12" s="20">
        <v>528</v>
      </c>
      <c r="C12" s="19">
        <v>0.65</v>
      </c>
      <c r="D12" s="84">
        <v>184.8</v>
      </c>
    </row>
    <row r="13" spans="1:4">
      <c r="A13" s="184" t="s">
        <v>2376</v>
      </c>
      <c r="B13" s="20">
        <v>570</v>
      </c>
      <c r="C13" s="19">
        <v>0.65</v>
      </c>
      <c r="D13" s="84">
        <v>199.5</v>
      </c>
    </row>
    <row r="14" spans="1:4">
      <c r="A14" s="184" t="s">
        <v>2377</v>
      </c>
      <c r="B14" s="20">
        <v>528</v>
      </c>
      <c r="C14" s="19">
        <v>0.65</v>
      </c>
      <c r="D14" s="84">
        <v>184.8</v>
      </c>
    </row>
    <row r="15" spans="1:4">
      <c r="A15" s="184" t="s">
        <v>2378</v>
      </c>
      <c r="B15" s="20">
        <v>415</v>
      </c>
      <c r="C15" s="19">
        <v>0.65</v>
      </c>
      <c r="D15" s="84">
        <v>145.25</v>
      </c>
    </row>
    <row r="16" spans="1:4">
      <c r="A16" s="184" t="s">
        <v>2379</v>
      </c>
      <c r="B16" s="20">
        <v>470</v>
      </c>
      <c r="C16" s="19">
        <v>0.65</v>
      </c>
      <c r="D16" s="84">
        <v>164.5</v>
      </c>
    </row>
    <row r="17" spans="1:4">
      <c r="A17" s="184" t="s">
        <v>2380</v>
      </c>
      <c r="B17" s="20">
        <v>470</v>
      </c>
      <c r="C17" s="19">
        <v>0.65</v>
      </c>
      <c r="D17" s="84">
        <v>164.5</v>
      </c>
    </row>
    <row r="18" spans="1:4">
      <c r="A18" s="183" t="s">
        <v>2381</v>
      </c>
      <c r="B18" s="20">
        <v>528</v>
      </c>
      <c r="C18" s="19">
        <v>0.65</v>
      </c>
      <c r="D18" s="84">
        <v>184.8</v>
      </c>
    </row>
    <row r="19" spans="1:4">
      <c r="A19" s="183" t="s">
        <v>2382</v>
      </c>
      <c r="B19" s="20">
        <v>470</v>
      </c>
      <c r="C19" s="19">
        <v>0.65</v>
      </c>
      <c r="D19" s="84">
        <v>164.5</v>
      </c>
    </row>
    <row r="20" spans="1:4">
      <c r="A20" s="183" t="s">
        <v>2383</v>
      </c>
      <c r="B20" s="20">
        <v>528</v>
      </c>
      <c r="C20" s="19">
        <v>0.65</v>
      </c>
      <c r="D20" s="84">
        <v>184.8</v>
      </c>
    </row>
    <row r="21" spans="1:4">
      <c r="A21" s="183" t="s">
        <v>2384</v>
      </c>
      <c r="B21" s="20">
        <v>470</v>
      </c>
      <c r="C21" s="19">
        <v>0.65</v>
      </c>
      <c r="D21" s="84">
        <v>164.5</v>
      </c>
    </row>
    <row r="22" spans="1:4">
      <c r="A22" s="183" t="s">
        <v>2385</v>
      </c>
      <c r="B22" s="20">
        <v>528</v>
      </c>
      <c r="C22" s="19">
        <v>0.65</v>
      </c>
      <c r="D22" s="84">
        <v>184.8</v>
      </c>
    </row>
    <row r="23" spans="1:4">
      <c r="A23" s="183" t="s">
        <v>2386</v>
      </c>
      <c r="B23" s="20">
        <v>900</v>
      </c>
      <c r="C23" s="19">
        <v>0.65</v>
      </c>
      <c r="D23" s="84">
        <v>315</v>
      </c>
    </row>
    <row r="24" spans="1:4">
      <c r="A24" s="183" t="s">
        <v>2387</v>
      </c>
      <c r="B24" s="20">
        <v>570</v>
      </c>
      <c r="C24" s="19">
        <v>0.65</v>
      </c>
      <c r="D24" s="84">
        <v>199.5</v>
      </c>
    </row>
    <row r="25" spans="1:4">
      <c r="A25" s="184" t="s">
        <v>2388</v>
      </c>
      <c r="B25" s="20">
        <v>558</v>
      </c>
      <c r="C25" s="19">
        <v>0.65</v>
      </c>
      <c r="D25" s="84">
        <v>195.3</v>
      </c>
    </row>
    <row r="26" spans="1:4">
      <c r="A26" s="184" t="s">
        <v>2389</v>
      </c>
      <c r="B26" s="20">
        <v>486</v>
      </c>
      <c r="C26" s="19">
        <v>0.65</v>
      </c>
      <c r="D26" s="84">
        <v>170.09999999999997</v>
      </c>
    </row>
    <row r="27" spans="1:4">
      <c r="A27" s="184" t="s">
        <v>2390</v>
      </c>
      <c r="B27" s="20">
        <v>444</v>
      </c>
      <c r="C27" s="19">
        <v>0.65</v>
      </c>
      <c r="D27" s="84">
        <v>155.39999999999998</v>
      </c>
    </row>
    <row r="28" spans="1:4">
      <c r="A28" s="184" t="s">
        <v>2391</v>
      </c>
      <c r="B28" s="20">
        <v>486</v>
      </c>
      <c r="C28" s="19">
        <v>0.65</v>
      </c>
      <c r="D28" s="84">
        <v>170.09999999999997</v>
      </c>
    </row>
    <row r="29" spans="1:4">
      <c r="A29" s="184" t="s">
        <v>2392</v>
      </c>
      <c r="B29" s="20">
        <v>444</v>
      </c>
      <c r="C29" s="19">
        <v>0.65</v>
      </c>
      <c r="D29" s="84">
        <v>155.39999999999998</v>
      </c>
    </row>
    <row r="30" spans="1:4">
      <c r="A30" s="184" t="s">
        <v>2393</v>
      </c>
      <c r="B30" s="20">
        <v>315</v>
      </c>
      <c r="C30" s="19">
        <v>0.65</v>
      </c>
      <c r="D30" s="84">
        <v>110.25</v>
      </c>
    </row>
    <row r="31" spans="1:4">
      <c r="A31" s="184" t="s">
        <v>2394</v>
      </c>
      <c r="B31" s="20">
        <v>385</v>
      </c>
      <c r="C31" s="19">
        <v>0.65</v>
      </c>
      <c r="D31" s="84">
        <v>134.75</v>
      </c>
    </row>
    <row r="32" spans="1:4">
      <c r="A32" s="184" t="s">
        <v>2395</v>
      </c>
      <c r="B32" s="20">
        <v>385</v>
      </c>
      <c r="C32" s="19">
        <v>0.65</v>
      </c>
      <c r="D32" s="84">
        <v>134.75</v>
      </c>
    </row>
    <row r="33" spans="1:4">
      <c r="A33" s="183" t="s">
        <v>2396</v>
      </c>
      <c r="B33" s="20">
        <v>444</v>
      </c>
      <c r="C33" s="19">
        <v>0.65</v>
      </c>
      <c r="D33" s="84">
        <v>155.39999999999998</v>
      </c>
    </row>
    <row r="34" spans="1:4">
      <c r="A34" s="183" t="s">
        <v>2397</v>
      </c>
      <c r="B34" s="20">
        <v>385</v>
      </c>
      <c r="C34" s="19">
        <v>0.65</v>
      </c>
      <c r="D34" s="84">
        <v>134.75</v>
      </c>
    </row>
    <row r="35" spans="1:4">
      <c r="A35" s="183" t="s">
        <v>2398</v>
      </c>
      <c r="B35" s="20">
        <v>444</v>
      </c>
      <c r="C35" s="19">
        <v>0.65</v>
      </c>
      <c r="D35" s="84">
        <v>155.39999999999998</v>
      </c>
    </row>
    <row r="36" spans="1:4">
      <c r="A36" s="183" t="s">
        <v>2399</v>
      </c>
      <c r="B36" s="20">
        <v>444</v>
      </c>
      <c r="C36" s="19">
        <v>0.65</v>
      </c>
      <c r="D36" s="84">
        <v>155.39999999999998</v>
      </c>
    </row>
    <row r="37" spans="1:4">
      <c r="A37" s="183" t="s">
        <v>2400</v>
      </c>
      <c r="B37" s="20">
        <v>820</v>
      </c>
      <c r="C37" s="19">
        <v>0.65</v>
      </c>
      <c r="D37" s="84">
        <v>287</v>
      </c>
    </row>
    <row r="38" spans="1:4">
      <c r="A38" s="183" t="s">
        <v>2401</v>
      </c>
      <c r="B38" s="20">
        <v>500</v>
      </c>
      <c r="C38" s="19">
        <v>0.65</v>
      </c>
      <c r="D38" s="84">
        <v>175</v>
      </c>
    </row>
    <row r="39" spans="1:4">
      <c r="A39" s="183" t="s">
        <v>2402</v>
      </c>
      <c r="B39" s="11">
        <v>642.85714285714289</v>
      </c>
      <c r="C39" s="19">
        <v>0.65</v>
      </c>
      <c r="D39" s="84">
        <v>225</v>
      </c>
    </row>
    <row r="40" spans="1:4">
      <c r="A40" s="183" t="s">
        <v>2403</v>
      </c>
      <c r="B40" s="11">
        <v>785.71428571428578</v>
      </c>
      <c r="C40" s="19">
        <v>0.65</v>
      </c>
      <c r="D40" s="84">
        <v>275</v>
      </c>
    </row>
    <row r="41" spans="1:4">
      <c r="A41" s="183" t="s">
        <v>2404</v>
      </c>
      <c r="B41" s="11">
        <v>928.57142857142867</v>
      </c>
      <c r="C41" s="19">
        <v>0.65</v>
      </c>
      <c r="D41" s="84">
        <v>325</v>
      </c>
    </row>
    <row r="42" spans="1:4">
      <c r="A42" s="183" t="s">
        <v>2405</v>
      </c>
      <c r="B42" s="11">
        <v>642.85714285714289</v>
      </c>
      <c r="C42" s="19">
        <v>0.65</v>
      </c>
      <c r="D42" s="84">
        <v>225</v>
      </c>
    </row>
    <row r="43" spans="1:4">
      <c r="A43" s="183" t="s">
        <v>2406</v>
      </c>
      <c r="B43" s="11">
        <v>785.71428571428578</v>
      </c>
      <c r="C43" s="19">
        <v>0.65</v>
      </c>
      <c r="D43" s="84">
        <v>275</v>
      </c>
    </row>
    <row r="44" spans="1:4">
      <c r="A44" s="183" t="s">
        <v>2407</v>
      </c>
      <c r="B44" s="11">
        <v>928.57142857142867</v>
      </c>
      <c r="C44" s="19">
        <v>0.65</v>
      </c>
      <c r="D44" s="84">
        <v>325</v>
      </c>
    </row>
    <row r="45" spans="1:4">
      <c r="A45" s="183" t="s">
        <v>2408</v>
      </c>
      <c r="B45" s="11">
        <v>785.71428571428578</v>
      </c>
      <c r="C45" s="19">
        <v>0.65</v>
      </c>
      <c r="D45" s="84">
        <v>275</v>
      </c>
    </row>
    <row r="46" spans="1:4">
      <c r="A46" s="183" t="s">
        <v>2409</v>
      </c>
      <c r="B46" s="11">
        <v>857.14285714285722</v>
      </c>
      <c r="C46" s="19">
        <v>0.65</v>
      </c>
      <c r="D46" s="84">
        <v>300</v>
      </c>
    </row>
    <row r="47" spans="1:4">
      <c r="A47" s="183" t="s">
        <v>2410</v>
      </c>
      <c r="B47" s="11">
        <v>928.57142857142867</v>
      </c>
      <c r="C47" s="19">
        <v>0.65</v>
      </c>
      <c r="D47" s="84">
        <v>325</v>
      </c>
    </row>
    <row r="48" spans="1:4">
      <c r="A48" s="183" t="s">
        <v>2411</v>
      </c>
      <c r="B48" s="11">
        <v>714.28571428571433</v>
      </c>
      <c r="C48" s="19">
        <v>0.65</v>
      </c>
      <c r="D48" s="84">
        <v>250</v>
      </c>
    </row>
    <row r="49" spans="1:4">
      <c r="A49" s="183" t="s">
        <v>2412</v>
      </c>
      <c r="B49" s="11">
        <v>1000.0000000000001</v>
      </c>
      <c r="C49" s="19">
        <v>0.65</v>
      </c>
      <c r="D49" s="84">
        <v>350</v>
      </c>
    </row>
    <row r="50" spans="1:4">
      <c r="A50" s="183" t="s">
        <v>2413</v>
      </c>
      <c r="B50" s="11">
        <v>1000.0000000000001</v>
      </c>
      <c r="C50" s="19">
        <v>0.65</v>
      </c>
      <c r="D50" s="84">
        <v>350</v>
      </c>
    </row>
    <row r="51" spans="1:4">
      <c r="A51" s="181" t="s">
        <v>2414</v>
      </c>
      <c r="B51" s="82">
        <v>500.00000000000006</v>
      </c>
      <c r="C51" s="19">
        <v>0.65</v>
      </c>
      <c r="D51" s="182">
        <v>175</v>
      </c>
    </row>
    <row r="52" spans="1:4">
      <c r="A52" s="181" t="s">
        <v>2415</v>
      </c>
      <c r="B52" s="82">
        <v>500.00000000000006</v>
      </c>
      <c r="C52" s="19">
        <v>0.65</v>
      </c>
      <c r="D52" s="182">
        <v>175</v>
      </c>
    </row>
    <row r="53" spans="1:4">
      <c r="A53" s="181" t="s">
        <v>2416</v>
      </c>
      <c r="B53" s="82">
        <v>428.57142857142861</v>
      </c>
      <c r="C53" s="19">
        <v>0.65</v>
      </c>
      <c r="D53" s="182">
        <v>150</v>
      </c>
    </row>
    <row r="54" spans="1:4">
      <c r="A54" s="181" t="s">
        <v>2417</v>
      </c>
      <c r="B54" s="82">
        <v>642.85714285714289</v>
      </c>
      <c r="C54" s="19">
        <v>0.65</v>
      </c>
      <c r="D54" s="182">
        <v>225</v>
      </c>
    </row>
    <row r="55" spans="1:4">
      <c r="A55" s="181" t="s">
        <v>2418</v>
      </c>
      <c r="B55" s="82">
        <v>642.85714285714289</v>
      </c>
      <c r="C55" s="19">
        <v>0.65</v>
      </c>
      <c r="D55" s="182">
        <v>225</v>
      </c>
    </row>
    <row r="56" spans="1:4">
      <c r="A56" s="83"/>
      <c r="D56" s="82"/>
    </row>
    <row r="57" spans="1:4">
      <c r="A57" s="83"/>
    </row>
    <row r="58" spans="1:4">
      <c r="A58" s="47" t="s">
        <v>2419</v>
      </c>
    </row>
    <row r="59" spans="1:4">
      <c r="A59" s="47" t="s">
        <v>2420</v>
      </c>
    </row>
  </sheetData>
  <mergeCells count="2">
    <mergeCell ref="A1:D1"/>
    <mergeCell ref="A2:D2"/>
  </mergeCells>
  <phoneticPr fontId="8" type="noConversion"/>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20CB-9AAD-4162-8715-1958DB24BF08}">
  <dimension ref="A1:G167"/>
  <sheetViews>
    <sheetView topLeftCell="A113" zoomScale="80" zoomScaleNormal="80" workbookViewId="0">
      <selection activeCell="I160" sqref="I160"/>
    </sheetView>
  </sheetViews>
  <sheetFormatPr defaultRowHeight="14.5"/>
  <cols>
    <col min="1" max="1" width="46.81640625" customWidth="1"/>
    <col min="2" max="2" width="24.453125" customWidth="1"/>
    <col min="3" max="3" width="21.1796875" style="26" customWidth="1"/>
    <col min="4" max="4" width="15.54296875" customWidth="1"/>
    <col min="5" max="5" width="25.1796875" customWidth="1"/>
    <col min="6" max="6" width="18.54296875" style="26" customWidth="1"/>
    <col min="7" max="7" width="16.453125" customWidth="1"/>
  </cols>
  <sheetData>
    <row r="1" spans="1:7" ht="18.5">
      <c r="A1" s="28" t="s">
        <v>0</v>
      </c>
      <c r="B1" s="34"/>
      <c r="C1" s="69"/>
      <c r="D1" s="34"/>
      <c r="E1" s="29"/>
      <c r="F1" s="69"/>
      <c r="G1" s="34"/>
    </row>
    <row r="2" spans="1:7">
      <c r="A2" s="30" t="s">
        <v>1</v>
      </c>
      <c r="B2" s="34"/>
      <c r="C2" s="69"/>
      <c r="D2" s="34"/>
      <c r="E2" s="31"/>
      <c r="F2" s="69"/>
      <c r="G2" s="34"/>
    </row>
    <row r="3" spans="1:7" ht="18.5">
      <c r="A3" s="25" t="s">
        <v>2367</v>
      </c>
      <c r="B3" s="34"/>
      <c r="C3" s="69"/>
      <c r="D3" s="34"/>
      <c r="E3" s="29"/>
      <c r="F3" s="69"/>
      <c r="G3" s="34"/>
    </row>
    <row r="4" spans="1:7" ht="18.5">
      <c r="A4" s="25" t="s">
        <v>2421</v>
      </c>
      <c r="B4" s="34"/>
      <c r="C4" s="69"/>
      <c r="D4" s="34"/>
      <c r="E4" s="29"/>
      <c r="F4" s="69"/>
      <c r="G4" s="34"/>
    </row>
    <row r="5" spans="1:7" ht="18.5">
      <c r="A5" s="25" t="s">
        <v>2422</v>
      </c>
      <c r="B5" s="34"/>
      <c r="C5" s="69"/>
      <c r="D5" s="34"/>
      <c r="E5" s="29"/>
      <c r="F5" s="69"/>
      <c r="G5" s="34"/>
    </row>
    <row r="6" spans="1:7" ht="18.5">
      <c r="A6" s="32"/>
      <c r="B6" s="34"/>
      <c r="C6" s="69"/>
      <c r="D6" s="34"/>
      <c r="E6" s="29"/>
      <c r="F6" s="69"/>
      <c r="G6" s="34"/>
    </row>
    <row r="7" spans="1:7" ht="18.5">
      <c r="A7" s="28"/>
      <c r="B7" s="34"/>
      <c r="C7" s="69"/>
      <c r="D7" s="34"/>
      <c r="E7" s="29"/>
      <c r="F7" s="69"/>
      <c r="G7" s="34"/>
    </row>
    <row r="8" spans="1:7" ht="40" customHeight="1">
      <c r="A8" s="35" t="s">
        <v>2423</v>
      </c>
      <c r="B8" s="34"/>
      <c r="C8" s="69"/>
      <c r="D8" s="34"/>
      <c r="E8" s="33"/>
      <c r="F8" s="69"/>
      <c r="G8" s="34"/>
    </row>
    <row r="9" spans="1:7" ht="40" customHeight="1">
      <c r="A9" s="36" t="s">
        <v>2424</v>
      </c>
      <c r="B9" s="37" t="s">
        <v>2425</v>
      </c>
      <c r="C9" s="51" t="s">
        <v>2426</v>
      </c>
      <c r="D9" s="16" t="s">
        <v>2427</v>
      </c>
      <c r="E9" s="16" t="s">
        <v>2428</v>
      </c>
      <c r="F9" s="51" t="s">
        <v>2429</v>
      </c>
      <c r="G9" s="15" t="s">
        <v>22</v>
      </c>
    </row>
    <row r="10" spans="1:7">
      <c r="A10" s="44" t="s">
        <v>2430</v>
      </c>
      <c r="B10" s="10" t="s">
        <v>1990</v>
      </c>
      <c r="C10" s="10" t="s">
        <v>1990</v>
      </c>
      <c r="D10" s="43"/>
      <c r="E10" s="38" t="s">
        <v>1990</v>
      </c>
      <c r="F10" s="10" t="s">
        <v>1990</v>
      </c>
      <c r="G10" s="41" t="s">
        <v>2431</v>
      </c>
    </row>
    <row r="11" spans="1:7">
      <c r="A11" s="44" t="s">
        <v>2432</v>
      </c>
      <c r="B11" s="10">
        <v>1454.4117647058824</v>
      </c>
      <c r="C11" s="10">
        <v>1454.4117647058824</v>
      </c>
      <c r="D11" s="43">
        <v>0.15</v>
      </c>
      <c r="E11" s="39">
        <v>1236.25</v>
      </c>
      <c r="F11" s="10">
        <v>1236.25</v>
      </c>
      <c r="G11" s="41" t="s">
        <v>2433</v>
      </c>
    </row>
    <row r="12" spans="1:7">
      <c r="A12" s="44" t="s">
        <v>2434</v>
      </c>
      <c r="B12" s="10">
        <v>1018.0882352941177</v>
      </c>
      <c r="C12" s="10">
        <v>1018.0882352941177</v>
      </c>
      <c r="D12" s="43">
        <v>0.15</v>
      </c>
      <c r="E12" s="39">
        <v>865.375</v>
      </c>
      <c r="F12" s="10">
        <v>865.375</v>
      </c>
      <c r="G12" s="41" t="s">
        <v>2435</v>
      </c>
    </row>
    <row r="13" spans="1:7" ht="43.5">
      <c r="A13" s="24" t="s">
        <v>2436</v>
      </c>
      <c r="B13" s="10">
        <v>1018.0882352941177</v>
      </c>
      <c r="C13" s="10">
        <v>1018.0882352941177</v>
      </c>
      <c r="D13" s="43">
        <v>0.15</v>
      </c>
      <c r="E13" s="39">
        <v>865.375</v>
      </c>
      <c r="F13" s="10">
        <v>865.375</v>
      </c>
      <c r="G13" s="41" t="s">
        <v>2437</v>
      </c>
    </row>
    <row r="14" spans="1:7">
      <c r="A14" s="24" t="s">
        <v>2438</v>
      </c>
      <c r="B14" s="10">
        <v>36.367058823529412</v>
      </c>
      <c r="C14" s="10">
        <v>290.88235294117646</v>
      </c>
      <c r="D14" s="43">
        <v>0.15</v>
      </c>
      <c r="E14" s="39">
        <v>30.911999999999999</v>
      </c>
      <c r="F14" s="10">
        <v>247.25</v>
      </c>
      <c r="G14" s="41" t="s">
        <v>2439</v>
      </c>
    </row>
    <row r="15" spans="1:7" ht="43.5">
      <c r="A15" s="24" t="s">
        <v>2440</v>
      </c>
      <c r="B15" s="10">
        <v>509.04411764705884</v>
      </c>
      <c r="C15" s="10">
        <v>363.60294117647061</v>
      </c>
      <c r="D15" s="43">
        <v>0.15</v>
      </c>
      <c r="E15" s="39">
        <v>432.6875</v>
      </c>
      <c r="F15" s="10">
        <v>309.0625</v>
      </c>
      <c r="G15" s="41" t="s">
        <v>2441</v>
      </c>
    </row>
    <row r="16" spans="1:7" ht="43.5">
      <c r="A16" s="24" t="s">
        <v>2442</v>
      </c>
      <c r="B16" s="10">
        <v>273.61882352941177</v>
      </c>
      <c r="C16" s="10">
        <v>363.60294117647061</v>
      </c>
      <c r="D16" s="43">
        <v>0.15</v>
      </c>
      <c r="E16" s="39">
        <v>232.57600000000002</v>
      </c>
      <c r="F16" s="10">
        <v>309.0625</v>
      </c>
      <c r="G16" s="41" t="s">
        <v>2443</v>
      </c>
    </row>
    <row r="17" spans="1:7">
      <c r="A17" s="24" t="s">
        <v>2444</v>
      </c>
      <c r="B17" s="10">
        <v>763.57294117647064</v>
      </c>
      <c r="C17" s="10">
        <v>363.60294117647061</v>
      </c>
      <c r="D17" s="43">
        <v>0.15</v>
      </c>
      <c r="E17" s="39">
        <v>649.03700000000003</v>
      </c>
      <c r="F17" s="10">
        <v>309.0625</v>
      </c>
      <c r="G17" s="41" t="s">
        <v>2445</v>
      </c>
    </row>
    <row r="18" spans="1:7">
      <c r="A18" s="24" t="s">
        <v>2446</v>
      </c>
      <c r="B18" s="10">
        <v>381.78647058823532</v>
      </c>
      <c r="C18" s="10">
        <v>363.60294117647061</v>
      </c>
      <c r="D18" s="43">
        <v>0.15</v>
      </c>
      <c r="E18" s="39">
        <v>324.51850000000002</v>
      </c>
      <c r="F18" s="10">
        <v>309.0625</v>
      </c>
      <c r="G18" s="41" t="s">
        <v>2447</v>
      </c>
    </row>
    <row r="19" spans="1:7">
      <c r="A19" s="24" t="s">
        <v>2448</v>
      </c>
      <c r="B19" s="10">
        <v>916.27941176470586</v>
      </c>
      <c r="C19" s="10">
        <v>363.60294117647061</v>
      </c>
      <c r="D19" s="43">
        <v>0.15</v>
      </c>
      <c r="E19" s="39">
        <v>778.83749999999998</v>
      </c>
      <c r="F19" s="10">
        <v>309.0625</v>
      </c>
      <c r="G19" s="41" t="s">
        <v>2449</v>
      </c>
    </row>
    <row r="20" spans="1:7">
      <c r="A20" s="24" t="s">
        <v>2450</v>
      </c>
      <c r="B20" s="10">
        <v>458.14647058823527</v>
      </c>
      <c r="C20" s="10">
        <v>363.60294117647061</v>
      </c>
      <c r="D20" s="43">
        <v>0.15</v>
      </c>
      <c r="E20" s="39">
        <v>389.42449999999997</v>
      </c>
      <c r="F20" s="10">
        <v>309.0625</v>
      </c>
      <c r="G20" s="41" t="s">
        <v>2451</v>
      </c>
    </row>
    <row r="21" spans="1:7">
      <c r="A21" s="24" t="s">
        <v>2452</v>
      </c>
      <c r="B21" s="10">
        <v>1374.4258823529412</v>
      </c>
      <c r="C21" s="10">
        <v>363.60294117647061</v>
      </c>
      <c r="D21" s="43">
        <v>0.15</v>
      </c>
      <c r="E21" s="39">
        <v>1168.2619999999999</v>
      </c>
      <c r="F21" s="10">
        <v>309.0625</v>
      </c>
      <c r="G21" s="41" t="s">
        <v>2453</v>
      </c>
    </row>
    <row r="22" spans="1:7">
      <c r="A22" s="24" t="s">
        <v>2454</v>
      </c>
      <c r="B22" s="10">
        <v>687.21294117647062</v>
      </c>
      <c r="C22" s="10">
        <v>363.60294117647061</v>
      </c>
      <c r="D22" s="43">
        <v>0.15</v>
      </c>
      <c r="E22" s="39">
        <v>584.13099999999997</v>
      </c>
      <c r="F22" s="10">
        <v>309.0625</v>
      </c>
      <c r="G22" s="41" t="s">
        <v>2455</v>
      </c>
    </row>
    <row r="23" spans="1:7">
      <c r="A23" s="24" t="s">
        <v>2456</v>
      </c>
      <c r="B23" s="10">
        <v>523.58823529411768</v>
      </c>
      <c r="C23" s="10">
        <v>1090.8088235294117</v>
      </c>
      <c r="D23" s="43">
        <v>0.15</v>
      </c>
      <c r="E23" s="39">
        <v>445.05</v>
      </c>
      <c r="F23" s="10">
        <v>927.1875</v>
      </c>
      <c r="G23" s="41" t="s">
        <v>2457</v>
      </c>
    </row>
    <row r="24" spans="1:7">
      <c r="A24" s="24" t="s">
        <v>2458</v>
      </c>
      <c r="B24" s="10">
        <v>261.79411764705884</v>
      </c>
      <c r="C24" s="10">
        <v>1090.8088235294117</v>
      </c>
      <c r="D24" s="43">
        <v>0.15</v>
      </c>
      <c r="E24" s="39">
        <v>222.52500000000001</v>
      </c>
      <c r="F24" s="10">
        <v>927.1875</v>
      </c>
      <c r="G24" s="41" t="s">
        <v>2459</v>
      </c>
    </row>
    <row r="25" spans="1:7">
      <c r="A25" s="24" t="s">
        <v>2460</v>
      </c>
      <c r="B25" s="10">
        <v>799.92647058823536</v>
      </c>
      <c r="C25" s="10">
        <v>1090.8088235294117</v>
      </c>
      <c r="D25" s="43">
        <v>0.15</v>
      </c>
      <c r="E25" s="39">
        <v>679.9375</v>
      </c>
      <c r="F25" s="10">
        <v>927.1875</v>
      </c>
      <c r="G25" s="41" t="s">
        <v>2461</v>
      </c>
    </row>
    <row r="26" spans="1:7">
      <c r="A26" s="24" t="s">
        <v>2462</v>
      </c>
      <c r="B26" s="10">
        <v>399.96999999999997</v>
      </c>
      <c r="C26" s="10">
        <v>1090.8088235294117</v>
      </c>
      <c r="D26" s="43">
        <v>0.15</v>
      </c>
      <c r="E26" s="39">
        <v>339.97449999999998</v>
      </c>
      <c r="F26" s="10">
        <v>927.1875</v>
      </c>
      <c r="G26" s="41" t="s">
        <v>2463</v>
      </c>
    </row>
    <row r="27" spans="1:7">
      <c r="A27" s="24" t="s">
        <v>2464</v>
      </c>
      <c r="B27" s="10">
        <v>1163.5294117647059</v>
      </c>
      <c r="C27" s="10">
        <v>1090.8088235294117</v>
      </c>
      <c r="D27" s="43">
        <v>0.15</v>
      </c>
      <c r="E27" s="39">
        <v>989</v>
      </c>
      <c r="F27" s="10">
        <v>927.1875</v>
      </c>
      <c r="G27" s="41" t="s">
        <v>2465</v>
      </c>
    </row>
    <row r="28" spans="1:7">
      <c r="A28" s="24" t="s">
        <v>2466</v>
      </c>
      <c r="B28" s="10">
        <v>581.76470588235293</v>
      </c>
      <c r="C28" s="10">
        <v>1090.8088235294117</v>
      </c>
      <c r="D28" s="43">
        <v>0.15</v>
      </c>
      <c r="E28" s="39">
        <v>494.5</v>
      </c>
      <c r="F28" s="10">
        <v>927.1875</v>
      </c>
      <c r="G28" s="41" t="s">
        <v>2467</v>
      </c>
    </row>
    <row r="29" spans="1:7">
      <c r="A29" s="24" t="s">
        <v>2468</v>
      </c>
      <c r="B29" s="10">
        <v>1454.4117647058824</v>
      </c>
      <c r="C29" s="10">
        <v>1090.8088235294117</v>
      </c>
      <c r="D29" s="43">
        <v>0.15</v>
      </c>
      <c r="E29" s="39">
        <v>1236.25</v>
      </c>
      <c r="F29" s="10">
        <v>927.1875</v>
      </c>
      <c r="G29" s="41" t="s">
        <v>2469</v>
      </c>
    </row>
    <row r="30" spans="1:7">
      <c r="A30" s="24" t="s">
        <v>2470</v>
      </c>
      <c r="B30" s="10">
        <v>727.20588235294122</v>
      </c>
      <c r="C30" s="10">
        <v>1090.8088235294117</v>
      </c>
      <c r="D30" s="43">
        <v>0.15</v>
      </c>
      <c r="E30" s="39">
        <v>618.125</v>
      </c>
      <c r="F30" s="10">
        <v>927.1875</v>
      </c>
      <c r="G30" s="41" t="s">
        <v>2471</v>
      </c>
    </row>
    <row r="31" spans="1:7">
      <c r="A31" s="24" t="s">
        <v>2472</v>
      </c>
      <c r="B31" s="10">
        <v>3636.0294117647059</v>
      </c>
      <c r="C31" s="10">
        <v>2908.8235294117649</v>
      </c>
      <c r="D31" s="43">
        <v>0.15</v>
      </c>
      <c r="E31" s="39">
        <v>3090.625</v>
      </c>
      <c r="F31" s="10">
        <v>2472.5</v>
      </c>
      <c r="G31" s="41" t="s">
        <v>2473</v>
      </c>
    </row>
    <row r="32" spans="1:7">
      <c r="A32" s="24" t="s">
        <v>2474</v>
      </c>
      <c r="B32" s="10">
        <v>1454.4117647058824</v>
      </c>
      <c r="C32" s="10">
        <v>2908.8235294117649</v>
      </c>
      <c r="D32" s="43">
        <v>0.15</v>
      </c>
      <c r="E32" s="39">
        <v>1236.25</v>
      </c>
      <c r="F32" s="10">
        <v>2472.5</v>
      </c>
      <c r="G32" s="41" t="s">
        <v>2475</v>
      </c>
    </row>
    <row r="33" spans="1:7">
      <c r="A33" s="24" t="s">
        <v>2476</v>
      </c>
      <c r="B33" s="10">
        <v>3636.0294117647059</v>
      </c>
      <c r="C33" s="10">
        <v>2908.8235294117649</v>
      </c>
      <c r="D33" s="43">
        <v>0.15</v>
      </c>
      <c r="E33" s="39">
        <v>3090.625</v>
      </c>
      <c r="F33" s="10">
        <v>2472.5</v>
      </c>
      <c r="G33" s="41" t="s">
        <v>2477</v>
      </c>
    </row>
    <row r="34" spans="1:7">
      <c r="A34" s="24" t="s">
        <v>2478</v>
      </c>
      <c r="B34" s="10">
        <v>1818.0147058823529</v>
      </c>
      <c r="C34" s="10">
        <v>2908.8235294117649</v>
      </c>
      <c r="D34" s="43">
        <v>0.15</v>
      </c>
      <c r="E34" s="39">
        <v>1545.3125</v>
      </c>
      <c r="F34" s="10">
        <v>2472.5</v>
      </c>
      <c r="G34" s="41" t="s">
        <v>2479</v>
      </c>
    </row>
    <row r="35" spans="1:7">
      <c r="A35" s="24" t="s">
        <v>2480</v>
      </c>
      <c r="B35" s="10"/>
      <c r="C35" s="10"/>
      <c r="D35" s="43">
        <v>0.15</v>
      </c>
      <c r="E35" s="39" t="s">
        <v>1990</v>
      </c>
      <c r="F35" s="10" t="s">
        <v>1990</v>
      </c>
      <c r="G35" s="41" t="s">
        <v>2481</v>
      </c>
    </row>
    <row r="36" spans="1:7">
      <c r="A36" s="24" t="s">
        <v>2482</v>
      </c>
      <c r="B36" s="10"/>
      <c r="C36" s="10"/>
      <c r="D36" s="43">
        <v>0.15</v>
      </c>
      <c r="E36" s="39" t="s">
        <v>1990</v>
      </c>
      <c r="F36" s="10" t="s">
        <v>1990</v>
      </c>
      <c r="G36" s="41" t="s">
        <v>2483</v>
      </c>
    </row>
    <row r="37" spans="1:7" ht="29">
      <c r="A37" s="24" t="s">
        <v>2484</v>
      </c>
      <c r="B37" s="10"/>
      <c r="C37" s="10"/>
      <c r="D37" s="43">
        <v>0.15</v>
      </c>
      <c r="E37" s="39" t="s">
        <v>1990</v>
      </c>
      <c r="F37" s="10" t="s">
        <v>1990</v>
      </c>
      <c r="G37" s="41" t="s">
        <v>2485</v>
      </c>
    </row>
    <row r="38" spans="1:7" ht="29">
      <c r="A38" s="24" t="s">
        <v>2486</v>
      </c>
      <c r="B38" s="10"/>
      <c r="C38" s="10"/>
      <c r="D38" s="43">
        <v>0.15</v>
      </c>
      <c r="E38" s="39" t="s">
        <v>1990</v>
      </c>
      <c r="F38" s="10" t="s">
        <v>1990</v>
      </c>
      <c r="G38" s="41" t="s">
        <v>2487</v>
      </c>
    </row>
    <row r="39" spans="1:7">
      <c r="A39" s="24" t="s">
        <v>2488</v>
      </c>
      <c r="B39" s="10"/>
      <c r="C39" s="10"/>
      <c r="D39" s="43">
        <v>0.15</v>
      </c>
      <c r="E39" s="39" t="s">
        <v>1990</v>
      </c>
      <c r="F39" s="10" t="s">
        <v>1990</v>
      </c>
      <c r="G39" s="41" t="s">
        <v>2489</v>
      </c>
    </row>
    <row r="40" spans="1:7" ht="29">
      <c r="A40" s="24" t="s">
        <v>2490</v>
      </c>
      <c r="B40" s="10"/>
      <c r="C40" s="10"/>
      <c r="D40" s="43">
        <v>0.15</v>
      </c>
      <c r="E40" s="39" t="s">
        <v>1990</v>
      </c>
      <c r="F40" s="10" t="s">
        <v>1990</v>
      </c>
      <c r="G40" s="41" t="s">
        <v>2491</v>
      </c>
    </row>
    <row r="41" spans="1:7" ht="29">
      <c r="A41" s="24" t="s">
        <v>2492</v>
      </c>
      <c r="B41" s="10">
        <v>1607.1317647058825</v>
      </c>
      <c r="C41" s="10">
        <v>3636.0294117647059</v>
      </c>
      <c r="D41" s="43">
        <v>0.15</v>
      </c>
      <c r="E41" s="39">
        <v>1366.0620000000001</v>
      </c>
      <c r="F41" s="10">
        <v>3090.625</v>
      </c>
      <c r="G41" s="41" t="s">
        <v>2493</v>
      </c>
    </row>
    <row r="42" spans="1:7" ht="29">
      <c r="A42" s="24" t="s">
        <v>2494</v>
      </c>
      <c r="B42" s="10">
        <v>803.56588235294123</v>
      </c>
      <c r="C42" s="10">
        <v>3636.0294117647059</v>
      </c>
      <c r="D42" s="43">
        <v>0.15</v>
      </c>
      <c r="E42" s="39">
        <v>683.03100000000006</v>
      </c>
      <c r="F42" s="10">
        <v>3090.625</v>
      </c>
      <c r="G42" s="41" t="s">
        <v>2495</v>
      </c>
    </row>
    <row r="43" spans="1:7" ht="29">
      <c r="A43" s="24" t="s">
        <v>2496</v>
      </c>
      <c r="B43" s="10">
        <v>2407.0582352941178</v>
      </c>
      <c r="C43" s="10">
        <v>3636.0294117647059</v>
      </c>
      <c r="D43" s="43">
        <v>0.15</v>
      </c>
      <c r="E43" s="39">
        <v>2045.9995000000001</v>
      </c>
      <c r="F43" s="10">
        <v>3090.625</v>
      </c>
      <c r="G43" s="41" t="s">
        <v>2497</v>
      </c>
    </row>
    <row r="44" spans="1:7" ht="29">
      <c r="A44" s="24" t="s">
        <v>2498</v>
      </c>
      <c r="B44" s="10">
        <v>1203.5358823529411</v>
      </c>
      <c r="C44" s="10">
        <v>3636.0294117647059</v>
      </c>
      <c r="D44" s="43">
        <v>0.15</v>
      </c>
      <c r="E44" s="39">
        <v>1023.0055</v>
      </c>
      <c r="F44" s="10">
        <v>3090.625</v>
      </c>
      <c r="G44" s="41" t="s">
        <v>2499</v>
      </c>
    </row>
    <row r="45" spans="1:7" ht="29">
      <c r="A45" s="24" t="s">
        <v>2500</v>
      </c>
      <c r="B45" s="10">
        <v>289.43470588235294</v>
      </c>
      <c r="C45" s="10">
        <v>289.43470588235294</v>
      </c>
      <c r="D45" s="43">
        <v>0.15</v>
      </c>
      <c r="E45" s="39">
        <v>246.01949999999999</v>
      </c>
      <c r="F45" s="10">
        <v>246.01949999999999</v>
      </c>
      <c r="G45" s="41" t="s">
        <v>2501</v>
      </c>
    </row>
    <row r="46" spans="1:7">
      <c r="A46" s="24" t="s">
        <v>2502</v>
      </c>
      <c r="B46" s="10">
        <v>1018.0882352941177</v>
      </c>
      <c r="C46" s="10">
        <v>1018.0882352941177</v>
      </c>
      <c r="D46" s="43">
        <v>0.15</v>
      </c>
      <c r="E46" s="39">
        <v>865.375</v>
      </c>
      <c r="F46" s="10">
        <v>865.375</v>
      </c>
      <c r="G46" s="41" t="s">
        <v>2503</v>
      </c>
    </row>
    <row r="47" spans="1:7">
      <c r="A47" s="24" t="s">
        <v>2504</v>
      </c>
      <c r="B47" s="10"/>
      <c r="C47" s="10"/>
      <c r="D47" s="43">
        <v>0.15</v>
      </c>
      <c r="E47" s="39" t="s">
        <v>1990</v>
      </c>
      <c r="F47" s="10" t="s">
        <v>1990</v>
      </c>
      <c r="G47" s="41" t="s">
        <v>2505</v>
      </c>
    </row>
    <row r="48" spans="1:7" ht="43.5">
      <c r="A48" s="24" t="s">
        <v>2506</v>
      </c>
      <c r="B48" s="10">
        <v>58.176470588235297</v>
      </c>
      <c r="C48" s="10">
        <v>290.88235294117646</v>
      </c>
      <c r="D48" s="43">
        <v>0.15</v>
      </c>
      <c r="E48" s="39">
        <v>49.45</v>
      </c>
      <c r="F48" s="10">
        <v>247.25</v>
      </c>
      <c r="G48" s="41" t="s">
        <v>2507</v>
      </c>
    </row>
    <row r="49" spans="1:7" ht="43.5">
      <c r="A49" s="24" t="s">
        <v>2506</v>
      </c>
      <c r="B49" s="10">
        <v>145.44117647058823</v>
      </c>
      <c r="C49" s="10">
        <v>290.88235294117646</v>
      </c>
      <c r="D49" s="43">
        <v>0.15</v>
      </c>
      <c r="E49" s="39">
        <v>123.625</v>
      </c>
      <c r="F49" s="10">
        <v>247.25</v>
      </c>
      <c r="G49" s="41" t="s">
        <v>2508</v>
      </c>
    </row>
    <row r="50" spans="1:7" ht="43.5">
      <c r="A50" s="24" t="s">
        <v>2506</v>
      </c>
      <c r="B50" s="10">
        <v>290.88235294117646</v>
      </c>
      <c r="C50" s="10">
        <v>290.88235294117646</v>
      </c>
      <c r="D50" s="43">
        <v>0.15</v>
      </c>
      <c r="E50" s="39">
        <v>247.25</v>
      </c>
      <c r="F50" s="10">
        <v>247.25</v>
      </c>
      <c r="G50" s="41" t="s">
        <v>2509</v>
      </c>
    </row>
    <row r="51" spans="1:7" ht="43.5">
      <c r="A51" s="24" t="s">
        <v>2506</v>
      </c>
      <c r="B51" s="10">
        <v>290.88235294117646</v>
      </c>
      <c r="C51" s="10">
        <v>290.88235294117646</v>
      </c>
      <c r="D51" s="43">
        <v>0.15</v>
      </c>
      <c r="E51" s="39">
        <v>247.25</v>
      </c>
      <c r="F51" s="10">
        <v>247.25</v>
      </c>
      <c r="G51" s="41" t="s">
        <v>2510</v>
      </c>
    </row>
    <row r="52" spans="1:7" ht="43.5">
      <c r="A52" s="24" t="s">
        <v>2506</v>
      </c>
      <c r="B52" s="10">
        <v>290.88235294117646</v>
      </c>
      <c r="C52" s="10">
        <v>290.88235294117646</v>
      </c>
      <c r="D52" s="43">
        <v>0.15</v>
      </c>
      <c r="E52" s="39">
        <v>247.25</v>
      </c>
      <c r="F52" s="10">
        <v>247.25</v>
      </c>
      <c r="G52" s="41" t="s">
        <v>2511</v>
      </c>
    </row>
    <row r="53" spans="1:7" ht="43.5">
      <c r="A53" s="24" t="s">
        <v>2506</v>
      </c>
      <c r="B53" s="10">
        <v>290.88235294117646</v>
      </c>
      <c r="C53" s="10">
        <v>290.88235294117646</v>
      </c>
      <c r="D53" s="43">
        <v>0.15</v>
      </c>
      <c r="E53" s="39">
        <v>247.25</v>
      </c>
      <c r="F53" s="10">
        <v>247.25</v>
      </c>
      <c r="G53" s="41" t="s">
        <v>2512</v>
      </c>
    </row>
    <row r="54" spans="1:7" ht="43.5">
      <c r="A54" s="24" t="s">
        <v>2506</v>
      </c>
      <c r="B54" s="10">
        <v>290.88235294117646</v>
      </c>
      <c r="C54" s="10">
        <v>290.88235294117646</v>
      </c>
      <c r="D54" s="43">
        <v>0.15</v>
      </c>
      <c r="E54" s="39">
        <v>247.25</v>
      </c>
      <c r="F54" s="10">
        <v>247.25</v>
      </c>
      <c r="G54" s="41" t="s">
        <v>2513</v>
      </c>
    </row>
    <row r="55" spans="1:7" ht="29">
      <c r="A55" s="24" t="s">
        <v>2514</v>
      </c>
      <c r="B55" s="10">
        <v>727.20588235294122</v>
      </c>
      <c r="C55" s="10">
        <v>727.20588235294122</v>
      </c>
      <c r="D55" s="43">
        <v>0.15</v>
      </c>
      <c r="E55" s="39">
        <v>618.125</v>
      </c>
      <c r="F55" s="10">
        <v>618.125</v>
      </c>
      <c r="G55" s="41" t="s">
        <v>2515</v>
      </c>
    </row>
    <row r="56" spans="1:7" ht="29">
      <c r="A56" s="24" t="s">
        <v>2514</v>
      </c>
      <c r="B56" s="10">
        <v>2181.6176470588234</v>
      </c>
      <c r="C56" s="10">
        <v>727.20588235294122</v>
      </c>
      <c r="D56" s="43">
        <v>0.15</v>
      </c>
      <c r="E56" s="39">
        <v>1854.375</v>
      </c>
      <c r="F56" s="10">
        <v>618.125</v>
      </c>
      <c r="G56" s="41" t="s">
        <v>2516</v>
      </c>
    </row>
    <row r="57" spans="1:7" ht="29">
      <c r="A57" s="24" t="s">
        <v>2514</v>
      </c>
      <c r="B57" s="10">
        <v>5090.4411764705883</v>
      </c>
      <c r="C57" s="10">
        <v>727.20588235294122</v>
      </c>
      <c r="D57" s="43">
        <v>0.15</v>
      </c>
      <c r="E57" s="39">
        <v>4326.875</v>
      </c>
      <c r="F57" s="10">
        <v>618.125</v>
      </c>
      <c r="G57" s="41" t="s">
        <v>2517</v>
      </c>
    </row>
    <row r="58" spans="1:7" ht="29">
      <c r="A58" s="24" t="s">
        <v>2518</v>
      </c>
      <c r="B58" s="10">
        <v>72.720588235294116</v>
      </c>
      <c r="C58" s="10">
        <v>290.88235294117646</v>
      </c>
      <c r="D58" s="43">
        <v>0.15</v>
      </c>
      <c r="E58" s="39">
        <v>61.8125</v>
      </c>
      <c r="F58" s="10">
        <v>247.25</v>
      </c>
      <c r="G58" s="41" t="s">
        <v>2519</v>
      </c>
    </row>
    <row r="59" spans="1:7" ht="29">
      <c r="A59" s="24" t="s">
        <v>2518</v>
      </c>
      <c r="B59" s="10">
        <v>72.720588235294116</v>
      </c>
      <c r="C59" s="10">
        <v>290.88235294117646</v>
      </c>
      <c r="D59" s="43">
        <v>0.15</v>
      </c>
      <c r="E59" s="39">
        <v>61.8125</v>
      </c>
      <c r="F59" s="10">
        <v>247.25</v>
      </c>
      <c r="G59" s="41" t="s">
        <v>2520</v>
      </c>
    </row>
    <row r="60" spans="1:7" ht="29">
      <c r="A60" s="24" t="s">
        <v>2518</v>
      </c>
      <c r="B60" s="10">
        <v>72.720588235294116</v>
      </c>
      <c r="C60" s="10">
        <v>290.88235294117646</v>
      </c>
      <c r="D60" s="43">
        <v>0.15</v>
      </c>
      <c r="E60" s="39">
        <v>61.8125</v>
      </c>
      <c r="F60" s="10">
        <v>247.25</v>
      </c>
      <c r="G60" s="41" t="s">
        <v>2521</v>
      </c>
    </row>
    <row r="61" spans="1:7" ht="29">
      <c r="A61" s="24" t="s">
        <v>2518</v>
      </c>
      <c r="B61" s="10">
        <v>72.720588235294116</v>
      </c>
      <c r="C61" s="10">
        <v>290.88235294117646</v>
      </c>
      <c r="D61" s="43">
        <v>0.15</v>
      </c>
      <c r="E61" s="39">
        <v>61.8125</v>
      </c>
      <c r="F61" s="10">
        <v>247.25</v>
      </c>
      <c r="G61" s="41" t="s">
        <v>2522</v>
      </c>
    </row>
    <row r="62" spans="1:7" ht="29">
      <c r="A62" s="24" t="s">
        <v>2518</v>
      </c>
      <c r="B62" s="10">
        <v>72.720588235294116</v>
      </c>
      <c r="C62" s="10">
        <v>290.88235294117646</v>
      </c>
      <c r="D62" s="43">
        <v>0.15</v>
      </c>
      <c r="E62" s="39">
        <v>61.8125</v>
      </c>
      <c r="F62" s="10">
        <v>247.25</v>
      </c>
      <c r="G62" s="41" t="s">
        <v>2523</v>
      </c>
    </row>
    <row r="63" spans="1:7" ht="29">
      <c r="A63" s="24" t="s">
        <v>2524</v>
      </c>
      <c r="B63" s="10">
        <v>290.88235294117646</v>
      </c>
      <c r="C63" s="10">
        <v>290.88235294117646</v>
      </c>
      <c r="D63" s="43">
        <v>0.15</v>
      </c>
      <c r="E63" s="39">
        <v>247.25</v>
      </c>
      <c r="F63" s="10">
        <v>247.25</v>
      </c>
      <c r="G63" s="41" t="s">
        <v>2525</v>
      </c>
    </row>
    <row r="64" spans="1:7">
      <c r="A64" s="24" t="s">
        <v>2526</v>
      </c>
      <c r="B64" s="10"/>
      <c r="C64" s="10"/>
      <c r="D64" s="43">
        <v>0.15</v>
      </c>
      <c r="E64" s="39" t="s">
        <v>1990</v>
      </c>
      <c r="F64" s="10" t="s">
        <v>1990</v>
      </c>
      <c r="G64" s="41" t="s">
        <v>2527</v>
      </c>
    </row>
    <row r="65" spans="1:7" ht="29">
      <c r="A65" s="24" t="s">
        <v>2528</v>
      </c>
      <c r="B65" s="10">
        <v>202.94117647058823</v>
      </c>
      <c r="C65" s="10">
        <v>218.16176470588235</v>
      </c>
      <c r="D65" s="43">
        <v>0.15</v>
      </c>
      <c r="E65" s="39">
        <v>172.5</v>
      </c>
      <c r="F65" s="10">
        <v>185.4375</v>
      </c>
      <c r="G65" s="41" t="s">
        <v>2529</v>
      </c>
    </row>
    <row r="66" spans="1:7">
      <c r="A66" s="24" t="s">
        <v>2530</v>
      </c>
      <c r="B66" s="10"/>
      <c r="C66" s="10">
        <v>727.20588235294122</v>
      </c>
      <c r="D66" s="43">
        <v>0.15</v>
      </c>
      <c r="E66" s="39" t="s">
        <v>2531</v>
      </c>
      <c r="F66" s="10">
        <v>618.125</v>
      </c>
      <c r="G66" s="41" t="s">
        <v>2532</v>
      </c>
    </row>
    <row r="67" spans="1:7">
      <c r="A67" s="24" t="s">
        <v>2533</v>
      </c>
      <c r="B67" s="10"/>
      <c r="C67" s="10"/>
      <c r="D67" s="43">
        <v>0.15</v>
      </c>
      <c r="E67" s="39" t="s">
        <v>2531</v>
      </c>
      <c r="F67" s="10" t="s">
        <v>1990</v>
      </c>
      <c r="G67" s="41" t="s">
        <v>2534</v>
      </c>
    </row>
    <row r="68" spans="1:7">
      <c r="A68" s="24" t="s">
        <v>2535</v>
      </c>
      <c r="B68" s="10"/>
      <c r="C68" s="10"/>
      <c r="D68" s="43">
        <v>0.15</v>
      </c>
      <c r="E68" s="39" t="s">
        <v>1990</v>
      </c>
      <c r="F68" s="10" t="s">
        <v>1990</v>
      </c>
      <c r="G68" s="41" t="s">
        <v>2536</v>
      </c>
    </row>
    <row r="69" spans="1:7">
      <c r="A69" s="24"/>
      <c r="B69" s="10"/>
      <c r="C69" s="10">
        <v>436.3235294117647</v>
      </c>
      <c r="D69" s="43">
        <v>0.15</v>
      </c>
      <c r="E69" s="39" t="s">
        <v>2531</v>
      </c>
      <c r="F69" s="10">
        <v>370.875</v>
      </c>
      <c r="G69" s="41" t="s">
        <v>2537</v>
      </c>
    </row>
    <row r="70" spans="1:7">
      <c r="A70" s="24" t="s">
        <v>2538</v>
      </c>
      <c r="B70" s="10"/>
      <c r="C70" s="10">
        <v>727.20588235294122</v>
      </c>
      <c r="D70" s="43">
        <v>0.15</v>
      </c>
      <c r="E70" s="39" t="s">
        <v>2531</v>
      </c>
      <c r="F70" s="10">
        <v>618.125</v>
      </c>
      <c r="G70" s="41" t="s">
        <v>2539</v>
      </c>
    </row>
    <row r="71" spans="1:7">
      <c r="A71" s="24"/>
      <c r="B71" s="10"/>
      <c r="C71" s="10"/>
      <c r="D71" s="43">
        <v>0.15</v>
      </c>
      <c r="E71" s="39" t="s">
        <v>1990</v>
      </c>
      <c r="F71" s="10" t="s">
        <v>1990</v>
      </c>
      <c r="G71" s="41" t="s">
        <v>2540</v>
      </c>
    </row>
    <row r="72" spans="1:7">
      <c r="A72" s="24" t="s">
        <v>2541</v>
      </c>
      <c r="B72" s="10">
        <v>1454.4117647058824</v>
      </c>
      <c r="C72" s="10">
        <v>1454.4117647058824</v>
      </c>
      <c r="D72" s="43">
        <v>0.15</v>
      </c>
      <c r="E72" s="39">
        <v>1236.25</v>
      </c>
      <c r="F72" s="10">
        <v>1236.25</v>
      </c>
      <c r="G72" s="41" t="s">
        <v>2542</v>
      </c>
    </row>
    <row r="73" spans="1:7">
      <c r="A73" s="24" t="s">
        <v>2543</v>
      </c>
      <c r="B73" s="10"/>
      <c r="C73" s="10"/>
      <c r="D73" s="43">
        <v>0.15</v>
      </c>
      <c r="E73" s="39" t="s">
        <v>1990</v>
      </c>
      <c r="F73" s="10" t="s">
        <v>1990</v>
      </c>
      <c r="G73" s="41" t="s">
        <v>2544</v>
      </c>
    </row>
    <row r="74" spans="1:7">
      <c r="A74" s="24" t="s">
        <v>2545</v>
      </c>
      <c r="B74" s="10"/>
      <c r="C74" s="10"/>
      <c r="D74" s="43">
        <v>0.15</v>
      </c>
      <c r="E74" s="39" t="s">
        <v>1990</v>
      </c>
      <c r="F74" s="10" t="s">
        <v>1990</v>
      </c>
      <c r="G74" s="41" t="s">
        <v>2546</v>
      </c>
    </row>
    <row r="75" spans="1:7" ht="29">
      <c r="A75" s="24" t="s">
        <v>2547</v>
      </c>
      <c r="B75" s="10"/>
      <c r="C75" s="10"/>
      <c r="D75" s="43">
        <v>0.15</v>
      </c>
      <c r="E75" s="39" t="s">
        <v>1990</v>
      </c>
      <c r="F75" s="10" t="s">
        <v>1990</v>
      </c>
      <c r="G75" s="41" t="s">
        <v>2548</v>
      </c>
    </row>
    <row r="76" spans="1:7" ht="29">
      <c r="A76" s="24" t="s">
        <v>2549</v>
      </c>
      <c r="B76" s="10"/>
      <c r="C76" s="10"/>
      <c r="D76" s="43">
        <v>0.15</v>
      </c>
      <c r="E76" s="39" t="s">
        <v>1990</v>
      </c>
      <c r="F76" s="10" t="s">
        <v>1990</v>
      </c>
      <c r="G76" s="41" t="s">
        <v>2550</v>
      </c>
    </row>
    <row r="77" spans="1:7" ht="29">
      <c r="A77" s="24" t="s">
        <v>2551</v>
      </c>
      <c r="B77" s="10">
        <v>676.47058823529414</v>
      </c>
      <c r="C77" s="10">
        <v>473.52941176470591</v>
      </c>
      <c r="D77" s="43">
        <v>0.15</v>
      </c>
      <c r="E77" s="39">
        <v>575</v>
      </c>
      <c r="F77" s="10">
        <v>402.5</v>
      </c>
      <c r="G77" s="41" t="s">
        <v>2552</v>
      </c>
    </row>
    <row r="78" spans="1:7">
      <c r="A78" s="24" t="s">
        <v>2553</v>
      </c>
      <c r="B78" s="10"/>
      <c r="C78" s="10">
        <v>338.23529411764707</v>
      </c>
      <c r="D78" s="43">
        <v>0.15</v>
      </c>
      <c r="E78" s="39" t="s">
        <v>2531</v>
      </c>
      <c r="F78" s="10">
        <v>287.5</v>
      </c>
      <c r="G78" s="41" t="s">
        <v>2554</v>
      </c>
    </row>
    <row r="79" spans="1:7">
      <c r="A79" s="24" t="s">
        <v>2555</v>
      </c>
      <c r="B79" s="10"/>
      <c r="C79" s="10"/>
      <c r="D79" s="43">
        <v>0.15</v>
      </c>
      <c r="E79" s="39" t="s">
        <v>1990</v>
      </c>
      <c r="F79" s="10" t="s">
        <v>1990</v>
      </c>
      <c r="G79" s="41" t="s">
        <v>2556</v>
      </c>
    </row>
    <row r="80" spans="1:7">
      <c r="A80" s="24" t="s">
        <v>2557</v>
      </c>
      <c r="B80" s="10"/>
      <c r="C80" s="10">
        <v>338.23529411764707</v>
      </c>
      <c r="D80" s="43">
        <v>0.15</v>
      </c>
      <c r="E80" s="39" t="s">
        <v>2531</v>
      </c>
      <c r="F80" s="10">
        <v>287.5</v>
      </c>
      <c r="G80" s="41" t="s">
        <v>2558</v>
      </c>
    </row>
    <row r="81" spans="1:7">
      <c r="A81" s="24" t="s">
        <v>2559</v>
      </c>
      <c r="B81" s="10">
        <v>12.758235294117647</v>
      </c>
      <c r="C81" s="10"/>
      <c r="D81" s="43">
        <v>0.15</v>
      </c>
      <c r="E81" s="39">
        <v>10.8445</v>
      </c>
      <c r="F81" s="10" t="s">
        <v>2531</v>
      </c>
      <c r="G81" s="41" t="s">
        <v>2560</v>
      </c>
    </row>
    <row r="82" spans="1:7">
      <c r="A82" s="24" t="s">
        <v>2561</v>
      </c>
      <c r="B82" s="10">
        <v>15.612941176470587</v>
      </c>
      <c r="C82" s="10"/>
      <c r="D82" s="43">
        <v>0.15</v>
      </c>
      <c r="E82" s="39">
        <v>13.270999999999999</v>
      </c>
      <c r="F82" s="10" t="s">
        <v>2531</v>
      </c>
      <c r="G82" s="41" t="s">
        <v>2562</v>
      </c>
    </row>
    <row r="83" spans="1:7">
      <c r="A83" s="24" t="s">
        <v>2561</v>
      </c>
      <c r="B83" s="10">
        <v>0.24352941176470588</v>
      </c>
      <c r="C83" s="10"/>
      <c r="D83" s="43">
        <v>0.15</v>
      </c>
      <c r="E83" s="39">
        <v>0.20699999999999999</v>
      </c>
      <c r="F83" s="10" t="s">
        <v>2531</v>
      </c>
      <c r="G83" s="41" t="s">
        <v>2563</v>
      </c>
    </row>
    <row r="84" spans="1:7">
      <c r="A84" s="24" t="s">
        <v>2564</v>
      </c>
      <c r="B84" s="10">
        <v>3.3823529411764706</v>
      </c>
      <c r="C84" s="10"/>
      <c r="D84" s="43">
        <v>0.15</v>
      </c>
      <c r="E84" s="39">
        <v>2.875</v>
      </c>
      <c r="F84" s="10" t="s">
        <v>2531</v>
      </c>
      <c r="G84" s="41" t="s">
        <v>2565</v>
      </c>
    </row>
    <row r="85" spans="1:7">
      <c r="A85" s="24" t="s">
        <v>2566</v>
      </c>
      <c r="B85" s="10">
        <v>8.5235294117647058</v>
      </c>
      <c r="C85" s="10"/>
      <c r="D85" s="43">
        <v>0.15</v>
      </c>
      <c r="E85" s="39">
        <v>7.2450000000000001</v>
      </c>
      <c r="F85" s="10" t="s">
        <v>2531</v>
      </c>
      <c r="G85" s="41" t="s">
        <v>2567</v>
      </c>
    </row>
    <row r="86" spans="1:7">
      <c r="A86" s="24" t="s">
        <v>2568</v>
      </c>
      <c r="B86" s="10">
        <v>8.1176470588235281E-2</v>
      </c>
      <c r="C86" s="10"/>
      <c r="D86" s="43">
        <v>0.15</v>
      </c>
      <c r="E86" s="39">
        <v>6.8999999999999992E-2</v>
      </c>
      <c r="F86" s="10" t="s">
        <v>2531</v>
      </c>
      <c r="G86" s="41" t="s">
        <v>2569</v>
      </c>
    </row>
    <row r="87" spans="1:7">
      <c r="A87" s="24" t="s">
        <v>2559</v>
      </c>
      <c r="B87" s="10">
        <v>15.612941176470587</v>
      </c>
      <c r="C87" s="10"/>
      <c r="D87" s="43">
        <v>0.15</v>
      </c>
      <c r="E87" s="39">
        <v>13.270999999999999</v>
      </c>
      <c r="F87" s="10" t="s">
        <v>2531</v>
      </c>
      <c r="G87" s="41" t="s">
        <v>2570</v>
      </c>
    </row>
    <row r="88" spans="1:7">
      <c r="A88" s="24" t="s">
        <v>2561</v>
      </c>
      <c r="B88" s="10">
        <v>15.612941176470587</v>
      </c>
      <c r="C88" s="10"/>
      <c r="D88" s="43">
        <v>0.15</v>
      </c>
      <c r="E88" s="39">
        <v>13.270999999999999</v>
      </c>
      <c r="F88" s="10" t="s">
        <v>2531</v>
      </c>
      <c r="G88" s="41" t="s">
        <v>2571</v>
      </c>
    </row>
    <row r="89" spans="1:7">
      <c r="A89" s="24" t="s">
        <v>2572</v>
      </c>
      <c r="B89" s="10">
        <v>6088.2352941176468</v>
      </c>
      <c r="C89" s="10">
        <v>2705.8823529411766</v>
      </c>
      <c r="D89" s="43">
        <v>0.15</v>
      </c>
      <c r="E89" s="39">
        <v>5175</v>
      </c>
      <c r="F89" s="10">
        <v>2300</v>
      </c>
      <c r="G89" s="41" t="s">
        <v>2573</v>
      </c>
    </row>
    <row r="90" spans="1:7">
      <c r="A90" s="44" t="s">
        <v>2574</v>
      </c>
      <c r="B90" s="10">
        <v>22.729411764705883</v>
      </c>
      <c r="C90" s="185"/>
      <c r="D90" s="43">
        <v>0.15</v>
      </c>
      <c r="E90" s="10">
        <v>19.32</v>
      </c>
      <c r="F90" s="185"/>
      <c r="G90" s="41" t="s">
        <v>2575</v>
      </c>
    </row>
    <row r="91" spans="1:7" ht="29">
      <c r="A91" s="24" t="s">
        <v>2576</v>
      </c>
      <c r="B91" s="10">
        <v>87.670588235294119</v>
      </c>
      <c r="C91" s="185"/>
      <c r="D91" s="43">
        <v>0.15</v>
      </c>
      <c r="E91" s="10">
        <v>74.52</v>
      </c>
      <c r="F91" s="185"/>
      <c r="G91" s="41" t="s">
        <v>2577</v>
      </c>
    </row>
    <row r="92" spans="1:7">
      <c r="A92" s="44" t="s">
        <v>2578</v>
      </c>
      <c r="B92" s="10">
        <v>0.13529411764705884</v>
      </c>
      <c r="C92" s="185"/>
      <c r="D92" s="43">
        <v>0.15</v>
      </c>
      <c r="E92" s="10">
        <v>0.115</v>
      </c>
      <c r="F92" s="185"/>
      <c r="G92" s="41" t="s">
        <v>2579</v>
      </c>
    </row>
    <row r="93" spans="1:7">
      <c r="A93" s="44" t="s">
        <v>2580</v>
      </c>
      <c r="B93" s="10">
        <v>33.82352941176471</v>
      </c>
      <c r="C93" s="185"/>
      <c r="D93" s="43">
        <v>0.15</v>
      </c>
      <c r="E93" s="10">
        <v>28.75</v>
      </c>
      <c r="F93" s="185"/>
      <c r="G93" s="41" t="s">
        <v>2581</v>
      </c>
    </row>
    <row r="94" spans="1:7">
      <c r="A94" s="44" t="s">
        <v>2582</v>
      </c>
      <c r="B94" s="10">
        <v>94.705882352941174</v>
      </c>
      <c r="C94" s="185"/>
      <c r="D94" s="43">
        <v>0.15</v>
      </c>
      <c r="E94" s="10">
        <v>80.5</v>
      </c>
      <c r="F94" s="185"/>
      <c r="G94" s="41" t="s">
        <v>2583</v>
      </c>
    </row>
    <row r="95" spans="1:7">
      <c r="A95" s="44" t="s">
        <v>2584</v>
      </c>
      <c r="B95" s="10">
        <v>12.71764705882353</v>
      </c>
      <c r="C95" s="185"/>
      <c r="D95" s="43">
        <v>0.15</v>
      </c>
      <c r="E95" s="10">
        <v>10.81</v>
      </c>
      <c r="F95" s="185"/>
      <c r="G95" s="41" t="s">
        <v>2585</v>
      </c>
    </row>
    <row r="96" spans="1:7">
      <c r="A96" s="44" t="s">
        <v>2586</v>
      </c>
      <c r="B96" s="10">
        <v>18.535294117647059</v>
      </c>
      <c r="C96" s="185"/>
      <c r="D96" s="43">
        <v>0.15</v>
      </c>
      <c r="E96" s="10">
        <v>15.754999999999999</v>
      </c>
      <c r="F96" s="185"/>
      <c r="G96" s="41" t="s">
        <v>2587</v>
      </c>
    </row>
    <row r="97" spans="1:7">
      <c r="A97" s="44" t="s">
        <v>2588</v>
      </c>
      <c r="B97" s="10">
        <v>116.89411764705885</v>
      </c>
      <c r="C97" s="185"/>
      <c r="D97" s="43">
        <v>0.15</v>
      </c>
      <c r="E97" s="10">
        <v>99.360000000000014</v>
      </c>
      <c r="F97" s="185"/>
      <c r="G97" s="41" t="s">
        <v>2589</v>
      </c>
    </row>
    <row r="98" spans="1:7">
      <c r="A98" s="44" t="s">
        <v>2590</v>
      </c>
      <c r="B98" s="10">
        <v>0.13529411764705884</v>
      </c>
      <c r="C98" s="185"/>
      <c r="D98" s="43">
        <v>0.15</v>
      </c>
      <c r="E98" s="10">
        <v>0.115</v>
      </c>
      <c r="F98" s="185"/>
      <c r="G98" s="41" t="s">
        <v>2591</v>
      </c>
    </row>
    <row r="99" spans="1:7">
      <c r="A99" s="44" t="s">
        <v>2592</v>
      </c>
      <c r="B99" s="10">
        <v>20.294117647058822</v>
      </c>
      <c r="C99" s="185"/>
      <c r="D99" s="43">
        <v>0.15</v>
      </c>
      <c r="E99" s="10">
        <v>17.25</v>
      </c>
      <c r="F99" s="185"/>
      <c r="G99" s="41" t="s">
        <v>2593</v>
      </c>
    </row>
    <row r="100" spans="1:7" ht="29">
      <c r="A100" s="24" t="s">
        <v>2594</v>
      </c>
      <c r="B100" s="10">
        <v>2.9764705882352946</v>
      </c>
      <c r="C100" s="185"/>
      <c r="D100" s="43">
        <v>0.15</v>
      </c>
      <c r="E100" s="10">
        <v>2.5300000000000002</v>
      </c>
      <c r="F100" s="185"/>
      <c r="G100" s="41" t="s">
        <v>2595</v>
      </c>
    </row>
    <row r="101" spans="1:7">
      <c r="A101" s="44" t="s">
        <v>2596</v>
      </c>
      <c r="B101" s="10">
        <v>272.75294117647059</v>
      </c>
      <c r="C101" s="185"/>
      <c r="D101" s="43">
        <v>0.15</v>
      </c>
      <c r="E101" s="10">
        <v>231.84</v>
      </c>
      <c r="F101" s="185"/>
      <c r="G101" s="41" t="s">
        <v>2597</v>
      </c>
    </row>
    <row r="102" spans="1:7">
      <c r="A102" s="44" t="s">
        <v>2598</v>
      </c>
      <c r="B102" s="10">
        <v>17.588235294117645</v>
      </c>
      <c r="C102" s="185"/>
      <c r="D102" s="43">
        <v>0.15</v>
      </c>
      <c r="E102" s="10">
        <v>14.95</v>
      </c>
      <c r="F102" s="185"/>
      <c r="G102" s="41" t="s">
        <v>2599</v>
      </c>
    </row>
    <row r="103" spans="1:7" ht="72.5">
      <c r="A103" s="85" t="s">
        <v>2600</v>
      </c>
      <c r="B103" s="86">
        <v>175.34117647058824</v>
      </c>
      <c r="C103" s="185"/>
      <c r="D103" s="43">
        <v>0.15</v>
      </c>
      <c r="E103" s="10">
        <v>149.04</v>
      </c>
      <c r="F103" s="185"/>
      <c r="G103" s="41" t="s">
        <v>2601</v>
      </c>
    </row>
    <row r="104" spans="1:7" ht="29">
      <c r="A104" s="24" t="s">
        <v>2602</v>
      </c>
      <c r="B104" s="10">
        <v>94.705882352941174</v>
      </c>
      <c r="C104" s="185"/>
      <c r="D104" s="43">
        <v>0.15</v>
      </c>
      <c r="E104" s="10">
        <v>80.5</v>
      </c>
      <c r="F104" s="185"/>
      <c r="G104" s="41" t="s">
        <v>2603</v>
      </c>
    </row>
    <row r="105" spans="1:7" ht="29">
      <c r="A105" s="24" t="s">
        <v>2604</v>
      </c>
      <c r="B105" s="10">
        <v>74.411764705882348</v>
      </c>
      <c r="C105" s="185"/>
      <c r="D105" s="43">
        <v>0.15</v>
      </c>
      <c r="E105" s="10">
        <v>63.25</v>
      </c>
      <c r="F105" s="185"/>
      <c r="G105" s="41" t="s">
        <v>2605</v>
      </c>
    </row>
    <row r="106" spans="1:7" ht="29">
      <c r="A106" s="24" t="s">
        <v>2606</v>
      </c>
      <c r="B106" s="10">
        <v>59.664705882352948</v>
      </c>
      <c r="C106" s="185"/>
      <c r="D106" s="43">
        <v>0.15</v>
      </c>
      <c r="E106" s="10">
        <v>50.715000000000003</v>
      </c>
      <c r="F106" s="185"/>
      <c r="G106" s="41" t="s">
        <v>2607</v>
      </c>
    </row>
    <row r="107" spans="1:7">
      <c r="A107" s="44" t="s">
        <v>2608</v>
      </c>
      <c r="B107" s="10">
        <v>46.811764705882354</v>
      </c>
      <c r="C107" s="185"/>
      <c r="D107" s="43">
        <v>0.15</v>
      </c>
      <c r="E107" s="10">
        <v>39.79</v>
      </c>
      <c r="F107" s="185"/>
      <c r="G107" s="41" t="s">
        <v>2609</v>
      </c>
    </row>
    <row r="108" spans="1:7" ht="29">
      <c r="A108" s="24" t="s">
        <v>2610</v>
      </c>
      <c r="B108" s="10">
        <v>59.529411764705884</v>
      </c>
      <c r="C108" s="185"/>
      <c r="D108" s="43">
        <v>0.15</v>
      </c>
      <c r="E108" s="10">
        <v>50.6</v>
      </c>
      <c r="F108" s="185"/>
      <c r="G108" s="41" t="s">
        <v>2611</v>
      </c>
    </row>
    <row r="109" spans="1:7">
      <c r="A109" s="44" t="s">
        <v>2612</v>
      </c>
      <c r="B109" s="10">
        <v>10.823529411764705</v>
      </c>
      <c r="C109" s="185"/>
      <c r="D109" s="43">
        <v>0.15</v>
      </c>
      <c r="E109" s="10">
        <v>9.1999999999999993</v>
      </c>
      <c r="F109" s="185"/>
      <c r="G109" s="41" t="s">
        <v>2613</v>
      </c>
    </row>
    <row r="110" spans="1:7">
      <c r="A110" s="44" t="s">
        <v>2614</v>
      </c>
      <c r="B110" s="10">
        <v>473.52941176470591</v>
      </c>
      <c r="C110" s="185"/>
      <c r="D110" s="43">
        <v>0.15</v>
      </c>
      <c r="E110" s="10">
        <v>402.5</v>
      </c>
      <c r="F110" s="185"/>
      <c r="G110" s="41" t="s">
        <v>2615</v>
      </c>
    </row>
    <row r="111" spans="1:7" ht="29">
      <c r="A111" s="24" t="s">
        <v>2616</v>
      </c>
      <c r="B111" s="10">
        <v>310.50407302941176</v>
      </c>
      <c r="C111" s="185"/>
      <c r="D111" s="43">
        <v>0.15</v>
      </c>
      <c r="E111" s="10">
        <v>263.92846207499997</v>
      </c>
      <c r="F111" s="185"/>
      <c r="G111" s="41" t="s">
        <v>2617</v>
      </c>
    </row>
    <row r="112" spans="1:7">
      <c r="A112" s="44" t="s">
        <v>2618</v>
      </c>
      <c r="B112" s="10">
        <v>175.34117647058824</v>
      </c>
      <c r="C112" s="185"/>
      <c r="D112" s="43">
        <v>0.15</v>
      </c>
      <c r="E112" s="10">
        <v>149.04</v>
      </c>
      <c r="F112" s="185"/>
      <c r="G112" s="41" t="s">
        <v>2619</v>
      </c>
    </row>
    <row r="113" spans="1:7" ht="43.5">
      <c r="A113" s="24" t="s">
        <v>2620</v>
      </c>
      <c r="B113" s="10">
        <v>175.88235294117646</v>
      </c>
      <c r="C113" s="185"/>
      <c r="D113" s="43">
        <v>0.15</v>
      </c>
      <c r="E113" s="10">
        <v>149.5</v>
      </c>
      <c r="F113" s="185"/>
      <c r="G113" s="41" t="s">
        <v>2621</v>
      </c>
    </row>
    <row r="114" spans="1:7">
      <c r="A114" s="44" t="s">
        <v>2622</v>
      </c>
      <c r="B114" s="10">
        <v>27.329411764705885</v>
      </c>
      <c r="C114" s="185"/>
      <c r="D114" s="43">
        <v>0.15</v>
      </c>
      <c r="E114" s="10">
        <v>23.23</v>
      </c>
      <c r="F114" s="185"/>
      <c r="G114" s="41" t="s">
        <v>2623</v>
      </c>
    </row>
    <row r="115" spans="1:7">
      <c r="A115" s="44" t="s">
        <v>2624</v>
      </c>
      <c r="B115" s="10">
        <v>138.27058823529413</v>
      </c>
      <c r="C115" s="185"/>
      <c r="D115" s="43">
        <v>0.15</v>
      </c>
      <c r="E115" s="10">
        <v>117.53</v>
      </c>
      <c r="F115" s="185"/>
      <c r="G115" s="41" t="s">
        <v>2625</v>
      </c>
    </row>
    <row r="116" spans="1:7">
      <c r="A116" s="44" t="s">
        <v>2626</v>
      </c>
      <c r="B116" s="10">
        <v>1461.1764705882354</v>
      </c>
      <c r="C116" s="185"/>
      <c r="D116" s="43">
        <v>0.15</v>
      </c>
      <c r="E116" s="10">
        <v>1242</v>
      </c>
      <c r="F116" s="185"/>
      <c r="G116" s="41" t="s">
        <v>2627</v>
      </c>
    </row>
    <row r="117" spans="1:7">
      <c r="A117" s="44" t="s">
        <v>2628</v>
      </c>
      <c r="B117" s="10">
        <v>340.94117647058823</v>
      </c>
      <c r="C117" s="185"/>
      <c r="D117" s="43">
        <v>0.15</v>
      </c>
      <c r="E117" s="10">
        <v>289.8</v>
      </c>
      <c r="F117" s="185"/>
      <c r="G117" s="41" t="s">
        <v>2629</v>
      </c>
    </row>
    <row r="118" spans="1:7" ht="29">
      <c r="A118" s="24" t="s">
        <v>2630</v>
      </c>
      <c r="B118" s="87" t="s">
        <v>2631</v>
      </c>
      <c r="C118" s="185"/>
      <c r="D118" s="43">
        <v>0.15</v>
      </c>
      <c r="E118" s="87" t="s">
        <v>2631</v>
      </c>
      <c r="F118" s="185"/>
      <c r="G118" s="41" t="s">
        <v>2632</v>
      </c>
    </row>
    <row r="119" spans="1:7">
      <c r="A119" s="44" t="s">
        <v>2633</v>
      </c>
      <c r="B119" s="87" t="s">
        <v>2531</v>
      </c>
      <c r="C119" s="185"/>
      <c r="D119" s="43">
        <v>0.15</v>
      </c>
      <c r="E119" s="87" t="s">
        <v>2531</v>
      </c>
      <c r="F119" s="185"/>
      <c r="G119" s="41" t="s">
        <v>2634</v>
      </c>
    </row>
    <row r="120" spans="1:7">
      <c r="A120" s="44" t="s">
        <v>2635</v>
      </c>
      <c r="B120" s="87" t="s">
        <v>2531</v>
      </c>
      <c r="C120" s="185"/>
      <c r="D120" s="43">
        <v>0.15</v>
      </c>
      <c r="E120" s="87" t="s">
        <v>2531</v>
      </c>
      <c r="F120" s="185"/>
      <c r="G120" s="41" t="s">
        <v>2636</v>
      </c>
    </row>
    <row r="121" spans="1:7">
      <c r="A121" s="44" t="s">
        <v>2637</v>
      </c>
      <c r="B121" s="87" t="s">
        <v>2631</v>
      </c>
      <c r="C121" s="185"/>
      <c r="D121" s="43">
        <v>0.15</v>
      </c>
      <c r="E121" s="87" t="s">
        <v>2631</v>
      </c>
      <c r="F121" s="185"/>
      <c r="G121" s="41" t="s">
        <v>2638</v>
      </c>
    </row>
    <row r="122" spans="1:7" ht="29">
      <c r="A122" s="24" t="s">
        <v>2639</v>
      </c>
      <c r="B122" s="10">
        <v>97.411764705882348</v>
      </c>
      <c r="C122" s="185"/>
      <c r="D122" s="43">
        <v>0.15</v>
      </c>
      <c r="E122" s="10">
        <v>82.8</v>
      </c>
      <c r="F122" s="185"/>
      <c r="G122" s="41" t="s">
        <v>2640</v>
      </c>
    </row>
    <row r="123" spans="1:7">
      <c r="A123" s="44" t="s">
        <v>2641</v>
      </c>
      <c r="B123" s="10">
        <v>1352.9411764705883</v>
      </c>
      <c r="C123" s="185"/>
      <c r="D123" s="43">
        <v>0.15</v>
      </c>
      <c r="E123" s="10">
        <v>1150</v>
      </c>
      <c r="F123" s="185"/>
      <c r="G123" s="41" t="s">
        <v>2642</v>
      </c>
    </row>
    <row r="124" spans="1:7">
      <c r="A124" s="44" t="s">
        <v>2643</v>
      </c>
      <c r="B124" s="10">
        <v>4735.2941176470586</v>
      </c>
      <c r="C124" s="185"/>
      <c r="D124" s="43">
        <v>0.15</v>
      </c>
      <c r="E124" s="10">
        <v>4025</v>
      </c>
      <c r="F124" s="185"/>
      <c r="G124" s="41" t="s">
        <v>2644</v>
      </c>
    </row>
    <row r="125" spans="1:7">
      <c r="A125" s="44" t="s">
        <v>2645</v>
      </c>
      <c r="B125" s="10">
        <v>2705.8823529411766</v>
      </c>
      <c r="C125" s="185"/>
      <c r="D125" s="43">
        <v>0.15</v>
      </c>
      <c r="E125" s="10">
        <v>2300</v>
      </c>
      <c r="F125" s="185"/>
      <c r="G125" s="41" t="s">
        <v>2646</v>
      </c>
    </row>
    <row r="126" spans="1:7" ht="29">
      <c r="A126" s="24" t="s">
        <v>2647</v>
      </c>
      <c r="B126" s="10">
        <v>1352.9411764705883</v>
      </c>
      <c r="C126" s="185"/>
      <c r="D126" s="43">
        <v>0.15</v>
      </c>
      <c r="E126" s="10">
        <v>1150</v>
      </c>
      <c r="F126" s="185"/>
      <c r="G126" s="41" t="s">
        <v>2648</v>
      </c>
    </row>
    <row r="127" spans="1:7">
      <c r="A127" s="44" t="s">
        <v>2649</v>
      </c>
      <c r="B127" s="44"/>
      <c r="C127" s="10">
        <v>1352.9411764705883</v>
      </c>
      <c r="D127" s="43">
        <v>0.15</v>
      </c>
      <c r="E127" s="44"/>
      <c r="F127" s="10">
        <v>1150</v>
      </c>
      <c r="G127" s="41" t="s">
        <v>2650</v>
      </c>
    </row>
    <row r="128" spans="1:7">
      <c r="A128" s="44" t="s">
        <v>2651</v>
      </c>
      <c r="B128" s="44"/>
      <c r="C128" s="185"/>
      <c r="D128" s="43">
        <v>0.15</v>
      </c>
      <c r="E128" s="41" t="s">
        <v>1990</v>
      </c>
      <c r="F128" s="185"/>
      <c r="G128" s="41" t="s">
        <v>2652</v>
      </c>
    </row>
    <row r="129" spans="1:7">
      <c r="A129" s="44" t="s">
        <v>2653</v>
      </c>
      <c r="B129" s="44"/>
      <c r="C129" s="185"/>
      <c r="D129" s="43">
        <v>0.15</v>
      </c>
      <c r="E129" s="41" t="s">
        <v>1990</v>
      </c>
      <c r="F129" s="185"/>
      <c r="G129" s="41" t="s">
        <v>2654</v>
      </c>
    </row>
    <row r="130" spans="1:7">
      <c r="A130" s="44" t="s">
        <v>2655</v>
      </c>
      <c r="B130" s="44"/>
      <c r="C130" s="185"/>
      <c r="D130" s="43">
        <v>0.15</v>
      </c>
      <c r="E130" s="41" t="s">
        <v>1990</v>
      </c>
      <c r="F130" s="185"/>
      <c r="G130" s="41" t="s">
        <v>2656</v>
      </c>
    </row>
    <row r="131" spans="1:7">
      <c r="A131" s="44" t="s">
        <v>2657</v>
      </c>
      <c r="B131" s="44"/>
      <c r="C131" s="185"/>
      <c r="D131" s="43">
        <v>0.15</v>
      </c>
      <c r="E131" s="41" t="s">
        <v>1990</v>
      </c>
      <c r="F131" s="185"/>
      <c r="G131" s="41" t="s">
        <v>2658</v>
      </c>
    </row>
    <row r="132" spans="1:7">
      <c r="A132" s="44" t="s">
        <v>2659</v>
      </c>
      <c r="B132" s="44"/>
      <c r="C132" s="185"/>
      <c r="D132" s="43">
        <v>0.15</v>
      </c>
      <c r="E132" s="41" t="s">
        <v>1990</v>
      </c>
      <c r="F132" s="185"/>
      <c r="G132" s="41" t="s">
        <v>2660</v>
      </c>
    </row>
    <row r="133" spans="1:7">
      <c r="A133" s="44" t="s">
        <v>2661</v>
      </c>
      <c r="B133" s="44"/>
      <c r="C133" s="185"/>
      <c r="D133" s="43">
        <v>0.15</v>
      </c>
      <c r="E133" s="41" t="s">
        <v>1990</v>
      </c>
      <c r="F133" s="185"/>
      <c r="G133" s="41" t="s">
        <v>2662</v>
      </c>
    </row>
    <row r="134" spans="1:7">
      <c r="A134" s="44" t="s">
        <v>2663</v>
      </c>
      <c r="B134" s="44"/>
      <c r="C134" s="185"/>
      <c r="D134" s="43">
        <v>0.15</v>
      </c>
      <c r="E134" s="41" t="s">
        <v>1990</v>
      </c>
      <c r="F134" s="185"/>
      <c r="G134" s="41" t="s">
        <v>2664</v>
      </c>
    </row>
    <row r="135" spans="1:7">
      <c r="A135" s="44" t="s">
        <v>2665</v>
      </c>
      <c r="B135" s="44"/>
      <c r="C135" s="185"/>
      <c r="D135" s="43">
        <v>0.15</v>
      </c>
      <c r="E135" s="41" t="s">
        <v>1990</v>
      </c>
      <c r="F135" s="185"/>
      <c r="G135" s="41" t="s">
        <v>2666</v>
      </c>
    </row>
    <row r="136" spans="1:7">
      <c r="A136" s="44" t="s">
        <v>2667</v>
      </c>
      <c r="B136" s="44"/>
      <c r="C136" s="185"/>
      <c r="D136" s="43">
        <v>0.15</v>
      </c>
      <c r="E136" s="41" t="s">
        <v>1990</v>
      </c>
      <c r="F136" s="185"/>
      <c r="G136" s="41" t="s">
        <v>2668</v>
      </c>
    </row>
    <row r="137" spans="1:7">
      <c r="A137" s="44" t="s">
        <v>2669</v>
      </c>
      <c r="B137" s="44"/>
      <c r="C137" s="185"/>
      <c r="D137" s="43">
        <v>0.15</v>
      </c>
      <c r="E137" s="41" t="s">
        <v>1990</v>
      </c>
      <c r="F137" s="185"/>
      <c r="G137" s="41" t="s">
        <v>2670</v>
      </c>
    </row>
    <row r="138" spans="1:7">
      <c r="A138" s="44" t="s">
        <v>2671</v>
      </c>
      <c r="B138" s="44"/>
      <c r="C138" s="185"/>
      <c r="D138" s="43">
        <v>0.15</v>
      </c>
      <c r="E138" s="41" t="s">
        <v>1990</v>
      </c>
      <c r="F138" s="185"/>
      <c r="G138" s="41" t="s">
        <v>2672</v>
      </c>
    </row>
    <row r="139" spans="1:7" ht="29">
      <c r="A139" s="85" t="s">
        <v>2673</v>
      </c>
      <c r="B139" s="88"/>
      <c r="C139" s="185"/>
      <c r="D139" s="43">
        <v>0.15</v>
      </c>
      <c r="E139" s="41" t="s">
        <v>1990</v>
      </c>
      <c r="F139" s="185"/>
      <c r="G139" s="41" t="s">
        <v>2674</v>
      </c>
    </row>
    <row r="140" spans="1:7">
      <c r="A140" s="44" t="s">
        <v>2675</v>
      </c>
      <c r="B140" s="44"/>
      <c r="C140" s="185"/>
      <c r="D140" s="43">
        <v>0.15</v>
      </c>
      <c r="E140" s="41" t="s">
        <v>1990</v>
      </c>
      <c r="F140" s="185"/>
      <c r="G140" s="41" t="s">
        <v>2676</v>
      </c>
    </row>
    <row r="141" spans="1:7">
      <c r="A141" s="44" t="s">
        <v>2677</v>
      </c>
      <c r="B141" s="44"/>
      <c r="C141" s="185"/>
      <c r="D141" s="43">
        <v>0.15</v>
      </c>
      <c r="E141" s="41" t="s">
        <v>1990</v>
      </c>
      <c r="F141" s="185"/>
      <c r="G141" s="41" t="s">
        <v>2678</v>
      </c>
    </row>
    <row r="142" spans="1:7">
      <c r="A142" s="44" t="s">
        <v>2679</v>
      </c>
      <c r="B142" s="44"/>
      <c r="C142" s="185"/>
      <c r="D142" s="43">
        <v>0.15</v>
      </c>
      <c r="E142" s="41" t="s">
        <v>1990</v>
      </c>
      <c r="F142" s="185"/>
      <c r="G142" s="41" t="s">
        <v>2680</v>
      </c>
    </row>
    <row r="143" spans="1:7">
      <c r="A143" s="44" t="s">
        <v>2681</v>
      </c>
      <c r="B143" s="44"/>
      <c r="C143" s="185"/>
      <c r="D143" s="43">
        <v>0.15</v>
      </c>
      <c r="E143" s="41" t="s">
        <v>1990</v>
      </c>
      <c r="F143" s="185"/>
      <c r="G143" s="41" t="s">
        <v>2682</v>
      </c>
    </row>
    <row r="144" spans="1:7">
      <c r="A144" s="44" t="s">
        <v>2683</v>
      </c>
      <c r="B144" s="44"/>
      <c r="C144" s="10" t="s">
        <v>1990</v>
      </c>
      <c r="D144" s="43">
        <v>0.15</v>
      </c>
      <c r="E144" s="44"/>
      <c r="F144" s="10" t="s">
        <v>1990</v>
      </c>
      <c r="G144" s="41" t="s">
        <v>2684</v>
      </c>
    </row>
    <row r="145" spans="1:7">
      <c r="A145" s="44" t="s">
        <v>2685</v>
      </c>
      <c r="B145" s="44"/>
      <c r="C145" s="185"/>
      <c r="D145" s="43">
        <v>0.15</v>
      </c>
      <c r="E145" s="41" t="s">
        <v>1990</v>
      </c>
      <c r="F145" s="10"/>
      <c r="G145" s="41" t="s">
        <v>2686</v>
      </c>
    </row>
    <row r="146" spans="1:7">
      <c r="A146" s="44" t="s">
        <v>2687</v>
      </c>
      <c r="B146" s="44"/>
      <c r="C146" s="185"/>
      <c r="D146" s="43">
        <v>0.15</v>
      </c>
      <c r="E146" s="41" t="s">
        <v>1990</v>
      </c>
      <c r="F146" s="10"/>
      <c r="G146" s="41" t="s">
        <v>2688</v>
      </c>
    </row>
    <row r="147" spans="1:7">
      <c r="A147" s="44" t="s">
        <v>2689</v>
      </c>
      <c r="B147" s="44"/>
      <c r="C147" s="185"/>
      <c r="D147" s="43">
        <v>0.15</v>
      </c>
      <c r="E147" s="41" t="s">
        <v>1990</v>
      </c>
      <c r="F147" s="10"/>
      <c r="G147" s="41" t="s">
        <v>2690</v>
      </c>
    </row>
    <row r="148" spans="1:7" ht="29">
      <c r="A148" s="85" t="s">
        <v>2691</v>
      </c>
      <c r="B148" s="88"/>
      <c r="C148" s="185"/>
      <c r="D148" s="43">
        <v>0.15</v>
      </c>
      <c r="E148" s="41" t="s">
        <v>1990</v>
      </c>
      <c r="F148" s="10"/>
      <c r="G148" s="41" t="s">
        <v>2692</v>
      </c>
    </row>
    <row r="149" spans="1:7">
      <c r="A149" s="44" t="s">
        <v>2693</v>
      </c>
      <c r="B149" s="44"/>
      <c r="C149" s="185"/>
      <c r="D149" s="43">
        <v>0.15</v>
      </c>
      <c r="E149" s="41" t="s">
        <v>1990</v>
      </c>
      <c r="F149" s="10"/>
      <c r="G149" s="41" t="s">
        <v>2694</v>
      </c>
    </row>
    <row r="150" spans="1:7">
      <c r="A150" s="44" t="s">
        <v>2695</v>
      </c>
      <c r="B150" s="44"/>
      <c r="C150" s="185"/>
      <c r="D150" s="43">
        <v>0.15</v>
      </c>
      <c r="E150" s="41" t="s">
        <v>1990</v>
      </c>
      <c r="F150" s="10"/>
      <c r="G150" s="41" t="s">
        <v>2696</v>
      </c>
    </row>
    <row r="151" spans="1:7">
      <c r="A151" s="44" t="s">
        <v>2697</v>
      </c>
      <c r="B151" s="44"/>
      <c r="C151" s="185"/>
      <c r="D151" s="43">
        <v>0.15</v>
      </c>
      <c r="E151" s="41" t="s">
        <v>1990</v>
      </c>
      <c r="F151" s="10"/>
      <c r="G151" s="41" t="s">
        <v>2698</v>
      </c>
    </row>
    <row r="152" spans="1:7">
      <c r="A152" s="44" t="s">
        <v>2699</v>
      </c>
      <c r="B152" s="44"/>
      <c r="C152" s="185"/>
      <c r="D152" s="43">
        <v>0.15</v>
      </c>
      <c r="E152" s="41" t="s">
        <v>1990</v>
      </c>
      <c r="F152" s="10"/>
      <c r="G152" s="41" t="s">
        <v>2700</v>
      </c>
    </row>
    <row r="153" spans="1:7">
      <c r="A153" s="44" t="s">
        <v>2701</v>
      </c>
      <c r="B153" s="44"/>
      <c r="C153" s="185"/>
      <c r="D153" s="43">
        <v>0.15</v>
      </c>
      <c r="E153" s="41" t="s">
        <v>1990</v>
      </c>
      <c r="F153" s="10"/>
      <c r="G153" s="41" t="s">
        <v>2702</v>
      </c>
    </row>
    <row r="154" spans="1:7">
      <c r="A154" s="44" t="s">
        <v>2703</v>
      </c>
      <c r="B154" s="44"/>
      <c r="C154" s="185"/>
      <c r="D154" s="43">
        <v>0.15</v>
      </c>
      <c r="E154" s="41" t="s">
        <v>1990</v>
      </c>
      <c r="F154" s="10"/>
      <c r="G154" s="41" t="s">
        <v>2704</v>
      </c>
    </row>
    <row r="155" spans="1:7" ht="29">
      <c r="A155" s="110" t="s">
        <v>2705</v>
      </c>
      <c r="B155" s="10">
        <v>3668.0264705882355</v>
      </c>
      <c r="C155" s="185"/>
      <c r="D155" s="43">
        <v>0.15</v>
      </c>
      <c r="E155" s="10">
        <v>3117.8225000000002</v>
      </c>
      <c r="F155" s="10"/>
      <c r="G155" s="41" t="s">
        <v>2706</v>
      </c>
    </row>
    <row r="156" spans="1:7" ht="29">
      <c r="A156" s="110" t="s">
        <v>2707</v>
      </c>
      <c r="B156" s="10">
        <v>4232.338235294118</v>
      </c>
      <c r="C156" s="185"/>
      <c r="D156" s="43">
        <v>0.15</v>
      </c>
      <c r="E156" s="10">
        <v>3597.4875000000002</v>
      </c>
      <c r="F156" s="10"/>
      <c r="G156" s="41" t="s">
        <v>2708</v>
      </c>
    </row>
    <row r="157" spans="1:7" ht="29">
      <c r="A157" s="110" t="s">
        <v>2709</v>
      </c>
      <c r="B157" s="14" t="s">
        <v>1990</v>
      </c>
      <c r="C157" s="185"/>
      <c r="D157" s="43">
        <v>0.15</v>
      </c>
      <c r="E157" s="14" t="s">
        <v>1990</v>
      </c>
      <c r="F157" s="185"/>
      <c r="G157" s="41" t="s">
        <v>2710</v>
      </c>
    </row>
    <row r="158" spans="1:7" ht="29">
      <c r="A158" s="110" t="s">
        <v>2711</v>
      </c>
      <c r="B158" s="14"/>
      <c r="C158" s="192">
        <v>2119.0170588235296</v>
      </c>
      <c r="D158" s="43">
        <v>0.15</v>
      </c>
      <c r="E158" s="41"/>
      <c r="F158" s="10">
        <v>1801.1645000000001</v>
      </c>
      <c r="G158" s="41" t="s">
        <v>2712</v>
      </c>
    </row>
    <row r="159" spans="1:7">
      <c r="A159" s="110" t="s">
        <v>2713</v>
      </c>
      <c r="B159" s="14"/>
      <c r="C159" s="10">
        <v>10797.823529411764</v>
      </c>
      <c r="D159" s="43">
        <v>0.15</v>
      </c>
      <c r="E159" s="41"/>
      <c r="F159" s="10">
        <v>9178.15</v>
      </c>
      <c r="G159" s="41" t="s">
        <v>2714</v>
      </c>
    </row>
    <row r="160" spans="1:7" ht="29">
      <c r="A160" s="110" t="s">
        <v>2715</v>
      </c>
      <c r="B160" s="14"/>
      <c r="C160" s="10">
        <v>19055.81117647059</v>
      </c>
      <c r="D160" s="43">
        <v>0.15</v>
      </c>
      <c r="E160" s="41"/>
      <c r="F160" s="10">
        <v>16197.4395</v>
      </c>
      <c r="G160" s="41" t="s">
        <v>2716</v>
      </c>
    </row>
    <row r="161" spans="1:7">
      <c r="A161" s="110" t="s">
        <v>2717</v>
      </c>
      <c r="B161" s="14"/>
      <c r="C161" s="10">
        <v>42260.70058823529</v>
      </c>
      <c r="D161" s="43">
        <v>0.15</v>
      </c>
      <c r="E161" s="41"/>
      <c r="F161" s="10">
        <v>35921.595499999996</v>
      </c>
      <c r="G161" s="41" t="s">
        <v>2718</v>
      </c>
    </row>
    <row r="162" spans="1:7">
      <c r="A162" s="110" t="s">
        <v>2719</v>
      </c>
      <c r="B162" s="14"/>
      <c r="C162" s="10">
        <v>2477.2488235294122</v>
      </c>
      <c r="D162" s="43">
        <v>0.15</v>
      </c>
      <c r="E162" s="41"/>
      <c r="F162" s="10">
        <v>2105.6615000000002</v>
      </c>
      <c r="G162" s="41" t="s">
        <v>2720</v>
      </c>
    </row>
    <row r="163" spans="1:7">
      <c r="A163" s="110" t="s">
        <v>2721</v>
      </c>
      <c r="B163" s="14" t="s">
        <v>1990</v>
      </c>
      <c r="C163" s="10" t="s">
        <v>1990</v>
      </c>
      <c r="D163" s="43">
        <v>0.15</v>
      </c>
      <c r="E163" s="41" t="s">
        <v>1990</v>
      </c>
      <c r="F163" s="10" t="s">
        <v>1990</v>
      </c>
      <c r="G163" s="41" t="s">
        <v>2722</v>
      </c>
    </row>
    <row r="164" spans="1:7">
      <c r="A164" s="118"/>
      <c r="B164" s="157"/>
      <c r="D164" s="6"/>
      <c r="E164" s="157"/>
      <c r="G164" s="34"/>
    </row>
    <row r="166" spans="1:7">
      <c r="A166" t="s">
        <v>2723</v>
      </c>
    </row>
    <row r="167" spans="1:7">
      <c r="A167" t="s">
        <v>2365</v>
      </c>
    </row>
  </sheetData>
  <phoneticPr fontId="5" type="noConversion"/>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IAAS</vt:lpstr>
      <vt:lpstr>PAAS</vt:lpstr>
      <vt:lpstr>SAAS</vt:lpstr>
      <vt:lpstr>Services Rate Card</vt:lpstr>
      <vt:lpstr>IAAS - DR Fortress</vt:lpstr>
    </vt:vector>
  </TitlesOfParts>
  <Manager/>
  <Company>CherryRoad Technologies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Ralph</dc:creator>
  <cp:keywords/>
  <dc:description/>
  <cp:lastModifiedBy>Amy Werthmann</cp:lastModifiedBy>
  <cp:revision/>
  <dcterms:created xsi:type="dcterms:W3CDTF">2016-03-07T21:52:42Z</dcterms:created>
  <dcterms:modified xsi:type="dcterms:W3CDTF">2026-06-22T19:46:23Z</dcterms:modified>
  <cp:category/>
  <cp:contentStatus/>
</cp:coreProperties>
</file>