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C:\Users\RyanHatton\Desktop\NASPO ValuePoint\CCC Team Support\Portfolio Updates\Portfolios\eProcurement Solutions\Carahsoft\"/>
    </mc:Choice>
  </mc:AlternateContent>
  <xr:revisionPtr revIDLastSave="0" documentId="8_{E898FF3F-3B70-46A4-93A4-E3E4EC004935}" xr6:coauthVersionLast="47" xr6:coauthVersionMax="47" xr10:uidLastSave="{00000000-0000-0000-0000-000000000000}"/>
  <bookViews>
    <workbookView xWindow="-120" yWindow="-120" windowWidth="29040" windowHeight="15840" firstSheet="3" activeTab="3" xr2:uid="{00000000-000D-0000-FFFF-FFFF00000000}"/>
  </bookViews>
  <sheets>
    <sheet name="Instructions" sheetId="5" r:id="rId1"/>
    <sheet name="1. Solution Only Fixed Prices" sheetId="19" r:id="rId2"/>
    <sheet name="2. Solution Only Discount" sheetId="9" r:id="rId3"/>
    <sheet name="3. Additional Value-Added" sheetId="3" r:id="rId4"/>
  </sheet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8" i="3" l="1"/>
  <c r="M14" i="3" l="1"/>
  <c r="AR50" i="19" l="1"/>
  <c r="AP50" i="19"/>
  <c r="AP22" i="19" s="1"/>
  <c r="AP29" i="19" s="1"/>
  <c r="AO50" i="19"/>
  <c r="AO22" i="19" s="1"/>
  <c r="AO29" i="19" s="1"/>
  <c r="AN50" i="19"/>
  <c r="AN22" i="19" s="1"/>
  <c r="AN29" i="19" s="1"/>
  <c r="AM50" i="19"/>
  <c r="AL50" i="19"/>
  <c r="AL22" i="19" s="1"/>
  <c r="AL29" i="19" s="1"/>
  <c r="AK50" i="19"/>
  <c r="AK22" i="19" s="1"/>
  <c r="AK29" i="19" s="1"/>
  <c r="AJ50" i="19"/>
  <c r="AJ22" i="19" s="1"/>
  <c r="AJ29" i="19" s="1"/>
  <c r="AI50" i="19"/>
  <c r="AI22" i="19" s="1"/>
  <c r="AI29" i="19" s="1"/>
  <c r="AH50" i="19"/>
  <c r="AH22" i="19" s="1"/>
  <c r="AH29" i="19" s="1"/>
  <c r="AG50" i="19"/>
  <c r="AG22" i="19" s="1"/>
  <c r="AR49" i="19"/>
  <c r="AQ49" i="19"/>
  <c r="AR48" i="19"/>
  <c r="AQ48" i="19"/>
  <c r="AR47" i="19"/>
  <c r="AQ47" i="19"/>
  <c r="AR46" i="19"/>
  <c r="AQ46" i="19"/>
  <c r="AR45" i="19"/>
  <c r="AQ45" i="19"/>
  <c r="AR44" i="19"/>
  <c r="AQ44" i="19"/>
  <c r="AR43" i="19"/>
  <c r="AQ43" i="19"/>
  <c r="AR42" i="19"/>
  <c r="AQ42" i="19"/>
  <c r="AR41" i="19"/>
  <c r="AQ41" i="19"/>
  <c r="AR40" i="19"/>
  <c r="AQ40" i="19"/>
  <c r="AR39" i="19"/>
  <c r="AQ39" i="19"/>
  <c r="AR38" i="19"/>
  <c r="AQ38" i="19"/>
  <c r="AR37" i="19"/>
  <c r="AQ37" i="19"/>
  <c r="AR36" i="19"/>
  <c r="AQ36" i="19"/>
  <c r="AR35" i="19"/>
  <c r="AQ35" i="19"/>
  <c r="AR34" i="19"/>
  <c r="AQ34" i="19"/>
  <c r="AQ28" i="19"/>
  <c r="AQ27" i="19"/>
  <c r="AQ26" i="19"/>
  <c r="AQ25" i="19"/>
  <c r="AQ24" i="19"/>
  <c r="AQ23" i="19"/>
  <c r="AC50" i="19"/>
  <c r="AA50" i="19"/>
  <c r="AA22" i="19" s="1"/>
  <c r="AA29" i="19" s="1"/>
  <c r="Z50" i="19"/>
  <c r="Z22" i="19" s="1"/>
  <c r="Z29" i="19" s="1"/>
  <c r="Y50" i="19"/>
  <c r="Y22" i="19" s="1"/>
  <c r="Y29" i="19" s="1"/>
  <c r="X50" i="19"/>
  <c r="X22" i="19" s="1"/>
  <c r="X29" i="19" s="1"/>
  <c r="W50" i="19"/>
  <c r="W22" i="19" s="1"/>
  <c r="W29" i="19" s="1"/>
  <c r="V50" i="19"/>
  <c r="V22" i="19" s="1"/>
  <c r="V29" i="19" s="1"/>
  <c r="U50" i="19"/>
  <c r="U22" i="19" s="1"/>
  <c r="U29" i="19" s="1"/>
  <c r="T50" i="19"/>
  <c r="T22" i="19" s="1"/>
  <c r="T29" i="19" s="1"/>
  <c r="S50" i="19"/>
  <c r="S22" i="19" s="1"/>
  <c r="S29" i="19" s="1"/>
  <c r="R50" i="19"/>
  <c r="R22" i="19" s="1"/>
  <c r="AC49" i="19"/>
  <c r="AB49" i="19"/>
  <c r="AC48" i="19"/>
  <c r="AB48" i="19"/>
  <c r="AC47" i="19"/>
  <c r="AB47" i="19"/>
  <c r="AC46" i="19"/>
  <c r="AB46" i="19"/>
  <c r="AC45" i="19"/>
  <c r="AB45" i="19"/>
  <c r="AC44" i="19"/>
  <c r="AB44" i="19"/>
  <c r="AC43" i="19"/>
  <c r="AB43" i="19"/>
  <c r="AC42" i="19"/>
  <c r="AB42" i="19"/>
  <c r="AC41" i="19"/>
  <c r="AB41" i="19"/>
  <c r="AC40" i="19"/>
  <c r="AB40" i="19"/>
  <c r="AC39" i="19"/>
  <c r="AB39" i="19"/>
  <c r="AC38" i="19"/>
  <c r="AB38" i="19"/>
  <c r="AC37" i="19"/>
  <c r="AB37" i="19"/>
  <c r="AC36" i="19"/>
  <c r="AB36" i="19"/>
  <c r="AC35" i="19"/>
  <c r="AB35" i="19"/>
  <c r="AC34" i="19"/>
  <c r="AB34" i="19"/>
  <c r="AB28" i="19"/>
  <c r="AB27" i="19"/>
  <c r="AB26" i="19"/>
  <c r="AB25" i="19"/>
  <c r="AB24" i="19"/>
  <c r="AB23" i="19"/>
  <c r="M48" i="19"/>
  <c r="M47" i="19"/>
  <c r="M46" i="19"/>
  <c r="M45" i="19"/>
  <c r="M44" i="19"/>
  <c r="M43" i="19"/>
  <c r="M42" i="19"/>
  <c r="M41" i="19"/>
  <c r="M40" i="19"/>
  <c r="M39" i="19"/>
  <c r="M38" i="19"/>
  <c r="M37" i="19"/>
  <c r="M36" i="19"/>
  <c r="M35" i="19"/>
  <c r="L50" i="19"/>
  <c r="L22" i="19" s="1"/>
  <c r="L29" i="19" s="1"/>
  <c r="K50" i="19"/>
  <c r="K22" i="19" s="1"/>
  <c r="K29" i="19" s="1"/>
  <c r="J50" i="19"/>
  <c r="J22" i="19" s="1"/>
  <c r="J29" i="19" s="1"/>
  <c r="I50" i="19"/>
  <c r="I22" i="19" s="1"/>
  <c r="I29" i="19" s="1"/>
  <c r="H50" i="19"/>
  <c r="H22" i="19" s="1"/>
  <c r="H29" i="19" s="1"/>
  <c r="G50" i="19"/>
  <c r="G22" i="19" s="1"/>
  <c r="G29" i="19" s="1"/>
  <c r="F50" i="19"/>
  <c r="F22" i="19" s="1"/>
  <c r="F29" i="19" s="1"/>
  <c r="E50" i="19"/>
  <c r="E22" i="19" s="1"/>
  <c r="E29" i="19" s="1"/>
  <c r="D50" i="19"/>
  <c r="D22" i="19" s="1"/>
  <c r="D29" i="19" s="1"/>
  <c r="C50" i="19"/>
  <c r="C22" i="19" s="1"/>
  <c r="N50" i="19"/>
  <c r="N49" i="19"/>
  <c r="N48" i="19"/>
  <c r="O48" i="19" s="1"/>
  <c r="N47" i="19"/>
  <c r="N46" i="19"/>
  <c r="N45" i="19"/>
  <c r="N44" i="19"/>
  <c r="O44" i="19" s="1"/>
  <c r="N43" i="19"/>
  <c r="N42" i="19"/>
  <c r="N41" i="19"/>
  <c r="N40" i="19"/>
  <c r="O40" i="19" s="1"/>
  <c r="N39" i="19"/>
  <c r="N38" i="19"/>
  <c r="N37" i="19"/>
  <c r="N36" i="19"/>
  <c r="O36" i="19" s="1"/>
  <c r="N35" i="19"/>
  <c r="N34" i="19"/>
  <c r="AD39" i="19" l="1"/>
  <c r="AD41" i="19"/>
  <c r="AD43" i="19"/>
  <c r="AD45" i="19"/>
  <c r="AS37" i="19"/>
  <c r="AS39" i="19"/>
  <c r="AS41" i="19"/>
  <c r="AS43" i="19"/>
  <c r="AS45" i="19"/>
  <c r="AS49" i="19"/>
  <c r="AM22" i="19"/>
  <c r="AM29" i="19" s="1"/>
  <c r="AD47" i="19"/>
  <c r="AD38" i="19"/>
  <c r="AD42" i="19"/>
  <c r="AD48" i="19"/>
  <c r="O41" i="19"/>
  <c r="O45" i="19"/>
  <c r="AS38" i="19"/>
  <c r="AS40" i="19"/>
  <c r="AS42" i="19"/>
  <c r="AS44" i="19"/>
  <c r="AS48" i="19"/>
  <c r="AD40" i="19"/>
  <c r="AD44" i="19"/>
  <c r="O37" i="19"/>
  <c r="AD49" i="19"/>
  <c r="O38" i="19"/>
  <c r="O42" i="19"/>
  <c r="O46" i="19"/>
  <c r="AS47" i="19"/>
  <c r="AS46" i="19"/>
  <c r="AS36" i="19"/>
  <c r="AS35" i="19"/>
  <c r="AD37" i="19"/>
  <c r="AD36" i="19"/>
  <c r="AD35" i="19"/>
  <c r="AD46" i="19"/>
  <c r="O35" i="19"/>
  <c r="O39" i="19"/>
  <c r="O43" i="19"/>
  <c r="O47" i="19"/>
  <c r="AD34" i="19"/>
  <c r="AQ50" i="19"/>
  <c r="AQ22" i="19"/>
  <c r="AQ29" i="19" s="1"/>
  <c r="AS34" i="19"/>
  <c r="AG29" i="19"/>
  <c r="AB50" i="19"/>
  <c r="AB22" i="19"/>
  <c r="AB29" i="19" s="1"/>
  <c r="R29" i="19"/>
  <c r="L18" i="3"/>
  <c r="J18" i="3"/>
  <c r="I18" i="3"/>
  <c r="H18" i="3"/>
  <c r="G18" i="3"/>
  <c r="F18" i="3"/>
  <c r="E18" i="3"/>
  <c r="D18" i="3"/>
  <c r="C18" i="3"/>
  <c r="M17" i="3"/>
  <c r="M16" i="3"/>
  <c r="M15" i="3"/>
  <c r="M13" i="3"/>
  <c r="M12" i="3"/>
  <c r="AS50" i="19" l="1"/>
  <c r="M18" i="3"/>
  <c r="AD50" i="19"/>
  <c r="M34" i="19"/>
  <c r="O34" i="19" l="1"/>
  <c r="M22" i="19"/>
  <c r="M23" i="19"/>
  <c r="M24" i="19"/>
  <c r="M25" i="19"/>
  <c r="M26" i="19"/>
  <c r="M27" i="19"/>
  <c r="M28" i="19"/>
  <c r="C29" i="19"/>
  <c r="M49" i="19"/>
  <c r="O49" i="19" s="1"/>
  <c r="O50" i="19" l="1"/>
  <c r="M50" i="19"/>
  <c r="M29" i="19"/>
</calcChain>
</file>

<file path=xl/sharedStrings.xml><?xml version="1.0" encoding="utf-8"?>
<sst xmlns="http://schemas.openxmlformats.org/spreadsheetml/2006/main" count="398" uniqueCount="140">
  <si>
    <t>RFP# 202102021 - eProcurement Solution and Services</t>
  </si>
  <si>
    <r>
      <t xml:space="preserve">Cost Proposal Workbook -  </t>
    </r>
    <r>
      <rPr>
        <b/>
        <i/>
        <sz val="18"/>
        <color theme="1"/>
        <rFont val="Arial"/>
        <family val="2"/>
      </rPr>
      <t>SOLUTION ONLY</t>
    </r>
  </si>
  <si>
    <t xml:space="preserve">INSTRUCTIONS FOR COMPLETING THE COST TABS:  </t>
  </si>
  <si>
    <t xml:space="preserve">1. The State of Maine intends to complete a separate cost evaluation which will be used to score proposals.  Bidders must provide pricing as specified on the subsequent Tabs to meet the relevant specifications and requirements of the RFP. </t>
  </si>
  <si>
    <t>2. This Cost Workbook contains three (3) additional Tabs for the bidder to use to indicate all proposed costs.
Tab 1:  Solution Only Fixed Pricing
Tab 2:  Solution Only Price Discount
Tab 3: Innov, Value-Adds, Addl Svc</t>
  </si>
  <si>
    <t>3. Tab 3 is optional therefore may or not award as part of the contract.</t>
  </si>
  <si>
    <t xml:space="preserve">4. Part V of the RFP explains how cost/pricing will be evaluated.   </t>
  </si>
  <si>
    <t xml:space="preserve">5. On each Tab the bidder may add (insert) rows for additional data as needed to provide the necessary costs details of the proposal. </t>
  </si>
  <si>
    <t>6. Except where otherwise noted, the bidder must not reformat any part of this Workbook as any reformatting may be cause for rejection of the proposal.</t>
  </si>
  <si>
    <t>7. The bidder must note that the "Total" cells of Tab contains pre-populated formulas and may need to be edited as a result of adding/inserting rows.</t>
  </si>
  <si>
    <t>8. The bidder is responsible for the accuracy of all the information provided in the Workbook.</t>
  </si>
  <si>
    <t>9. The bidder must not propose any per transaction fees or administrative fees to be paid by the State or the Vendors selling goods or services to the State.</t>
  </si>
  <si>
    <t xml:space="preserve">RFP# 202102021 - eProcurement Solution and Services         </t>
  </si>
  <si>
    <t>Bidder's Name:</t>
  </si>
  <si>
    <t>SAP Ariba</t>
  </si>
  <si>
    <t>Instructions:  The Fixed Pricing is to reflect contracting ONLY for the SOFTWARE of either a full eProcurement Solution or for functionality to meet specific Workstream requirements as identified in Sections A and B of the RFP for the specfically identified Scenarios on this Tab.</t>
  </si>
  <si>
    <t>1. In the tables below Bidders must provide the firm, fixed prices in each yellow shaded cell that corresponds to the detail listed in each table.  Bidders are to provide prices for the three identified scenarios which reflect the concepts of small, medium and large States.  There are separate sets of tables for each scenario and bidders must provide complete responses for each scenario.</t>
  </si>
  <si>
    <t>2. In Table A, Bidders must provide the overall pricing breakdown and labor hours of what is included to deliver a comprehensive eProcurement Solution that meets the requirements detailed in the RFP and RTM. The prices must include the licensing and maintenance costs, implemetation costs for deployment, and the costs for on-going operations and support of the implemented Solution. The costs in this table reflect the total Final Cost values in Tables B-D which have had the proposed discount (Tab 2) applied.</t>
  </si>
  <si>
    <t xml:space="preserve">3. In Table B, Bidders must provide pricing details for the Licensing and Maintenance proposed for each workstream/module, integration, and applications that meet the requirements of this RFP.  The discounted Final Costs represents applying the relevant proposed discount from "Tab 2. Complete Solution Discount" to the Total. </t>
  </si>
  <si>
    <t>4. In Table C, Bidders must document all assumptions that are reflected in the proposed Pricing.</t>
  </si>
  <si>
    <t>SCENARIOs</t>
  </si>
  <si>
    <t>Scope Common to all Scenarios</t>
  </si>
  <si>
    <t>•  24 month implementation period
•  Suppliers managed through eProcurement Solution 
•  State provides dedicated Project Team including Project Sponsor, Project Manager, Functional Lead, Technical Lead, SMEs, Testers, Trainers and technical staff for the state side of integration programming.
•  Implementation Services provided include 
   o  Integration/Interface to on-premise Finance system
        &gt;  PeopleSoft 9.2
        &gt;  Real-time integration points to Finance
             -  Supplier accounts, create/update  (eProcurement solution is system of record)
             -  Requisitions
             -  Purchase Orders/Change Orders
             -  Invoice ‘Ok to Pay’
        &gt;  Batch interface points
             -  Chart of Accounts values from Finance
             -  Receiving to Finance</t>
  </si>
  <si>
    <t>Scenario I - Large State</t>
  </si>
  <si>
    <t>GDP:  $700 Billion
Spend:  $8 Billion/year
Population:  11 Million
State Employees:  125,000
User Count:  1,250 Buyers,  11,250 End Users
Suppliers:  100,000 with 60,000 to be converted from the Finance System during implementation.
Contracts:  1,000 Central Procurement Office issued, 2500 Agency issued.  Data conversion of basic data from the Finance System during implementation for all Contracts.
Solicitations:  2,400/year
Catalogs:  1000 Hosted, 100 Punchouts with no catalogs to be converted from the Finance System during implementation.
Purchase Orders:  400,000 issued/year
Invoices:  600,000/year</t>
  </si>
  <si>
    <t>Scenario II - Medium State</t>
  </si>
  <si>
    <t>GDP:  $300 Billion
Spend:  $4 Billion/year
Population:  6 Million
State Employees:  70,000
User Count:  700 Buyers, 6,300 End Users
Suppliers:  75,000 with 50,000 to be converted from the Finance System during implementation.
Contracts:  800 Central Procurement Office issued, 2000 Agency issued.  Data conversion of basic data from the Finance System during implementation for all Contracts.
Solicitations:  1,600/year
Catalogs:  1000 Hosted, 80 Punchouts with no catalogs to be converted from the Finance System during implementation.
Purchase Orders:  150,000 issued/year
Invoices:  225,000/year</t>
  </si>
  <si>
    <t>Scenario III - Small State</t>
  </si>
  <si>
    <t>GDP:  $100 Billion
Spend:  $2 Billion/year
Population:  3 Million
State Employees:  50,000
User Count:  500 Buyers, 4,500 End Users
Suppliers:  50,000 with 35,000 to be converted from the Finance System during implementation.
Contracts:  500 Central Procurement Office issued, 1500 Agency issued.  Data conversion of basic data from the Finance System during implementation for all Contracts.
Solicitations:  1,000/year
Catalogs:  500 Hosted, 60 Punchouts with no catalogs to be converted from the Finance System during implementation.
Purchase Orders:  80,000 issued/year
Invoices:  105,000/year</t>
  </si>
  <si>
    <t>SCENARIO I - LARGE STATE PRICING</t>
  </si>
  <si>
    <t>SCENARIO II - MEDIUM STATE PRICING</t>
  </si>
  <si>
    <t>SCENARIO III - SMALL STATE PRICING</t>
  </si>
  <si>
    <r>
      <t xml:space="preserve">A. Overall Cost Proposal </t>
    </r>
    <r>
      <rPr>
        <i/>
        <sz val="11"/>
        <color theme="1"/>
        <rFont val="Arial"/>
        <family val="2"/>
      </rPr>
      <t>(The all-in-costs necessary to provide an eProcurement Solution that meet the mandatory requirements of the RFP and is a total of the values in Tables B-D)</t>
    </r>
  </si>
  <si>
    <t>Year 1</t>
  </si>
  <si>
    <t>Year 2</t>
  </si>
  <si>
    <t>Year 3</t>
  </si>
  <si>
    <t>Year 4</t>
  </si>
  <si>
    <t>Year 5</t>
  </si>
  <si>
    <t>Year 6</t>
  </si>
  <si>
    <t>Year 7</t>
  </si>
  <si>
    <t>Year 8</t>
  </si>
  <si>
    <t>Year 9</t>
  </si>
  <si>
    <t>Year 10</t>
  </si>
  <si>
    <t>Total</t>
  </si>
  <si>
    <t>Annual Licensing/Maintenance Costs</t>
  </si>
  <si>
    <t>&lt;other item for vendor input (optional)&gt;</t>
  </si>
  <si>
    <t>TOTAL</t>
  </si>
  <si>
    <r>
      <t>B.  Annual Licensing Costs including Maintenance</t>
    </r>
    <r>
      <rPr>
        <sz val="12"/>
        <color theme="1"/>
        <rFont val="Arial"/>
        <family val="2"/>
      </rPr>
      <t xml:space="preserve"> </t>
    </r>
    <r>
      <rPr>
        <i/>
        <sz val="12"/>
        <color theme="1"/>
        <rFont val="Arial"/>
        <family val="2"/>
      </rPr>
      <t>(Note: Unlimited users and "Final Costs" values should equal the "Total" values for Annual Licensing &amp; Maintenance in Table A.)</t>
    </r>
  </si>
  <si>
    <t>Discount
(%)</t>
  </si>
  <si>
    <t>Final Costs</t>
  </si>
  <si>
    <t>Supplier Portal- Commerce Automation/XM</t>
  </si>
  <si>
    <t>Supplier Enablement/Managemnt-SuiteSLP</t>
  </si>
  <si>
    <t>Buyer Portal-Buying&amp;Invoicing</t>
  </si>
  <si>
    <t>Need Identification - Buying&amp;Invoicng</t>
  </si>
  <si>
    <t>Request through Pay-Buying and Invoicing</t>
  </si>
  <si>
    <t>Catalog Capability-Buying&amp;Invoicing</t>
  </si>
  <si>
    <t>Sourcing/Bid Management-Sourcing- Incl</t>
  </si>
  <si>
    <t>Contract Management-Contracts</t>
  </si>
  <si>
    <t>Vendor Performance-SLP-Included</t>
  </si>
  <si>
    <t>Purchasing/Data Analytics-Included</t>
  </si>
  <si>
    <t>Integration-N/A</t>
  </si>
  <si>
    <t>Mobile Applications-included</t>
  </si>
  <si>
    <t xml:space="preserve"> </t>
  </si>
  <si>
    <t xml:space="preserve">  </t>
  </si>
  <si>
    <t>*C. Assumptions</t>
  </si>
  <si>
    <t>An SAP Ariba “User” (Named/Authorized) Super User for applications are generally any user at the State that performs the following:Administer the system (build/maintain templates, workflows, integrations, users, suppliers, etc.)</t>
  </si>
  <si>
    <t xml:space="preserve"> -  includes (unlimited) “Casual / Team Member" Standard type users at no cost.  These are users who do NOT do above activities, but instead just View, Report, Review and/or Approve, Complete Project. </t>
  </si>
  <si>
    <t>Pricing and discounts assumes full Source-to-Settle Suite purchase.Other variations for each state, such as phased implementations, are subject to revised pricing.</t>
  </si>
  <si>
    <t>Commerce Automation Qualtrics XM for Suppliers addresses up to 1000 Suppliers- additional costs will be incurred if greater than 1000 Qualtics XM Suppliers is required.</t>
  </si>
  <si>
    <t>Large States: 2250 users Strategic Sourcing Suite / $8B Annual Spend - pricing may change if volumes are changed.</t>
  </si>
  <si>
    <t>Medium States:1300 users Strategjc Sourcing Suite / $4B Annual Spend - pricing may change if volumes are changed.</t>
  </si>
  <si>
    <t>Small States: 800 users for Strategjc Sourcing Suite / $2B Annual Spend - pricing may change if volumes are changed.</t>
  </si>
  <si>
    <t>Discounts vary by each Ariba module, this model worksheet assumes one standard discount.  Discounted Final Pricing may not be accurately reflected in Section B, however the bundle price in Section A is within an accurate range.</t>
  </si>
  <si>
    <t>Direct Spend (Product) processing is included in the Strategic Sourcing Suite.</t>
  </si>
  <si>
    <t>Pricing reflects a 5-year renewal for years 6 through 10..</t>
  </si>
  <si>
    <t xml:space="preserve">For years 6 through 10, SAP may increase fees at the beginning of each renewal term. This increase will not exceed 3.3%. </t>
  </si>
  <si>
    <t>Not raising fees is not a waiver of SAP's right to do so. SAP may increase fees if Customer elects to reduce the Cloud Service, Usage Metrics or volume for any renewal term.</t>
  </si>
  <si>
    <t>Instructions:  The Discount is to reflect contracting ONLY for the SOFTWARE of either a full eProcurement Solution or for functionality to meet specific Workstream requirements as identified in Sections A and B of the RFP.</t>
  </si>
  <si>
    <t>1. In Table A, Bidders must provide a minimum discount percentages off the Bidder's commercially published price list for all current and future solution modules that will be available through award of a contract from this RFP.  Bidders will not be precluded from providing deeper or additional discounts at their sole discretion at the time they enter into an agreement with a Participating Entity from the Contract that results from this RFP.</t>
  </si>
  <si>
    <t>2. In Table B, Bidders must list the currently available Solution modules and identify annual licensing prices that will be in place on the closing date of the RFP.   At a minimum the list of modules must include modules proposed to meet the requirements of the RFP.  Any other solution modules that are available but may not have been identified as necessary to meet the requirements of the RFP should be listed as well.  Awarded Contractors will have the opportunity to update and refresh their respective price list annually.</t>
  </si>
  <si>
    <t xml:space="preserve">3. In Table C, Bidders must list other currently available Solution modules/offerings that Bidder can make available and identify pricing details.  </t>
  </si>
  <si>
    <t>4.  In Table D,  Bidders must document all assumptions that are reflected in the proposed Pricing.</t>
  </si>
  <si>
    <t>A.  Minimum Discount Percentage</t>
  </si>
  <si>
    <t>Discount (%)</t>
  </si>
  <si>
    <t>Annual Licensing/Maintenance</t>
  </si>
  <si>
    <t>B.  Price List by Solution Workstream</t>
  </si>
  <si>
    <t>Workstream</t>
  </si>
  <si>
    <t>Solution Module/Tool Name</t>
  </si>
  <si>
    <t xml:space="preserve">License Price </t>
  </si>
  <si>
    <t>Pricing Comments/Details</t>
  </si>
  <si>
    <t>Supplier Portal</t>
  </si>
  <si>
    <t>XM for Supplier Commerce Auto</t>
  </si>
  <si>
    <t>Assumes Med State- varies by volume</t>
  </si>
  <si>
    <t>Supplier Enablement/Management</t>
  </si>
  <si>
    <t>Strategic Sourcing Suite</t>
  </si>
  <si>
    <t>Buyer Portal</t>
  </si>
  <si>
    <t>Buying and Invoicing</t>
  </si>
  <si>
    <t>Need Identification</t>
  </si>
  <si>
    <t>Request through Pay</t>
  </si>
  <si>
    <t>Catalog Capability</t>
  </si>
  <si>
    <t>Sourcing/Bid Management</t>
  </si>
  <si>
    <t>Contract Management</t>
  </si>
  <si>
    <t>Vendor Performance</t>
  </si>
  <si>
    <t>Purchasing/Data Analytics</t>
  </si>
  <si>
    <t>Included</t>
  </si>
  <si>
    <t>SAP offers various Analytics tools</t>
  </si>
  <si>
    <t>Integration to Finance System</t>
  </si>
  <si>
    <t>Not Applicable</t>
  </si>
  <si>
    <t>Implementation partner</t>
  </si>
  <si>
    <t>Integration to Finance System Data Warehouse</t>
  </si>
  <si>
    <t>Existing Systems Replacement/Conversion</t>
  </si>
  <si>
    <t>C.  Other Solution Modules/Offerings</t>
  </si>
  <si>
    <t>Supplemental Site  (Qty 2)</t>
  </si>
  <si>
    <t>Strategic Sourcing (2)</t>
  </si>
  <si>
    <t>Assumes Med State- quantity 2</t>
  </si>
  <si>
    <t>Procurement (2)</t>
  </si>
  <si>
    <t>D.  Assumptions</t>
  </si>
  <si>
    <t>Percentage is not applied evenly to all Ariba modules.</t>
  </si>
  <si>
    <t>Discount assumes full Source to Settle purchase.</t>
  </si>
  <si>
    <t>Med State volume incl SS 1300 Users / $4B Spend</t>
  </si>
  <si>
    <t>Data analytics included in license pricing.  Additional analytics tools are available.</t>
  </si>
  <si>
    <t>Supplemental Sites assume additional sites are required.  Each state may vary in quantity requirements.. Pricing shown is for a quantity of 2 for each Supplemental Site.</t>
  </si>
  <si>
    <t>&lt;insert rows for additional Assumptions&gt;</t>
  </si>
  <si>
    <t>SAP Ariba / SAP Fieldglass</t>
  </si>
  <si>
    <t>OPTIONAL:  Innovations, Value-Added Features  (Reference RFP Section A.4)</t>
  </si>
  <si>
    <t>Instructions:</t>
  </si>
  <si>
    <t>In the table below, in the blue cells, the bidder must provide the name/title along with detail list of components (licensing, harware/software maintenance, etc.) for proposed innovations and value-added features as described in Section A.4 of the RFP.  In the yellow cells, the bidder must provide the firm, fixed prices for the corresponding item. 
Bidders must use the Assumptions table below to document any specific assumptions associated with each listed Innovation and Value-Added Feature.</t>
  </si>
  <si>
    <t>&lt;Specify Name/Title&gt;</t>
  </si>
  <si>
    <t>Fieldglass Contingent Mgmt / VMS</t>
  </si>
  <si>
    <t>Fieldglass Services Procurement/VMS</t>
  </si>
  <si>
    <t>Fieldglass Worker Profile Mgmt /VMS</t>
  </si>
  <si>
    <t>Preferred Success / Support</t>
  </si>
  <si>
    <t>Supplemental Site - Strategic Sourcing</t>
  </si>
  <si>
    <t xml:space="preserve">Supplemental Site -  Procurement </t>
  </si>
  <si>
    <t>Assumptions</t>
  </si>
  <si>
    <t>Fieldglass - Vendor Management System: additional pricing models are available based upon volumes.  Example includes:Contingent Management - $35M Annual Spend, Services - $50M Annual Spend,Worker Profile-1000 workers</t>
  </si>
  <si>
    <t xml:space="preserve">Preferred Success - optional for any State that desires additional support beyond the included standard license support.  Sample pricing is for Small State pricing.                                                                                                                   </t>
  </si>
  <si>
    <t>For years 6 through 10, SAP may increase fees at the beginning ot each renewal term.  This increase will not exceed 3.3%.</t>
  </si>
  <si>
    <t>Not raising fee is not a waiver of SAP's right to do so.  SAP may increase fees if Customer elects to reduce the Cloud Service, Usage Metric, or volume for any renewal term.</t>
  </si>
  <si>
    <t>Maintenance fees for Fieldglass are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</si>
</sst>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_(&quot;$&quot;* #,##0_);_(&quot;$&quot;* \(#,##0\);_(&quot;$&quot;* &quot;-&quot;??_);_(@_)"/>
  </numFmts>
  <fonts count="18" x14ac:knownFonts="1">
    <font>
      <sz val="11"/>
      <color theme="1"/>
      <name val="Calibri"/>
      <family val="2"/>
      <scheme val="minor"/>
    </font>
    <font>
      <sz val="11"/>
      <color theme="1"/>
      <name val="Calibri"/>
      <family val="2"/>
      <scheme val="minor"/>
    </font>
    <font>
      <b/>
      <sz val="10"/>
      <color indexed="8"/>
      <name val="Arial"/>
      <family val="2"/>
    </font>
    <font>
      <i/>
      <sz val="10"/>
      <color indexed="8"/>
      <name val="Arial"/>
      <family val="2"/>
    </font>
    <font>
      <b/>
      <sz val="18"/>
      <color theme="1"/>
      <name val="Arial"/>
      <family val="2"/>
    </font>
    <font>
      <sz val="11"/>
      <color theme="1"/>
      <name val="Arial"/>
      <family val="2"/>
    </font>
    <font>
      <b/>
      <i/>
      <sz val="18"/>
      <color theme="1"/>
      <name val="Arial"/>
      <family val="2"/>
    </font>
    <font>
      <b/>
      <sz val="16"/>
      <color theme="1"/>
      <name val="Arial"/>
      <family val="2"/>
    </font>
    <font>
      <sz val="12"/>
      <color theme="1"/>
      <name val="Arial"/>
      <family val="2"/>
    </font>
    <font>
      <b/>
      <sz val="16"/>
      <name val="Arial"/>
      <family val="2"/>
    </font>
    <font>
      <b/>
      <sz val="11"/>
      <color theme="1"/>
      <name val="Arial"/>
      <family val="2"/>
    </font>
    <font>
      <b/>
      <sz val="20"/>
      <color theme="1"/>
      <name val="Arial"/>
      <family val="2"/>
    </font>
    <font>
      <b/>
      <sz val="14"/>
      <color theme="1"/>
      <name val="Arial"/>
      <family val="2"/>
    </font>
    <font>
      <i/>
      <sz val="11"/>
      <color theme="1"/>
      <name val="Arial"/>
      <family val="2"/>
    </font>
    <font>
      <sz val="11"/>
      <color rgb="FF3F3F76"/>
      <name val="Arial"/>
      <family val="2"/>
    </font>
    <font>
      <i/>
      <sz val="12"/>
      <color theme="1"/>
      <name val="Arial"/>
      <family val="2"/>
    </font>
    <font>
      <b/>
      <i/>
      <sz val="12"/>
      <color theme="1"/>
      <name val="Arial"/>
      <family val="2"/>
    </font>
    <font>
      <b/>
      <sz val="12"/>
      <color theme="1"/>
      <name val="Arial"/>
      <family val="2"/>
    </font>
  </fonts>
  <fills count="11">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CCECFF"/>
        <bgColor indexed="64"/>
      </patternFill>
    </fill>
    <fill>
      <patternFill patternType="solid">
        <fgColor theme="2"/>
        <bgColor indexed="64"/>
      </patternFill>
    </fill>
    <fill>
      <patternFill patternType="solid">
        <fgColor rgb="FFD9D9D9"/>
        <bgColor indexed="64"/>
      </patternFill>
    </fill>
    <fill>
      <patternFill patternType="lightUp">
        <bgColor rgb="FFDDDDDD"/>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249977111117893"/>
        <bgColor indexed="64"/>
      </patternFill>
    </fill>
  </fills>
  <borders count="8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rgb="FF7F7F7F"/>
      </top>
      <bottom style="thin">
        <color rgb="FF7F7F7F"/>
      </bottom>
      <diagonal/>
    </border>
    <border>
      <left style="thin">
        <color indexed="64"/>
      </left>
      <right/>
      <top style="thin">
        <color rgb="FF7F7F7F"/>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double">
        <color auto="1"/>
      </left>
      <right/>
      <top style="double">
        <color auto="1"/>
      </top>
      <bottom style="medium">
        <color indexed="64"/>
      </bottom>
      <diagonal/>
    </border>
    <border>
      <left/>
      <right/>
      <top style="double">
        <color auto="1"/>
      </top>
      <bottom style="medium">
        <color indexed="64"/>
      </bottom>
      <diagonal/>
    </border>
    <border>
      <left/>
      <right style="double">
        <color auto="1"/>
      </right>
      <top style="double">
        <color auto="1"/>
      </top>
      <bottom style="medium">
        <color indexed="64"/>
      </bottom>
      <diagonal/>
    </border>
    <border>
      <left style="double">
        <color auto="1"/>
      </left>
      <right/>
      <top/>
      <bottom style="medium">
        <color indexed="64"/>
      </bottom>
      <diagonal/>
    </border>
    <border>
      <left style="double">
        <color auto="1"/>
      </left>
      <right/>
      <top style="medium">
        <color indexed="64"/>
      </top>
      <bottom style="medium">
        <color indexed="64"/>
      </bottom>
      <diagonal/>
    </border>
    <border>
      <left/>
      <right style="double">
        <color auto="1"/>
      </right>
      <top style="medium">
        <color indexed="64"/>
      </top>
      <bottom style="medium">
        <color indexed="64"/>
      </bottom>
      <diagonal/>
    </border>
    <border>
      <left style="double">
        <color auto="1"/>
      </left>
      <right style="thin">
        <color indexed="64"/>
      </right>
      <top style="medium">
        <color indexed="64"/>
      </top>
      <bottom style="thin">
        <color indexed="64"/>
      </bottom>
      <diagonal/>
    </border>
    <border>
      <left style="double">
        <color auto="1"/>
      </left>
      <right style="thin">
        <color indexed="64"/>
      </right>
      <top/>
      <bottom style="thin">
        <color indexed="64"/>
      </bottom>
      <diagonal/>
    </border>
    <border>
      <left style="double">
        <color auto="1"/>
      </left>
      <right style="thin">
        <color indexed="64"/>
      </right>
      <top style="thin">
        <color indexed="64"/>
      </top>
      <bottom style="thin">
        <color indexed="64"/>
      </bottom>
      <diagonal/>
    </border>
    <border>
      <left style="double">
        <color auto="1"/>
      </left>
      <right style="thin">
        <color rgb="FF7F7F7F"/>
      </right>
      <top/>
      <bottom style="thin">
        <color rgb="FF7F7F7F"/>
      </bottom>
      <diagonal/>
    </border>
    <border>
      <left style="double">
        <color auto="1"/>
      </left>
      <right style="thin">
        <color rgb="FF7F7F7F"/>
      </right>
      <top style="thin">
        <color rgb="FF7F7F7F"/>
      </top>
      <bottom style="medium">
        <color indexed="64"/>
      </bottom>
      <diagonal/>
    </border>
    <border>
      <left style="double">
        <color auto="1"/>
      </left>
      <right/>
      <top/>
      <bottom/>
      <diagonal/>
    </border>
    <border>
      <left/>
      <right style="double">
        <color auto="1"/>
      </right>
      <top/>
      <bottom/>
      <diagonal/>
    </border>
    <border>
      <left style="double">
        <color auto="1"/>
      </left>
      <right style="thin">
        <color rgb="FF7F7F7F"/>
      </right>
      <top/>
      <bottom style="medium">
        <color indexed="64"/>
      </bottom>
      <diagonal/>
    </border>
    <border>
      <left style="double">
        <color auto="1"/>
      </left>
      <right style="thin">
        <color indexed="64"/>
      </right>
      <top style="thin">
        <color indexed="64"/>
      </top>
      <bottom style="medium">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bottom style="thin">
        <color indexed="64"/>
      </bottom>
      <diagonal/>
    </border>
    <border>
      <left style="medium">
        <color auto="1"/>
      </left>
      <right style="thin">
        <color indexed="64"/>
      </right>
      <top/>
      <bottom style="thin">
        <color indexed="64"/>
      </bottom>
      <diagonal/>
    </border>
    <border>
      <left style="thin">
        <color indexed="64"/>
      </left>
      <right style="medium">
        <color auto="1"/>
      </right>
      <top/>
      <bottom style="thin">
        <color indexed="64"/>
      </bottom>
      <diagonal/>
    </border>
    <border>
      <left style="medium">
        <color auto="1"/>
      </left>
      <right style="thin">
        <color rgb="FF7F7F7F"/>
      </right>
      <top/>
      <bottom style="thin">
        <color rgb="FF7F7F7F"/>
      </bottom>
      <diagonal/>
    </border>
    <border>
      <left style="medium">
        <color auto="1"/>
      </left>
      <right style="thin">
        <color indexed="64"/>
      </right>
      <top style="thin">
        <color rgb="FF7F7F7F"/>
      </top>
      <bottom style="medium">
        <color auto="1"/>
      </bottom>
      <diagonal/>
    </border>
    <border>
      <left/>
      <right style="medium">
        <color auto="1"/>
      </right>
      <top style="medium">
        <color auto="1"/>
      </top>
      <bottom/>
      <diagonal/>
    </border>
    <border>
      <left style="medium">
        <color auto="1"/>
      </left>
      <right/>
      <top/>
      <bottom style="thin">
        <color indexed="64"/>
      </bottom>
      <diagonal/>
    </border>
    <border>
      <left style="thin">
        <color indexed="64"/>
      </left>
      <right style="double">
        <color auto="1"/>
      </right>
      <top/>
      <bottom style="thin">
        <color indexed="64"/>
      </bottom>
      <diagonal/>
    </border>
    <border>
      <left style="medium">
        <color indexed="64"/>
      </left>
      <right/>
      <top style="thin">
        <color rgb="FF7F7F7F"/>
      </top>
      <bottom style="thin">
        <color rgb="FF7F7F7F"/>
      </bottom>
      <diagonal/>
    </border>
    <border>
      <left/>
      <right style="double">
        <color auto="1"/>
      </right>
      <top style="thin">
        <color indexed="64"/>
      </top>
      <bottom style="thin">
        <color indexed="64"/>
      </bottom>
      <diagonal/>
    </border>
    <border>
      <left style="medium">
        <color indexed="64"/>
      </left>
      <right/>
      <top style="thin">
        <color rgb="FF7F7F7F"/>
      </top>
      <bottom style="medium">
        <color indexed="64"/>
      </bottom>
      <diagonal/>
    </border>
    <border>
      <left style="medium">
        <color auto="1"/>
      </left>
      <right style="medium">
        <color auto="1"/>
      </right>
      <top/>
      <bottom style="thin">
        <color rgb="FF7F7F7F"/>
      </bottom>
      <diagonal/>
    </border>
    <border>
      <left style="medium">
        <color indexed="64"/>
      </left>
      <right style="medium">
        <color auto="1"/>
      </right>
      <top style="thin">
        <color rgb="FF7F7F7F"/>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double">
        <color auto="1"/>
      </left>
      <right/>
      <top style="thin">
        <color indexed="64"/>
      </top>
      <bottom style="thin">
        <color indexed="64"/>
      </bottom>
      <diagonal/>
    </border>
    <border>
      <left style="medium">
        <color indexed="64"/>
      </left>
      <right style="thin">
        <color rgb="FF7F7F7F"/>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s>
  <cellStyleXfs count="2">
    <xf numFmtId="0" fontId="0" fillId="0" borderId="0"/>
    <xf numFmtId="44" fontId="1" fillId="0" borderId="0" applyFont="0" applyFill="0" applyBorder="0" applyAlignment="0" applyProtection="0"/>
  </cellStyleXfs>
  <cellXfs count="238">
    <xf numFmtId="0" fontId="0" fillId="0" borderId="0" xfId="0"/>
    <xf numFmtId="0" fontId="2" fillId="0" borderId="0" xfId="0" applyFont="1" applyAlignment="1">
      <alignment horizontal="left" vertical="center"/>
    </xf>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wrapText="1"/>
    </xf>
    <xf numFmtId="0" fontId="7"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62" xfId="0" applyFont="1" applyBorder="1" applyAlignment="1">
      <alignment horizontal="center" vertical="center" wrapText="1"/>
    </xf>
    <xf numFmtId="0" fontId="13" fillId="0" borderId="0" xfId="0" applyFont="1" applyAlignment="1">
      <alignment horizontal="center" vertical="center"/>
    </xf>
    <xf numFmtId="0" fontId="13" fillId="0" borderId="49" xfId="0" applyFont="1" applyBorder="1" applyAlignment="1">
      <alignment horizontal="center" vertical="center"/>
    </xf>
    <xf numFmtId="164" fontId="14" fillId="0" borderId="0" xfId="1" applyNumberFormat="1" applyFont="1" applyFill="1" applyBorder="1" applyAlignment="1">
      <alignment horizontal="left" vertical="center"/>
    </xf>
    <xf numFmtId="164" fontId="14" fillId="0" borderId="49" xfId="1" applyNumberFormat="1" applyFont="1" applyFill="1" applyBorder="1" applyAlignment="1">
      <alignment horizontal="left" vertical="center"/>
    </xf>
    <xf numFmtId="0" fontId="10" fillId="0" borderId="0" xfId="0" applyFont="1" applyAlignment="1">
      <alignment horizontal="left" vertical="center" wrapText="1"/>
    </xf>
    <xf numFmtId="0" fontId="10" fillId="0" borderId="69" xfId="0" applyFont="1" applyBorder="1" applyAlignment="1">
      <alignmen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0"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Alignment="1">
      <alignment horizontal="center" vertical="center"/>
    </xf>
    <xf numFmtId="0" fontId="12" fillId="0" borderId="49" xfId="0" applyFont="1" applyBorder="1" applyAlignment="1">
      <alignment horizontal="left" vertical="center"/>
    </xf>
    <xf numFmtId="0" fontId="10" fillId="0" borderId="35" xfId="0" applyFont="1" applyBorder="1" applyAlignment="1">
      <alignment horizontal="center" vertical="center"/>
    </xf>
    <xf numFmtId="0" fontId="10" fillId="0" borderId="49" xfId="0" applyFont="1" applyBorder="1" applyAlignment="1">
      <alignment horizontal="center" vertical="center"/>
    </xf>
    <xf numFmtId="0" fontId="5" fillId="0" borderId="49" xfId="0" applyFont="1" applyBorder="1" applyAlignment="1">
      <alignmen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5" fillId="8" borderId="43" xfId="0" applyFont="1" applyFill="1" applyBorder="1" applyAlignment="1">
      <alignment vertical="center"/>
    </xf>
    <xf numFmtId="0" fontId="10" fillId="0" borderId="6" xfId="0" applyFont="1" applyBorder="1" applyAlignment="1">
      <alignment horizontal="center" vertical="center"/>
    </xf>
    <xf numFmtId="0" fontId="10" fillId="0" borderId="22" xfId="0" applyFont="1" applyBorder="1" applyAlignment="1">
      <alignment horizontal="center" vertical="center"/>
    </xf>
    <xf numFmtId="0" fontId="10" fillId="0" borderId="30" xfId="0" applyFont="1" applyBorder="1" applyAlignment="1">
      <alignment horizontal="center" vertical="center"/>
    </xf>
    <xf numFmtId="0" fontId="13" fillId="0" borderId="45" xfId="0" applyFont="1" applyBorder="1" applyAlignment="1">
      <alignment horizontal="right" vertical="center"/>
    </xf>
    <xf numFmtId="44" fontId="14" fillId="0" borderId="66" xfId="1" applyFont="1" applyFill="1" applyBorder="1" applyAlignment="1">
      <alignment vertical="center"/>
    </xf>
    <xf numFmtId="44" fontId="14" fillId="0" borderId="0" xfId="1" applyFont="1" applyFill="1" applyBorder="1" applyAlignment="1">
      <alignment vertical="center"/>
    </xf>
    <xf numFmtId="164" fontId="14" fillId="3" borderId="46" xfId="1" applyNumberFormat="1" applyFont="1" applyFill="1" applyBorder="1" applyAlignment="1">
      <alignment horizontal="right" vertical="center"/>
    </xf>
    <xf numFmtId="164" fontId="14" fillId="3" borderId="47" xfId="1" applyNumberFormat="1" applyFont="1" applyFill="1" applyBorder="1" applyAlignment="1">
      <alignment horizontal="right" vertical="center"/>
    </xf>
    <xf numFmtId="44" fontId="14" fillId="0" borderId="67" xfId="1" applyFont="1" applyFill="1" applyBorder="1" applyAlignment="1">
      <alignment vertical="center"/>
    </xf>
    <xf numFmtId="0" fontId="10" fillId="0" borderId="40" xfId="0" applyFont="1" applyBorder="1" applyAlignment="1">
      <alignment horizontal="right" vertical="center"/>
    </xf>
    <xf numFmtId="44" fontId="5" fillId="0" borderId="18" xfId="1" applyFont="1" applyBorder="1" applyAlignment="1">
      <alignment vertical="center"/>
    </xf>
    <xf numFmtId="44" fontId="5" fillId="0" borderId="17" xfId="1" applyFont="1" applyBorder="1" applyAlignment="1">
      <alignment vertical="center"/>
    </xf>
    <xf numFmtId="44" fontId="5" fillId="0" borderId="0" xfId="1" applyFont="1" applyBorder="1" applyAlignment="1">
      <alignment vertical="center"/>
    </xf>
    <xf numFmtId="0" fontId="5" fillId="0" borderId="48" xfId="0" applyFont="1" applyBorder="1" applyAlignment="1">
      <alignment vertical="center"/>
    </xf>
    <xf numFmtId="0" fontId="5" fillId="8" borderId="44" xfId="0" applyFont="1" applyFill="1" applyBorder="1" applyAlignment="1">
      <alignment vertical="center" wrapText="1"/>
    </xf>
    <xf numFmtId="0" fontId="10" fillId="0" borderId="26" xfId="0" applyFont="1" applyBorder="1" applyAlignment="1">
      <alignment horizontal="center" vertical="center"/>
    </xf>
    <xf numFmtId="0" fontId="10" fillId="0" borderId="61" xfId="0" applyFont="1" applyBorder="1" applyAlignment="1">
      <alignment horizontal="center" vertical="center"/>
    </xf>
    <xf numFmtId="44" fontId="14" fillId="0" borderId="63" xfId="1" applyFont="1" applyFill="1" applyBorder="1" applyAlignment="1">
      <alignment vertical="center"/>
    </xf>
    <xf numFmtId="10" fontId="5" fillId="0" borderId="11" xfId="0" applyNumberFormat="1" applyFont="1" applyBorder="1" applyAlignment="1">
      <alignment vertical="center"/>
    </xf>
    <xf numFmtId="44" fontId="5" fillId="0" borderId="64" xfId="0" applyNumberFormat="1" applyFont="1" applyBorder="1" applyAlignment="1">
      <alignment vertical="center"/>
    </xf>
    <xf numFmtId="164" fontId="14" fillId="3" borderId="50" xfId="1" applyNumberFormat="1" applyFont="1" applyFill="1" applyBorder="1" applyAlignment="1">
      <alignment horizontal="right" vertical="center"/>
    </xf>
    <xf numFmtId="44" fontId="14" fillId="0" borderId="65" xfId="1" applyFont="1" applyFill="1" applyBorder="1" applyAlignment="1">
      <alignment vertical="center"/>
    </xf>
    <xf numFmtId="10" fontId="5" fillId="0" borderId="5" xfId="0" applyNumberFormat="1" applyFont="1" applyBorder="1" applyAlignment="1">
      <alignment vertical="center"/>
    </xf>
    <xf numFmtId="0" fontId="12" fillId="0" borderId="49" xfId="0" applyFont="1" applyBorder="1" applyAlignment="1">
      <alignment horizontal="left" vertical="center" wrapText="1"/>
    </xf>
    <xf numFmtId="0" fontId="5" fillId="0" borderId="52" xfId="0" applyFont="1" applyBorder="1" applyAlignment="1">
      <alignment vertical="center"/>
    </xf>
    <xf numFmtId="0" fontId="5" fillId="0" borderId="53" xfId="0" applyFont="1" applyBorder="1" applyAlignment="1">
      <alignment vertical="center"/>
    </xf>
    <xf numFmtId="0" fontId="5" fillId="0" borderId="54" xfId="0" applyFont="1" applyBorder="1" applyAlignment="1">
      <alignment vertical="center"/>
    </xf>
    <xf numFmtId="0" fontId="13" fillId="0" borderId="70" xfId="0" applyFont="1" applyBorder="1" applyAlignment="1">
      <alignment horizontal="right" vertical="center"/>
    </xf>
    <xf numFmtId="0" fontId="13" fillId="0" borderId="15" xfId="0" applyFont="1" applyBorder="1" applyAlignment="1">
      <alignment horizontal="center" vertical="center"/>
    </xf>
    <xf numFmtId="0" fontId="13" fillId="0" borderId="57" xfId="0" applyFont="1" applyBorder="1" applyAlignment="1">
      <alignment horizontal="center" vertical="center"/>
    </xf>
    <xf numFmtId="0" fontId="16" fillId="8" borderId="1" xfId="0" applyFont="1" applyFill="1" applyBorder="1" applyAlignment="1">
      <alignment vertical="center" wrapText="1"/>
    </xf>
    <xf numFmtId="0" fontId="16" fillId="8" borderId="36" xfId="0" applyFont="1" applyFill="1" applyBorder="1" applyAlignment="1">
      <alignment horizontal="center" vertical="center" wrapText="1"/>
    </xf>
    <xf numFmtId="0" fontId="13" fillId="0" borderId="0" xfId="0" applyFont="1" applyAlignment="1">
      <alignment horizontal="left" vertical="center"/>
    </xf>
    <xf numFmtId="0" fontId="5" fillId="4" borderId="9"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16" fillId="8" borderId="56" xfId="0" applyFont="1" applyFill="1" applyBorder="1" applyAlignment="1">
      <alignment vertical="center" wrapText="1"/>
    </xf>
    <xf numFmtId="0" fontId="13" fillId="0" borderId="55" xfId="0" applyFont="1" applyBorder="1" applyAlignment="1">
      <alignment horizontal="right" vertical="center"/>
    </xf>
    <xf numFmtId="0" fontId="10" fillId="2" borderId="15" xfId="0" applyFont="1" applyFill="1" applyBorder="1" applyAlignment="1">
      <alignment horizontal="center" vertical="center"/>
    </xf>
    <xf numFmtId="0" fontId="10" fillId="0" borderId="19" xfId="0" applyFont="1" applyBorder="1" applyAlignment="1">
      <alignment horizontal="center" vertical="center"/>
    </xf>
    <xf numFmtId="0" fontId="13" fillId="0" borderId="14" xfId="0" applyFont="1" applyBorder="1" applyAlignment="1">
      <alignment horizontal="right" vertical="center"/>
    </xf>
    <xf numFmtId="0" fontId="10" fillId="2" borderId="11" xfId="0" applyFont="1" applyFill="1" applyBorder="1" applyAlignment="1">
      <alignment horizontal="center" vertical="center"/>
    </xf>
    <xf numFmtId="164" fontId="14" fillId="3" borderId="58" xfId="1" applyNumberFormat="1" applyFont="1" applyFill="1" applyBorder="1" applyAlignment="1">
      <alignment horizontal="center" vertical="center"/>
    </xf>
    <xf numFmtId="0" fontId="10" fillId="0" borderId="12" xfId="0" applyFont="1" applyBorder="1" applyAlignment="1">
      <alignment horizontal="center" vertical="center"/>
    </xf>
    <xf numFmtId="164" fontId="14" fillId="3" borderId="59" xfId="1" applyNumberFormat="1" applyFont="1" applyFill="1" applyBorder="1" applyAlignment="1">
      <alignment horizontal="center" vertical="center"/>
    </xf>
    <xf numFmtId="0" fontId="10" fillId="0" borderId="29" xfId="0" applyFont="1" applyBorder="1" applyAlignment="1">
      <alignment horizontal="center" vertical="center"/>
    </xf>
    <xf numFmtId="0" fontId="10" fillId="2" borderId="20" xfId="0" applyFont="1" applyFill="1" applyBorder="1" applyAlignment="1">
      <alignment horizontal="center" vertical="center"/>
    </xf>
    <xf numFmtId="0" fontId="10" fillId="0" borderId="21" xfId="0" applyFont="1" applyBorder="1" applyAlignment="1">
      <alignment horizontal="center" vertical="center"/>
    </xf>
    <xf numFmtId="0" fontId="0" fillId="0" borderId="0" xfId="0" applyAlignment="1">
      <alignment vertical="center"/>
    </xf>
    <xf numFmtId="0" fontId="13" fillId="0" borderId="3" xfId="0" applyFont="1" applyBorder="1" applyAlignment="1">
      <alignment horizontal="left" vertical="center"/>
    </xf>
    <xf numFmtId="164" fontId="14" fillId="3" borderId="71" xfId="1" applyNumberFormat="1" applyFont="1" applyFill="1" applyBorder="1" applyAlignment="1">
      <alignment horizontal="center" vertical="center"/>
    </xf>
    <xf numFmtId="0" fontId="16" fillId="8" borderId="72" xfId="0" applyFont="1" applyFill="1" applyBorder="1" applyAlignment="1">
      <alignment horizontal="center" vertical="center" wrapText="1"/>
    </xf>
    <xf numFmtId="0" fontId="16" fillId="8" borderId="15" xfId="0" applyFont="1" applyFill="1" applyBorder="1" applyAlignment="1">
      <alignment horizontal="center" vertical="center" wrapText="1"/>
    </xf>
    <xf numFmtId="0" fontId="9" fillId="0" borderId="3" xfId="0" applyFont="1" applyBorder="1" applyAlignment="1">
      <alignment horizontal="right" vertical="center" wrapText="1"/>
    </xf>
    <xf numFmtId="0" fontId="13" fillId="0" borderId="2" xfId="0" applyFont="1" applyBorder="1" applyAlignment="1">
      <alignment horizontal="left" vertical="center"/>
    </xf>
    <xf numFmtId="0" fontId="5" fillId="0" borderId="0" xfId="0" applyFont="1"/>
    <xf numFmtId="0" fontId="17" fillId="0" borderId="0" xfId="0" applyFont="1" applyAlignment="1">
      <alignment vertical="center"/>
    </xf>
    <xf numFmtId="44" fontId="17" fillId="0" borderId="0" xfId="1" applyFont="1" applyAlignment="1">
      <alignment vertical="center"/>
    </xf>
    <xf numFmtId="0" fontId="12" fillId="6" borderId="8" xfId="0" applyFont="1" applyFill="1" applyBorder="1" applyAlignment="1">
      <alignment wrapText="1"/>
    </xf>
    <xf numFmtId="0" fontId="12" fillId="6" borderId="16" xfId="0" applyFont="1" applyFill="1" applyBorder="1" applyAlignment="1">
      <alignment horizontal="center" wrapText="1"/>
    </xf>
    <xf numFmtId="0" fontId="12" fillId="6" borderId="10" xfId="0" applyFont="1" applyFill="1" applyBorder="1" applyAlignment="1">
      <alignment horizontal="center" wrapText="1"/>
    </xf>
    <xf numFmtId="0" fontId="12" fillId="6" borderId="9" xfId="0" applyFont="1" applyFill="1" applyBorder="1" applyAlignment="1">
      <alignment horizontal="center" wrapText="1"/>
    </xf>
    <xf numFmtId="0" fontId="17" fillId="0" borderId="8" xfId="0" applyFont="1" applyBorder="1" applyAlignment="1">
      <alignment horizontal="center" wrapText="1"/>
    </xf>
    <xf numFmtId="0" fontId="8" fillId="7" borderId="16" xfId="0" applyFont="1" applyFill="1" applyBorder="1" applyAlignment="1">
      <alignment horizontal="justify" vertical="top" wrapText="1"/>
    </xf>
    <xf numFmtId="0" fontId="8" fillId="7" borderId="7" xfId="0" applyFont="1" applyFill="1" applyBorder="1" applyAlignment="1">
      <alignment horizontal="justify" vertical="top" wrapText="1"/>
    </xf>
    <xf numFmtId="0" fontId="8" fillId="7" borderId="18" xfId="0" applyFont="1" applyFill="1" applyBorder="1" applyAlignment="1">
      <alignment horizontal="justify" vertical="top" wrapText="1"/>
    </xf>
    <xf numFmtId="0" fontId="8" fillId="7" borderId="5" xfId="0" applyFont="1" applyFill="1" applyBorder="1" applyAlignment="1">
      <alignment horizontal="justify" vertical="top" wrapText="1"/>
    </xf>
    <xf numFmtId="0" fontId="15" fillId="8" borderId="33" xfId="0" applyFont="1" applyFill="1" applyBorder="1" applyAlignment="1">
      <alignment horizontal="left" wrapText="1"/>
    </xf>
    <xf numFmtId="44" fontId="8" fillId="2" borderId="2" xfId="1" applyFont="1" applyFill="1" applyBorder="1"/>
    <xf numFmtId="44" fontId="8" fillId="2" borderId="11" xfId="1" applyFont="1" applyFill="1" applyBorder="1"/>
    <xf numFmtId="44" fontId="8" fillId="0" borderId="31" xfId="1" applyFont="1" applyBorder="1"/>
    <xf numFmtId="0" fontId="15" fillId="8" borderId="34" xfId="0" applyFont="1" applyFill="1" applyBorder="1" applyAlignment="1">
      <alignment horizontal="left" wrapText="1"/>
    </xf>
    <xf numFmtId="44" fontId="8" fillId="0" borderId="32" xfId="1" applyFont="1" applyBorder="1"/>
    <xf numFmtId="0" fontId="10" fillId="0" borderId="4" xfId="0" applyFont="1" applyBorder="1" applyAlignment="1">
      <alignment horizontal="right"/>
    </xf>
    <xf numFmtId="44" fontId="5" fillId="0" borderId="4" xfId="1" applyFont="1" applyBorder="1"/>
    <xf numFmtId="44" fontId="5" fillId="0" borderId="25" xfId="1" applyFont="1" applyBorder="1"/>
    <xf numFmtId="44" fontId="5" fillId="0" borderId="16" xfId="1" applyFont="1" applyBorder="1"/>
    <xf numFmtId="10" fontId="5" fillId="2" borderId="21" xfId="0" applyNumberFormat="1" applyFont="1" applyFill="1" applyBorder="1" applyAlignment="1">
      <alignment vertical="center"/>
    </xf>
    <xf numFmtId="7" fontId="14" fillId="2" borderId="23" xfId="1" applyNumberFormat="1" applyFont="1" applyFill="1" applyBorder="1" applyAlignment="1">
      <alignment vertical="center"/>
    </xf>
    <xf numFmtId="7" fontId="14" fillId="2" borderId="24" xfId="1" applyNumberFormat="1" applyFont="1" applyFill="1" applyBorder="1" applyAlignment="1">
      <alignment vertical="center"/>
    </xf>
    <xf numFmtId="44" fontId="5" fillId="0" borderId="25" xfId="1" applyFont="1" applyBorder="1" applyAlignment="1">
      <alignment vertical="center"/>
    </xf>
    <xf numFmtId="0" fontId="10" fillId="0" borderId="48" xfId="0" applyFont="1" applyBorder="1" applyAlignment="1">
      <alignment horizontal="right" vertical="center"/>
    </xf>
    <xf numFmtId="10" fontId="5" fillId="0" borderId="0" xfId="0" applyNumberFormat="1" applyFont="1" applyAlignment="1">
      <alignment vertical="center"/>
    </xf>
    <xf numFmtId="44" fontId="5" fillId="0" borderId="49" xfId="0" applyNumberFormat="1" applyFont="1" applyBorder="1" applyAlignment="1">
      <alignment vertical="center"/>
    </xf>
    <xf numFmtId="44" fontId="14" fillId="2" borderId="23" xfId="1" applyFont="1" applyFill="1" applyBorder="1" applyAlignment="1">
      <alignment vertical="center"/>
    </xf>
    <xf numFmtId="0" fontId="5" fillId="0" borderId="0" xfId="0" applyFont="1" applyAlignment="1">
      <alignment vertical="center" wrapText="1"/>
    </xf>
    <xf numFmtId="164" fontId="14" fillId="3" borderId="46" xfId="1" applyNumberFormat="1" applyFont="1" applyFill="1" applyBorder="1" applyAlignment="1">
      <alignment horizontal="left" vertical="center"/>
    </xf>
    <xf numFmtId="0" fontId="5" fillId="0" borderId="2" xfId="0" applyFont="1" applyBorder="1" applyAlignment="1">
      <alignment horizontal="left" vertical="center"/>
    </xf>
    <xf numFmtId="0" fontId="13" fillId="0" borderId="56" xfId="0" applyFont="1" applyBorder="1" applyAlignment="1">
      <alignment horizontal="left" vertical="center"/>
    </xf>
    <xf numFmtId="0" fontId="10" fillId="0" borderId="19" xfId="0" applyFont="1" applyBorder="1" applyAlignment="1">
      <alignment horizontal="left" vertical="center"/>
    </xf>
    <xf numFmtId="0" fontId="12" fillId="4" borderId="8" xfId="0" applyFont="1" applyFill="1" applyBorder="1" applyAlignment="1">
      <alignment horizontal="left" vertical="center" wrapText="1"/>
    </xf>
    <xf numFmtId="0" fontId="12" fillId="4" borderId="9" xfId="0" applyFont="1" applyFill="1" applyBorder="1" applyAlignment="1">
      <alignment horizontal="left" vertical="center" wrapText="1"/>
    </xf>
    <xf numFmtId="0" fontId="12" fillId="4" borderId="10" xfId="0" applyFont="1" applyFill="1" applyBorder="1" applyAlignment="1">
      <alignment horizontal="left" vertical="center" wrapText="1"/>
    </xf>
    <xf numFmtId="0" fontId="13" fillId="0" borderId="44" xfId="0" applyFont="1" applyBorder="1" applyAlignment="1">
      <alignment horizontal="left" vertical="center"/>
    </xf>
    <xf numFmtId="0" fontId="13" fillId="0" borderId="15" xfId="0" applyFont="1" applyBorder="1" applyAlignment="1">
      <alignment horizontal="left" vertical="center"/>
    </xf>
    <xf numFmtId="0" fontId="13" fillId="0" borderId="57" xfId="0" applyFont="1" applyBorder="1" applyAlignment="1">
      <alignment horizontal="left" vertical="center"/>
    </xf>
    <xf numFmtId="164" fontId="14" fillId="3" borderId="20" xfId="1" applyNumberFormat="1" applyFont="1" applyFill="1" applyBorder="1" applyAlignment="1">
      <alignment horizontal="left" vertical="center"/>
    </xf>
    <xf numFmtId="164" fontId="14" fillId="3" borderId="21" xfId="1" applyNumberFormat="1" applyFont="1" applyFill="1" applyBorder="1" applyAlignment="1">
      <alignment horizontal="left" vertical="center"/>
    </xf>
    <xf numFmtId="0" fontId="13" fillId="0" borderId="2" xfId="0" applyFont="1" applyBorder="1" applyAlignment="1">
      <alignment horizontal="center" vertical="center"/>
    </xf>
    <xf numFmtId="0" fontId="13" fillId="0" borderId="11" xfId="0" applyFont="1" applyBorder="1" applyAlignment="1">
      <alignment horizontal="center" vertical="center"/>
    </xf>
    <xf numFmtId="0" fontId="13" fillId="0" borderId="19" xfId="0" applyFont="1" applyBorder="1" applyAlignment="1">
      <alignment horizontal="center" vertical="center"/>
    </xf>
    <xf numFmtId="164" fontId="14" fillId="3" borderId="3" xfId="1" applyNumberFormat="1" applyFont="1" applyFill="1" applyBorder="1" applyAlignment="1">
      <alignment horizontal="left" vertical="center"/>
    </xf>
    <xf numFmtId="0" fontId="8" fillId="0" borderId="34" xfId="0" applyFont="1" applyBorder="1" applyAlignment="1">
      <alignment horizontal="left" vertical="center" wrapText="1"/>
    </xf>
    <xf numFmtId="0" fontId="8" fillId="0" borderId="77" xfId="0" applyFont="1" applyBorder="1" applyAlignment="1">
      <alignment horizontal="left" vertical="center" wrapText="1"/>
    </xf>
    <xf numFmtId="0" fontId="8" fillId="0" borderId="78" xfId="0" applyFont="1" applyBorder="1" applyAlignment="1">
      <alignment horizontal="left" vertical="center" wrapText="1"/>
    </xf>
    <xf numFmtId="0" fontId="8" fillId="0" borderId="33" xfId="0" applyFont="1" applyBorder="1" applyAlignment="1">
      <alignment horizontal="left" vertical="center" wrapText="1"/>
    </xf>
    <xf numFmtId="0" fontId="8" fillId="0" borderId="13" xfId="0" applyFont="1" applyBorder="1" applyAlignment="1">
      <alignment horizontal="left" vertical="center" wrapText="1"/>
    </xf>
    <xf numFmtId="0" fontId="8" fillId="0" borderId="76" xfId="0" applyFont="1" applyBorder="1" applyAlignment="1">
      <alignment horizontal="left" vertical="center" wrapText="1"/>
    </xf>
    <xf numFmtId="0" fontId="8" fillId="0" borderId="2" xfId="0" applyFont="1" applyBorder="1" applyAlignment="1">
      <alignment horizontal="left" vertical="center" wrapText="1"/>
    </xf>
    <xf numFmtId="0" fontId="8" fillId="0" borderId="11" xfId="0" applyFont="1" applyBorder="1" applyAlignment="1">
      <alignment horizontal="left" vertical="center" wrapText="1"/>
    </xf>
    <xf numFmtId="0" fontId="8" fillId="0" borderId="19" xfId="0" applyFont="1" applyBorder="1" applyAlignment="1">
      <alignment horizontal="left"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0" xfId="0" applyFont="1" applyAlignment="1">
      <alignment horizontal="left" vertical="center" wrapText="1"/>
    </xf>
    <xf numFmtId="0" fontId="7" fillId="0" borderId="73" xfId="0" applyFont="1" applyBorder="1" applyAlignment="1">
      <alignment horizontal="left" vertical="center" wrapText="1"/>
    </xf>
    <xf numFmtId="0" fontId="7" fillId="0" borderId="74" xfId="0" applyFont="1" applyBorder="1" applyAlignment="1">
      <alignment horizontal="left" vertical="center" wrapText="1"/>
    </xf>
    <xf numFmtId="0" fontId="7" fillId="0" borderId="75" xfId="0" applyFont="1" applyBorder="1" applyAlignment="1">
      <alignment horizontal="left" vertical="center" wrapText="1"/>
    </xf>
    <xf numFmtId="0" fontId="5" fillId="0" borderId="70" xfId="0" applyFont="1" applyBorder="1" applyAlignment="1">
      <alignment vertical="center"/>
    </xf>
    <xf numFmtId="0" fontId="5" fillId="0" borderId="13" xfId="0" applyFont="1" applyBorder="1" applyAlignment="1">
      <alignment vertical="center"/>
    </xf>
    <xf numFmtId="0" fontId="5" fillId="0" borderId="76" xfId="0" applyFont="1" applyBorder="1" applyAlignment="1">
      <alignment vertical="center"/>
    </xf>
    <xf numFmtId="0" fontId="5" fillId="0" borderId="70" xfId="0" applyFont="1" applyBorder="1" applyAlignment="1">
      <alignment horizontal="left" vertical="center"/>
    </xf>
    <xf numFmtId="0" fontId="5" fillId="0" borderId="13" xfId="0" applyFont="1" applyBorder="1" applyAlignment="1">
      <alignment horizontal="left" vertical="center"/>
    </xf>
    <xf numFmtId="0" fontId="5" fillId="0" borderId="76" xfId="0" applyFont="1" applyBorder="1" applyAlignment="1">
      <alignment horizontal="left" vertical="center"/>
    </xf>
    <xf numFmtId="0" fontId="12" fillId="4" borderId="8" xfId="0" applyFont="1" applyFill="1" applyBorder="1" applyAlignment="1">
      <alignment horizontal="left" vertical="center" wrapText="1"/>
    </xf>
    <xf numFmtId="0" fontId="12" fillId="4" borderId="9" xfId="0" applyFont="1" applyFill="1" applyBorder="1" applyAlignment="1">
      <alignment horizontal="left" vertical="center" wrapText="1"/>
    </xf>
    <xf numFmtId="0" fontId="12" fillId="4" borderId="10" xfId="0" applyFont="1" applyFill="1" applyBorder="1" applyAlignment="1">
      <alignment horizontal="left" vertical="center" wrapText="1"/>
    </xf>
    <xf numFmtId="0" fontId="13" fillId="0" borderId="44" xfId="0" applyFont="1" applyBorder="1" applyAlignment="1">
      <alignment horizontal="left" vertical="center"/>
    </xf>
    <xf numFmtId="0" fontId="13" fillId="0" borderId="15" xfId="0" applyFont="1" applyBorder="1" applyAlignment="1">
      <alignment horizontal="left" vertical="center"/>
    </xf>
    <xf numFmtId="0" fontId="13" fillId="0" borderId="57" xfId="0" applyFont="1" applyBorder="1" applyAlignment="1">
      <alignment horizontal="left" vertical="center"/>
    </xf>
    <xf numFmtId="0" fontId="13" fillId="0" borderId="45" xfId="0" applyFont="1" applyBorder="1" applyAlignment="1">
      <alignment horizontal="left" vertical="center"/>
    </xf>
    <xf numFmtId="0" fontId="13" fillId="0" borderId="11" xfId="0" applyFont="1" applyBorder="1" applyAlignment="1">
      <alignment horizontal="left" vertical="center"/>
    </xf>
    <xf numFmtId="0" fontId="13" fillId="0" borderId="19" xfId="0" applyFont="1" applyBorder="1" applyAlignment="1">
      <alignment horizontal="left" vertical="center"/>
    </xf>
    <xf numFmtId="0" fontId="11" fillId="10" borderId="37" xfId="0" applyFont="1" applyFill="1" applyBorder="1" applyAlignment="1">
      <alignment horizontal="center" vertical="center"/>
    </xf>
    <xf numFmtId="0" fontId="11" fillId="10" borderId="38" xfId="0" applyFont="1" applyFill="1" applyBorder="1" applyAlignment="1">
      <alignment horizontal="center" vertical="center"/>
    </xf>
    <xf numFmtId="0" fontId="11" fillId="10" borderId="39" xfId="0" applyFont="1" applyFill="1" applyBorder="1" applyAlignment="1">
      <alignment horizontal="center" vertical="center"/>
    </xf>
    <xf numFmtId="0" fontId="12" fillId="4" borderId="41" xfId="0" applyFont="1" applyFill="1" applyBorder="1" applyAlignment="1">
      <alignment horizontal="left" vertical="center" wrapText="1"/>
    </xf>
    <xf numFmtId="0" fontId="12" fillId="4" borderId="42" xfId="0" applyFont="1" applyFill="1" applyBorder="1" applyAlignment="1">
      <alignment horizontal="left" vertical="center" wrapText="1"/>
    </xf>
    <xf numFmtId="0" fontId="5" fillId="0" borderId="33" xfId="0" applyFont="1" applyBorder="1" applyAlignment="1">
      <alignment horizontal="left" vertical="center" wrapText="1"/>
    </xf>
    <xf numFmtId="0" fontId="5" fillId="0" borderId="13" xfId="0" applyFont="1" applyBorder="1" applyAlignment="1">
      <alignment horizontal="left" vertical="center" wrapText="1"/>
    </xf>
    <xf numFmtId="0" fontId="5" fillId="0" borderId="76" xfId="0" applyFont="1" applyBorder="1" applyAlignment="1">
      <alignment horizontal="left" vertical="center" wrapText="1"/>
    </xf>
    <xf numFmtId="0" fontId="5" fillId="0" borderId="34" xfId="0" applyFont="1" applyBorder="1" applyAlignment="1">
      <alignment horizontal="left" vertical="center" wrapText="1"/>
    </xf>
    <xf numFmtId="0" fontId="5" fillId="0" borderId="77" xfId="0" applyFont="1" applyBorder="1" applyAlignment="1">
      <alignment horizontal="left" vertical="center" wrapText="1"/>
    </xf>
    <xf numFmtId="0" fontId="5" fillId="0" borderId="78" xfId="0" applyFont="1" applyBorder="1" applyAlignment="1">
      <alignment horizontal="left" vertical="center" wrapText="1"/>
    </xf>
    <xf numFmtId="0" fontId="10" fillId="4" borderId="79" xfId="0" applyFont="1" applyFill="1" applyBorder="1" applyAlignment="1">
      <alignment horizontal="left" vertical="center" wrapText="1"/>
    </xf>
    <xf numFmtId="0" fontId="10" fillId="4" borderId="35" xfId="0" applyFont="1" applyFill="1" applyBorder="1" applyAlignment="1">
      <alignment horizontal="left" vertical="center" wrapText="1"/>
    </xf>
    <xf numFmtId="0" fontId="10" fillId="4" borderId="60" xfId="0" applyFont="1" applyFill="1" applyBorder="1" applyAlignment="1">
      <alignment horizontal="left" vertical="center" wrapText="1"/>
    </xf>
    <xf numFmtId="0" fontId="0" fillId="0" borderId="6" xfId="0" applyBorder="1" applyAlignment="1">
      <alignment vertical="center"/>
    </xf>
    <xf numFmtId="0" fontId="0" fillId="0" borderId="36" xfId="0" applyBorder="1" applyAlignment="1">
      <alignment vertical="center"/>
    </xf>
    <xf numFmtId="0" fontId="4"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11" xfId="0" applyBorder="1" applyAlignment="1">
      <alignment vertical="center"/>
    </xf>
    <xf numFmtId="0" fontId="0" fillId="0" borderId="19" xfId="0" applyBorder="1" applyAlignment="1">
      <alignment vertical="center"/>
    </xf>
    <xf numFmtId="0" fontId="9" fillId="5" borderId="20" xfId="0" applyFont="1" applyFill="1" applyBorder="1" applyAlignment="1">
      <alignment horizontal="center" vertical="center" wrapText="1"/>
    </xf>
    <xf numFmtId="0" fontId="0" fillId="0" borderId="20" xfId="0" applyBorder="1" applyAlignment="1">
      <alignment vertical="center"/>
    </xf>
    <xf numFmtId="0" fontId="0" fillId="0" borderId="21" xfId="0" applyBorder="1" applyAlignment="1">
      <alignment vertical="center"/>
    </xf>
    <xf numFmtId="0" fontId="7" fillId="9" borderId="1"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36" xfId="0" applyFont="1" applyFill="1" applyBorder="1" applyAlignment="1">
      <alignment horizontal="center" vertical="center" wrapText="1"/>
    </xf>
    <xf numFmtId="0" fontId="5" fillId="0" borderId="28" xfId="0" applyFont="1" applyBorder="1" applyAlignment="1">
      <alignment horizontal="left" vertical="top" wrapText="1"/>
    </xf>
    <xf numFmtId="0" fontId="5" fillId="0" borderId="27" xfId="0" applyFont="1" applyBorder="1" applyAlignment="1">
      <alignment horizontal="left" vertical="top" wrapText="1"/>
    </xf>
    <xf numFmtId="0" fontId="5" fillId="0" borderId="68" xfId="0" applyFont="1" applyBorder="1" applyAlignment="1">
      <alignment horizontal="left" vertical="top" wrapText="1"/>
    </xf>
    <xf numFmtId="0" fontId="5" fillId="0" borderId="11" xfId="0" applyFont="1" applyBorder="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164" fontId="14" fillId="3" borderId="51" xfId="1" applyNumberFormat="1" applyFont="1" applyFill="1" applyBorder="1" applyAlignment="1">
      <alignment horizontal="left" vertical="center"/>
    </xf>
    <xf numFmtId="164" fontId="14" fillId="3" borderId="20" xfId="1" applyNumberFormat="1" applyFont="1" applyFill="1" applyBorder="1" applyAlignment="1">
      <alignment horizontal="left" vertical="center"/>
    </xf>
    <xf numFmtId="164" fontId="14" fillId="3" borderId="21" xfId="1" applyNumberFormat="1" applyFont="1" applyFill="1" applyBorder="1" applyAlignment="1">
      <alignment horizontal="left" vertical="center"/>
    </xf>
    <xf numFmtId="0" fontId="0" fillId="0" borderId="77" xfId="0" applyBorder="1" applyAlignment="1">
      <alignment horizontal="left" vertical="center" wrapText="1"/>
    </xf>
    <xf numFmtId="0" fontId="0" fillId="0" borderId="7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3" xfId="0" applyBorder="1" applyAlignment="1">
      <alignment horizontal="left" vertical="center" wrapText="1"/>
    </xf>
    <xf numFmtId="0" fontId="0" fillId="0" borderId="76" xfId="0" applyBorder="1" applyAlignment="1">
      <alignment horizontal="left" vertical="center" wrapText="1"/>
    </xf>
    <xf numFmtId="0" fontId="10" fillId="4" borderId="73" xfId="0" applyFont="1" applyFill="1" applyBorder="1" applyAlignment="1">
      <alignment horizontal="left" vertical="center" wrapText="1"/>
    </xf>
    <xf numFmtId="0" fontId="0" fillId="0" borderId="74" xfId="0" applyBorder="1" applyAlignment="1">
      <alignment horizontal="left" vertical="center" wrapText="1"/>
    </xf>
    <xf numFmtId="0" fontId="0" fillId="0" borderId="75" xfId="0" applyBorder="1" applyAlignment="1">
      <alignment horizontal="left" vertical="center" wrapText="1"/>
    </xf>
    <xf numFmtId="0" fontId="17" fillId="4" borderId="2" xfId="0" applyFont="1" applyFill="1" applyBorder="1" applyAlignment="1">
      <alignment horizontal="left"/>
    </xf>
    <xf numFmtId="0" fontId="17" fillId="4" borderId="11" xfId="0" applyFont="1" applyFill="1" applyBorder="1" applyAlignment="1">
      <alignment horizontal="left"/>
    </xf>
    <xf numFmtId="0" fontId="17" fillId="4" borderId="19" xfId="0" applyFont="1" applyFill="1" applyBorder="1" applyAlignment="1">
      <alignment horizontal="left"/>
    </xf>
    <xf numFmtId="0" fontId="8" fillId="0" borderId="3"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5" fillId="0" borderId="6" xfId="0" applyFont="1" applyBorder="1" applyAlignment="1">
      <alignment vertical="center"/>
    </xf>
    <xf numFmtId="0" fontId="5" fillId="0" borderId="36" xfId="0" applyFont="1" applyBorder="1" applyAlignment="1">
      <alignment vertical="center"/>
    </xf>
    <xf numFmtId="0" fontId="5" fillId="0" borderId="11"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7" fillId="0" borderId="1" xfId="0" applyFont="1" applyBorder="1"/>
    <xf numFmtId="0" fontId="0" fillId="0" borderId="6" xfId="0" applyBorder="1"/>
    <xf numFmtId="0" fontId="0" fillId="0" borderId="36" xfId="0" applyBorder="1"/>
    <xf numFmtId="0" fontId="12" fillId="4" borderId="8" xfId="0" applyFont="1" applyFill="1" applyBorder="1" applyAlignment="1">
      <alignment horizontal="left" wrapText="1"/>
    </xf>
    <xf numFmtId="0" fontId="12" fillId="4" borderId="9" xfId="0" applyFont="1" applyFill="1" applyBorder="1" applyAlignment="1">
      <alignment horizontal="left" wrapText="1"/>
    </xf>
    <xf numFmtId="0" fontId="12" fillId="4" borderId="10" xfId="0" applyFont="1" applyFill="1" applyBorder="1" applyAlignment="1">
      <alignment horizontal="left" wrapText="1"/>
    </xf>
    <xf numFmtId="0" fontId="13" fillId="0" borderId="45" xfId="0" applyFont="1" applyBorder="1" applyAlignment="1">
      <alignment vertical="center"/>
    </xf>
    <xf numFmtId="0" fontId="13" fillId="0" borderId="11" xfId="0" applyFont="1" applyBorder="1" applyAlignment="1">
      <alignment vertical="center"/>
    </xf>
    <xf numFmtId="0" fontId="13" fillId="0" borderId="19" xfId="0" applyFont="1" applyBorder="1" applyAlignment="1">
      <alignment vertical="center"/>
    </xf>
    <xf numFmtId="0" fontId="13" fillId="0" borderId="2" xfId="0" applyFont="1" applyBorder="1" applyAlignment="1">
      <alignment horizontal="center" vertical="center"/>
    </xf>
    <xf numFmtId="0" fontId="13" fillId="0" borderId="11" xfId="0" applyFont="1" applyBorder="1" applyAlignment="1">
      <alignment horizontal="center" vertical="center"/>
    </xf>
    <xf numFmtId="0" fontId="13" fillId="0" borderId="19" xfId="0" applyFont="1" applyBorder="1" applyAlignment="1">
      <alignment horizontal="center" vertical="center"/>
    </xf>
    <xf numFmtId="0" fontId="13" fillId="0" borderId="33" xfId="0" applyFont="1" applyBorder="1" applyAlignment="1">
      <alignment horizontal="left" vertical="top"/>
    </xf>
    <xf numFmtId="0" fontId="13" fillId="0" borderId="13" xfId="0" applyFont="1" applyBorder="1" applyAlignment="1">
      <alignment horizontal="left" vertical="top"/>
    </xf>
    <xf numFmtId="0" fontId="13" fillId="0" borderId="76" xfId="0" applyFont="1" applyBorder="1" applyAlignment="1">
      <alignment horizontal="left" vertical="top"/>
    </xf>
    <xf numFmtId="0" fontId="13" fillId="0" borderId="33" xfId="0" applyFont="1" applyBorder="1" applyAlignment="1">
      <alignment horizontal="left" vertical="center"/>
    </xf>
    <xf numFmtId="0" fontId="13" fillId="0" borderId="13" xfId="0" applyFont="1" applyBorder="1" applyAlignment="1">
      <alignment horizontal="left" vertical="center"/>
    </xf>
    <xf numFmtId="0" fontId="13" fillId="0" borderId="76" xfId="0" applyFont="1" applyBorder="1" applyAlignment="1">
      <alignment horizontal="left" vertical="center"/>
    </xf>
    <xf numFmtId="0" fontId="13" fillId="0" borderId="2" xfId="0" applyFont="1" applyBorder="1" applyAlignment="1">
      <alignment horizontal="left" vertical="center"/>
    </xf>
    <xf numFmtId="164" fontId="14" fillId="3" borderId="3" xfId="1" applyNumberFormat="1" applyFont="1" applyFill="1" applyBorder="1" applyAlignment="1">
      <alignment horizontal="left" vertical="center"/>
    </xf>
  </cellXfs>
  <cellStyles count="2">
    <cellStyle name="Currency" xfId="1" builtinId="4"/>
    <cellStyle name="Normal" xfId="0" builtinId="0"/>
  </cellStyles>
  <dxfs count="0"/>
  <tableStyles count="0" defaultTableStyle="TableStyleMedium2" defaultPivotStyle="PivotStyleLight16"/>
  <colors>
    <mruColors>
      <color rgb="FFCCECFF"/>
      <color rgb="FF00B0F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13"/>
  <sheetViews>
    <sheetView zoomScale="90" zoomScaleNormal="90" workbookViewId="0">
      <selection activeCell="J21" sqref="J21"/>
    </sheetView>
  </sheetViews>
  <sheetFormatPr defaultColWidth="8.85546875" defaultRowHeight="14.25" x14ac:dyDescent="0.25"/>
  <cols>
    <col min="1" max="1" width="3.7109375" style="3" customWidth="1"/>
    <col min="2" max="10" width="8.85546875" style="3"/>
    <col min="11" max="11" width="66.7109375" style="3" customWidth="1"/>
    <col min="12" max="16384" width="8.85546875" style="3"/>
  </cols>
  <sheetData>
    <row r="1" spans="2:11" ht="23.25" x14ac:dyDescent="0.25">
      <c r="B1" s="136" t="s">
        <v>0</v>
      </c>
      <c r="C1" s="137"/>
      <c r="D1" s="137"/>
      <c r="E1" s="137"/>
      <c r="F1" s="137"/>
      <c r="G1" s="137"/>
      <c r="H1" s="137"/>
      <c r="I1" s="137"/>
      <c r="J1" s="137"/>
      <c r="K1" s="138"/>
    </row>
    <row r="2" spans="2:11" ht="24" thickBot="1" x14ac:dyDescent="0.3">
      <c r="B2" s="139" t="s">
        <v>1</v>
      </c>
      <c r="C2" s="140"/>
      <c r="D2" s="140"/>
      <c r="E2" s="140"/>
      <c r="F2" s="140"/>
      <c r="G2" s="140"/>
      <c r="H2" s="140"/>
      <c r="I2" s="140"/>
      <c r="J2" s="140"/>
      <c r="K2" s="141"/>
    </row>
    <row r="3" spans="2:11" ht="24" thickBot="1" x14ac:dyDescent="0.3">
      <c r="B3" s="142"/>
      <c r="C3" s="142"/>
      <c r="D3" s="142"/>
      <c r="E3" s="142"/>
      <c r="F3" s="142"/>
      <c r="G3" s="142"/>
      <c r="H3" s="142"/>
      <c r="I3" s="142"/>
      <c r="J3" s="142"/>
      <c r="K3" s="142"/>
    </row>
    <row r="4" spans="2:11" ht="20.25" customHeight="1" x14ac:dyDescent="0.25">
      <c r="B4" s="143" t="s">
        <v>2</v>
      </c>
      <c r="C4" s="144"/>
      <c r="D4" s="144"/>
      <c r="E4" s="144"/>
      <c r="F4" s="144"/>
      <c r="G4" s="144"/>
      <c r="H4" s="144"/>
      <c r="I4" s="144"/>
      <c r="J4" s="144"/>
      <c r="K4" s="145"/>
    </row>
    <row r="5" spans="2:11" ht="36.75" customHeight="1" x14ac:dyDescent="0.25">
      <c r="B5" s="133" t="s">
        <v>3</v>
      </c>
      <c r="C5" s="134"/>
      <c r="D5" s="134"/>
      <c r="E5" s="134"/>
      <c r="F5" s="134"/>
      <c r="G5" s="134"/>
      <c r="H5" s="134"/>
      <c r="I5" s="134"/>
      <c r="J5" s="134"/>
      <c r="K5" s="135"/>
    </row>
    <row r="6" spans="2:11" ht="79.900000000000006" customHeight="1" x14ac:dyDescent="0.25">
      <c r="B6" s="133" t="s">
        <v>4</v>
      </c>
      <c r="C6" s="134"/>
      <c r="D6" s="134"/>
      <c r="E6" s="134"/>
      <c r="F6" s="134"/>
      <c r="G6" s="134"/>
      <c r="H6" s="134"/>
      <c r="I6" s="134"/>
      <c r="J6" s="134"/>
      <c r="K6" s="135"/>
    </row>
    <row r="7" spans="2:11" ht="21.75" customHeight="1" x14ac:dyDescent="0.25">
      <c r="B7" s="130" t="s">
        <v>5</v>
      </c>
      <c r="C7" s="131"/>
      <c r="D7" s="131"/>
      <c r="E7" s="131"/>
      <c r="F7" s="131"/>
      <c r="G7" s="131"/>
      <c r="H7" s="131"/>
      <c r="I7" s="131"/>
      <c r="J7" s="131"/>
      <c r="K7" s="132"/>
    </row>
    <row r="8" spans="2:11" ht="23.45" customHeight="1" x14ac:dyDescent="0.25">
      <c r="B8" s="133" t="s">
        <v>6</v>
      </c>
      <c r="C8" s="134"/>
      <c r="D8" s="134"/>
      <c r="E8" s="134"/>
      <c r="F8" s="134"/>
      <c r="G8" s="134"/>
      <c r="H8" s="134"/>
      <c r="I8" s="134"/>
      <c r="J8" s="134"/>
      <c r="K8" s="135"/>
    </row>
    <row r="9" spans="2:11" ht="22.9" customHeight="1" x14ac:dyDescent="0.25">
      <c r="B9" s="130" t="s">
        <v>7</v>
      </c>
      <c r="C9" s="131"/>
      <c r="D9" s="131"/>
      <c r="E9" s="131"/>
      <c r="F9" s="131"/>
      <c r="G9" s="131"/>
      <c r="H9" s="131"/>
      <c r="I9" s="131"/>
      <c r="J9" s="131"/>
      <c r="K9" s="132"/>
    </row>
    <row r="10" spans="2:11" ht="37.9" customHeight="1" x14ac:dyDescent="0.25">
      <c r="B10" s="130" t="s">
        <v>8</v>
      </c>
      <c r="C10" s="131"/>
      <c r="D10" s="131"/>
      <c r="E10" s="131"/>
      <c r="F10" s="131"/>
      <c r="G10" s="131"/>
      <c r="H10" s="131"/>
      <c r="I10" s="131"/>
      <c r="J10" s="131"/>
      <c r="K10" s="132"/>
    </row>
    <row r="11" spans="2:11" ht="15" x14ac:dyDescent="0.25">
      <c r="B11" s="130" t="s">
        <v>9</v>
      </c>
      <c r="C11" s="131"/>
      <c r="D11" s="131"/>
      <c r="E11" s="131"/>
      <c r="F11" s="131"/>
      <c r="G11" s="131"/>
      <c r="H11" s="131"/>
      <c r="I11" s="131"/>
      <c r="J11" s="131"/>
      <c r="K11" s="132"/>
    </row>
    <row r="12" spans="2:11" ht="18.75" customHeight="1" x14ac:dyDescent="0.25">
      <c r="B12" s="130" t="s">
        <v>10</v>
      </c>
      <c r="C12" s="131"/>
      <c r="D12" s="131"/>
      <c r="E12" s="131"/>
      <c r="F12" s="131"/>
      <c r="G12" s="131"/>
      <c r="H12" s="131"/>
      <c r="I12" s="131"/>
      <c r="J12" s="131"/>
      <c r="K12" s="132"/>
    </row>
    <row r="13" spans="2:11" ht="37.9" customHeight="1" thickBot="1" x14ac:dyDescent="0.3">
      <c r="B13" s="127" t="s">
        <v>11</v>
      </c>
      <c r="C13" s="128"/>
      <c r="D13" s="128"/>
      <c r="E13" s="128"/>
      <c r="F13" s="128"/>
      <c r="G13" s="128"/>
      <c r="H13" s="128"/>
      <c r="I13" s="128"/>
      <c r="J13" s="128"/>
      <c r="K13" s="129"/>
    </row>
  </sheetData>
  <mergeCells count="13">
    <mergeCell ref="B13:K13"/>
    <mergeCell ref="B7:K7"/>
    <mergeCell ref="B8:K8"/>
    <mergeCell ref="B1:K1"/>
    <mergeCell ref="B2:K2"/>
    <mergeCell ref="B3:K3"/>
    <mergeCell ref="B4:K4"/>
    <mergeCell ref="B5:K5"/>
    <mergeCell ref="B6:K6"/>
    <mergeCell ref="B10:K10"/>
    <mergeCell ref="B11:K11"/>
    <mergeCell ref="B12:K12"/>
    <mergeCell ref="B9:K9"/>
  </mergeCells>
  <pageMargins left="0.7" right="0.7" top="0.75" bottom="0.75" header="0.3" footer="0.3"/>
  <pageSetup orientation="landscape" r:id="rId1"/>
  <customProperties>
    <customPr name="EpmWorksheetKeyString_GUID" r:id="rId2"/>
    <customPr name="Ibp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S64"/>
  <sheetViews>
    <sheetView topLeftCell="A22" zoomScaleNormal="100" workbookViewId="0">
      <selection activeCell="AN38" sqref="AN38"/>
    </sheetView>
  </sheetViews>
  <sheetFormatPr defaultColWidth="8.85546875" defaultRowHeight="14.25" x14ac:dyDescent="0.25"/>
  <cols>
    <col min="1" max="1" width="4" style="3" customWidth="1"/>
    <col min="2" max="2" width="40.85546875" style="3" customWidth="1"/>
    <col min="3" max="3" width="16.85546875" style="3" customWidth="1"/>
    <col min="4" max="4" width="17.42578125" style="3" customWidth="1"/>
    <col min="5" max="5" width="18.140625" style="3" customWidth="1"/>
    <col min="6" max="6" width="17.5703125" style="3" customWidth="1"/>
    <col min="7" max="7" width="17" style="3" customWidth="1"/>
    <col min="8" max="8" width="17.28515625" style="3" customWidth="1"/>
    <col min="9" max="9" width="17.7109375" style="3" customWidth="1"/>
    <col min="10" max="10" width="17.85546875" style="3" customWidth="1"/>
    <col min="11" max="12" width="16.5703125" style="3" customWidth="1"/>
    <col min="13" max="13" width="18.7109375" style="3" customWidth="1"/>
    <col min="14" max="14" width="15.7109375" style="3" customWidth="1"/>
    <col min="15" max="15" width="17.42578125" style="3" customWidth="1"/>
    <col min="16" max="16" width="8.85546875" style="3"/>
    <col min="17" max="17" width="41.7109375" style="3" customWidth="1"/>
    <col min="18" max="18" width="17.5703125" style="3" customWidth="1"/>
    <col min="19" max="19" width="17.85546875" style="3" customWidth="1"/>
    <col min="20" max="20" width="16.7109375" style="3" customWidth="1"/>
    <col min="21" max="21" width="16.85546875" style="3" customWidth="1"/>
    <col min="22" max="22" width="16.5703125" style="3" customWidth="1"/>
    <col min="23" max="24" width="16.7109375" style="3" customWidth="1"/>
    <col min="25" max="25" width="17.140625" style="3" customWidth="1"/>
    <col min="26" max="26" width="16.85546875" style="3" customWidth="1"/>
    <col min="27" max="27" width="17" style="3" customWidth="1"/>
    <col min="28" max="28" width="18.140625" style="3" customWidth="1"/>
    <col min="29" max="29" width="15.7109375" style="3" customWidth="1"/>
    <col min="30" max="30" width="16.42578125" style="3" customWidth="1"/>
    <col min="31" max="31" width="8.85546875" style="3"/>
    <col min="32" max="32" width="41.7109375" style="3" customWidth="1"/>
    <col min="33" max="35" width="16.85546875" style="3" customWidth="1"/>
    <col min="36" max="37" width="16.7109375" style="3" customWidth="1"/>
    <col min="38" max="38" width="16.42578125" style="3" customWidth="1"/>
    <col min="39" max="39" width="16.5703125" style="3" customWidth="1"/>
    <col min="40" max="40" width="17" style="3" customWidth="1"/>
    <col min="41" max="41" width="17.140625" style="3" customWidth="1"/>
    <col min="42" max="42" width="16.7109375" style="3" customWidth="1"/>
    <col min="43" max="43" width="18.28515625" style="3" customWidth="1"/>
    <col min="44" max="45" width="15.7109375" style="3" customWidth="1"/>
    <col min="46" max="16384" width="8.85546875" style="3"/>
  </cols>
  <sheetData>
    <row r="1" spans="2:27" ht="23.25" customHeight="1" x14ac:dyDescent="0.25">
      <c r="B1" s="136" t="s">
        <v>12</v>
      </c>
      <c r="C1" s="137"/>
      <c r="D1" s="137"/>
      <c r="E1" s="137"/>
      <c r="F1" s="137"/>
      <c r="G1" s="137"/>
      <c r="H1" s="137"/>
      <c r="I1" s="137"/>
      <c r="J1" s="137"/>
      <c r="K1" s="175"/>
      <c r="L1" s="175"/>
      <c r="M1" s="176"/>
    </row>
    <row r="2" spans="2:27" ht="23.25" customHeight="1" x14ac:dyDescent="0.25">
      <c r="B2" s="177" t="s">
        <v>1</v>
      </c>
      <c r="C2" s="178"/>
      <c r="D2" s="178"/>
      <c r="E2" s="178"/>
      <c r="F2" s="178"/>
      <c r="G2" s="178"/>
      <c r="H2" s="178"/>
      <c r="I2" s="178"/>
      <c r="J2" s="178"/>
      <c r="K2" s="178"/>
      <c r="L2" s="179"/>
      <c r="M2" s="180"/>
    </row>
    <row r="3" spans="2:27" ht="21" thickBot="1" x14ac:dyDescent="0.3">
      <c r="B3" s="78" t="s">
        <v>13</v>
      </c>
      <c r="C3" s="181" t="s">
        <v>14</v>
      </c>
      <c r="D3" s="181"/>
      <c r="E3" s="181"/>
      <c r="F3" s="181"/>
      <c r="G3" s="181"/>
      <c r="H3" s="182"/>
      <c r="I3" s="182"/>
      <c r="J3" s="182"/>
      <c r="K3" s="182"/>
      <c r="L3" s="182"/>
      <c r="M3" s="183"/>
    </row>
    <row r="5" spans="2:27" ht="15" thickBot="1" x14ac:dyDescent="0.3"/>
    <row r="6" spans="2:27" ht="30.75" customHeight="1" x14ac:dyDescent="0.25">
      <c r="B6" s="172" t="s">
        <v>15</v>
      </c>
      <c r="C6" s="173"/>
      <c r="D6" s="173"/>
      <c r="E6" s="173"/>
      <c r="F6" s="173"/>
      <c r="G6" s="173"/>
      <c r="H6" s="173"/>
      <c r="I6" s="173"/>
      <c r="J6" s="173"/>
      <c r="K6" s="173"/>
      <c r="L6" s="173"/>
      <c r="M6" s="174"/>
      <c r="N6" s="12"/>
    </row>
    <row r="7" spans="2:27" ht="43.35" customHeight="1" x14ac:dyDescent="0.25">
      <c r="B7" s="166" t="s">
        <v>16</v>
      </c>
      <c r="C7" s="167"/>
      <c r="D7" s="167"/>
      <c r="E7" s="167"/>
      <c r="F7" s="167"/>
      <c r="G7" s="167"/>
      <c r="H7" s="167"/>
      <c r="I7" s="167"/>
      <c r="J7" s="167"/>
      <c r="K7" s="167"/>
      <c r="L7" s="167"/>
      <c r="M7" s="168"/>
      <c r="N7" s="4"/>
    </row>
    <row r="8" spans="2:27" ht="50.45" customHeight="1" x14ac:dyDescent="0.25">
      <c r="B8" s="166" t="s">
        <v>17</v>
      </c>
      <c r="C8" s="167"/>
      <c r="D8" s="167"/>
      <c r="E8" s="167"/>
      <c r="F8" s="167"/>
      <c r="G8" s="167"/>
      <c r="H8" s="167"/>
      <c r="I8" s="167"/>
      <c r="J8" s="167"/>
      <c r="K8" s="167"/>
      <c r="L8" s="167"/>
      <c r="M8" s="168"/>
      <c r="N8" s="4"/>
    </row>
    <row r="9" spans="2:27" ht="36" customHeight="1" x14ac:dyDescent="0.25">
      <c r="B9" s="166" t="s">
        <v>18</v>
      </c>
      <c r="C9" s="167"/>
      <c r="D9" s="167"/>
      <c r="E9" s="167"/>
      <c r="F9" s="167"/>
      <c r="G9" s="167"/>
      <c r="H9" s="167"/>
      <c r="I9" s="167"/>
      <c r="J9" s="167"/>
      <c r="K9" s="167"/>
      <c r="L9" s="167"/>
      <c r="M9" s="168"/>
      <c r="N9" s="4"/>
    </row>
    <row r="10" spans="2:27" ht="22.9" customHeight="1" thickBot="1" x14ac:dyDescent="0.3">
      <c r="B10" s="169" t="s">
        <v>19</v>
      </c>
      <c r="C10" s="170"/>
      <c r="D10" s="170"/>
      <c r="E10" s="170"/>
      <c r="F10" s="170"/>
      <c r="G10" s="170"/>
      <c r="H10" s="170"/>
      <c r="I10" s="170"/>
      <c r="J10" s="170"/>
      <c r="K10" s="170"/>
      <c r="L10" s="170"/>
      <c r="M10" s="171"/>
      <c r="N10" s="4"/>
    </row>
    <row r="11" spans="2:27" ht="19.350000000000001" customHeight="1" thickBot="1" x14ac:dyDescent="0.3">
      <c r="B11" s="4"/>
      <c r="C11" s="4"/>
      <c r="D11" s="4"/>
      <c r="E11" s="4"/>
      <c r="F11" s="4"/>
      <c r="G11" s="4"/>
      <c r="H11" s="4"/>
      <c r="I11" s="4"/>
      <c r="J11" s="4"/>
      <c r="K11" s="4"/>
      <c r="L11" s="4"/>
      <c r="M11" s="4"/>
      <c r="N11" s="4"/>
    </row>
    <row r="12" spans="2:27" ht="37.5" customHeight="1" x14ac:dyDescent="0.25">
      <c r="B12" s="184" t="s">
        <v>20</v>
      </c>
      <c r="C12" s="185"/>
      <c r="D12" s="185"/>
      <c r="E12" s="185"/>
      <c r="F12" s="185"/>
      <c r="G12" s="185"/>
      <c r="H12" s="185"/>
      <c r="I12" s="185"/>
      <c r="J12" s="185"/>
      <c r="K12" s="185"/>
      <c r="L12" s="185"/>
      <c r="M12" s="186"/>
      <c r="N12" s="5"/>
    </row>
    <row r="13" spans="2:27" ht="219" customHeight="1" x14ac:dyDescent="0.25">
      <c r="B13" s="13" t="s">
        <v>21</v>
      </c>
      <c r="C13" s="187" t="s">
        <v>22</v>
      </c>
      <c r="D13" s="188"/>
      <c r="E13" s="188"/>
      <c r="F13" s="188"/>
      <c r="G13" s="188"/>
      <c r="H13" s="188"/>
      <c r="I13" s="188"/>
      <c r="J13" s="188"/>
      <c r="K13" s="188"/>
      <c r="L13" s="188"/>
      <c r="M13" s="189"/>
      <c r="N13" s="4"/>
      <c r="Q13" s="110"/>
      <c r="R13" s="110"/>
      <c r="S13" s="110"/>
      <c r="T13" s="110"/>
      <c r="U13" s="110"/>
      <c r="V13" s="110"/>
      <c r="W13" s="110"/>
      <c r="X13" s="110"/>
      <c r="Y13" s="110"/>
      <c r="Z13" s="110"/>
      <c r="AA13" s="110"/>
    </row>
    <row r="14" spans="2:27" ht="164.65" customHeight="1" x14ac:dyDescent="0.25">
      <c r="B14" s="14" t="s">
        <v>23</v>
      </c>
      <c r="C14" s="190" t="s">
        <v>24</v>
      </c>
      <c r="D14" s="190"/>
      <c r="E14" s="190"/>
      <c r="F14" s="190"/>
      <c r="G14" s="190"/>
      <c r="H14" s="190"/>
      <c r="I14" s="190"/>
      <c r="J14" s="190"/>
      <c r="K14" s="190"/>
      <c r="L14" s="190"/>
      <c r="M14" s="191"/>
      <c r="N14" s="4"/>
      <c r="O14" s="4"/>
      <c r="Q14" s="110"/>
      <c r="R14" s="110"/>
      <c r="S14" s="110"/>
      <c r="T14" s="110"/>
      <c r="U14" s="110"/>
      <c r="V14" s="110"/>
      <c r="W14" s="110"/>
      <c r="X14" s="110"/>
      <c r="Y14" s="110"/>
      <c r="Z14" s="110"/>
      <c r="AA14" s="110"/>
    </row>
    <row r="15" spans="2:27" ht="174.6" customHeight="1" x14ac:dyDescent="0.25">
      <c r="B15" s="14" t="s">
        <v>25</v>
      </c>
      <c r="C15" s="190" t="s">
        <v>26</v>
      </c>
      <c r="D15" s="190"/>
      <c r="E15" s="190"/>
      <c r="F15" s="190"/>
      <c r="G15" s="190"/>
      <c r="H15" s="190"/>
      <c r="I15" s="190"/>
      <c r="J15" s="190"/>
      <c r="K15" s="190"/>
      <c r="L15" s="190"/>
      <c r="M15" s="191"/>
      <c r="N15" s="4"/>
      <c r="O15" s="4"/>
      <c r="Q15" s="110"/>
      <c r="R15" s="110"/>
      <c r="S15" s="110"/>
      <c r="T15" s="110"/>
      <c r="U15" s="110"/>
      <c r="V15" s="110"/>
      <c r="W15" s="110"/>
      <c r="X15" s="110"/>
      <c r="Y15" s="110"/>
      <c r="Z15" s="110"/>
      <c r="AA15" s="110"/>
    </row>
    <row r="16" spans="2:27" ht="171.6" customHeight="1" thickBot="1" x14ac:dyDescent="0.3">
      <c r="B16" s="15" t="s">
        <v>27</v>
      </c>
      <c r="C16" s="192" t="s">
        <v>28</v>
      </c>
      <c r="D16" s="192"/>
      <c r="E16" s="192"/>
      <c r="F16" s="192"/>
      <c r="G16" s="192"/>
      <c r="H16" s="192"/>
      <c r="I16" s="192"/>
      <c r="J16" s="192"/>
      <c r="K16" s="192"/>
      <c r="L16" s="192"/>
      <c r="M16" s="193"/>
      <c r="N16" s="4"/>
      <c r="O16" s="4"/>
      <c r="Q16" s="110"/>
      <c r="R16" s="110"/>
      <c r="S16" s="110"/>
      <c r="T16" s="110"/>
      <c r="U16" s="110"/>
      <c r="V16" s="110"/>
      <c r="W16" s="110"/>
      <c r="X16" s="110"/>
      <c r="Y16" s="110"/>
      <c r="Z16" s="110"/>
      <c r="AA16" s="110"/>
    </row>
    <row r="17" spans="2:45" ht="67.5" customHeight="1" thickBot="1" x14ac:dyDescent="0.3">
      <c r="B17" s="12"/>
      <c r="C17" s="4"/>
      <c r="D17" s="4"/>
      <c r="E17" s="4"/>
      <c r="F17" s="4"/>
      <c r="G17" s="4"/>
      <c r="H17" s="4"/>
      <c r="I17" s="4"/>
      <c r="J17" s="4"/>
      <c r="K17" s="4"/>
      <c r="L17" s="4"/>
      <c r="M17" s="4"/>
      <c r="N17" s="4"/>
      <c r="O17" s="4"/>
    </row>
    <row r="18" spans="2:45" ht="27" thickBot="1" x14ac:dyDescent="0.3">
      <c r="B18" s="161" t="s">
        <v>29</v>
      </c>
      <c r="C18" s="162"/>
      <c r="D18" s="162"/>
      <c r="E18" s="162"/>
      <c r="F18" s="162"/>
      <c r="G18" s="162"/>
      <c r="H18" s="162"/>
      <c r="I18" s="162"/>
      <c r="J18" s="162"/>
      <c r="K18" s="162"/>
      <c r="L18" s="162"/>
      <c r="M18" s="162"/>
      <c r="N18" s="162"/>
      <c r="O18" s="163"/>
      <c r="Q18" s="161" t="s">
        <v>30</v>
      </c>
      <c r="R18" s="162"/>
      <c r="S18" s="162"/>
      <c r="T18" s="162"/>
      <c r="U18" s="162"/>
      <c r="V18" s="162"/>
      <c r="W18" s="162"/>
      <c r="X18" s="162"/>
      <c r="Y18" s="162"/>
      <c r="Z18" s="162"/>
      <c r="AA18" s="162"/>
      <c r="AB18" s="162"/>
      <c r="AC18" s="162"/>
      <c r="AD18" s="163"/>
      <c r="AF18" s="161" t="s">
        <v>31</v>
      </c>
      <c r="AG18" s="162"/>
      <c r="AH18" s="162"/>
      <c r="AI18" s="162"/>
      <c r="AJ18" s="162"/>
      <c r="AK18" s="162"/>
      <c r="AL18" s="162"/>
      <c r="AM18" s="162"/>
      <c r="AN18" s="162"/>
      <c r="AO18" s="162"/>
      <c r="AP18" s="162"/>
      <c r="AQ18" s="162"/>
      <c r="AR18" s="162"/>
      <c r="AS18" s="163"/>
    </row>
    <row r="19" spans="2:45" ht="18.75" thickBot="1" x14ac:dyDescent="0.3">
      <c r="B19" s="16"/>
      <c r="C19" s="17"/>
      <c r="D19" s="17"/>
      <c r="E19" s="17"/>
      <c r="F19" s="17"/>
      <c r="G19" s="17"/>
      <c r="H19" s="17"/>
      <c r="I19" s="17"/>
      <c r="J19" s="17"/>
      <c r="K19" s="17"/>
      <c r="L19" s="17"/>
      <c r="M19" s="17"/>
      <c r="N19" s="18"/>
      <c r="O19" s="19"/>
      <c r="Q19" s="16"/>
      <c r="R19" s="17"/>
      <c r="S19" s="17"/>
      <c r="T19" s="17"/>
      <c r="U19" s="17"/>
      <c r="V19" s="17"/>
      <c r="W19" s="17"/>
      <c r="X19" s="17"/>
      <c r="Y19" s="17"/>
      <c r="Z19" s="17"/>
      <c r="AA19" s="17"/>
      <c r="AB19" s="17"/>
      <c r="AC19" s="20"/>
      <c r="AD19" s="21"/>
      <c r="AF19" s="16"/>
      <c r="AG19" s="17"/>
      <c r="AH19" s="17"/>
      <c r="AI19" s="17"/>
      <c r="AJ19" s="17"/>
      <c r="AK19" s="17"/>
      <c r="AL19" s="17"/>
      <c r="AM19" s="17"/>
      <c r="AN19" s="17"/>
      <c r="AO19" s="17"/>
      <c r="AP19" s="17"/>
      <c r="AQ19" s="17"/>
      <c r="AS19" s="22"/>
    </row>
    <row r="20" spans="2:45" ht="45.95" customHeight="1" thickBot="1" x14ac:dyDescent="0.3">
      <c r="B20" s="164" t="s">
        <v>32</v>
      </c>
      <c r="C20" s="153"/>
      <c r="D20" s="153"/>
      <c r="E20" s="153"/>
      <c r="F20" s="153"/>
      <c r="G20" s="153"/>
      <c r="H20" s="153"/>
      <c r="I20" s="153"/>
      <c r="J20" s="153"/>
      <c r="K20" s="153"/>
      <c r="L20" s="153"/>
      <c r="M20" s="154"/>
      <c r="N20" s="23"/>
      <c r="O20" s="19"/>
      <c r="P20" s="24"/>
      <c r="Q20" s="164" t="s">
        <v>32</v>
      </c>
      <c r="R20" s="153"/>
      <c r="S20" s="153"/>
      <c r="T20" s="153"/>
      <c r="U20" s="153"/>
      <c r="V20" s="153"/>
      <c r="W20" s="153"/>
      <c r="X20" s="153"/>
      <c r="Y20" s="153"/>
      <c r="Z20" s="153"/>
      <c r="AA20" s="153"/>
      <c r="AB20" s="154"/>
      <c r="AC20" s="23"/>
      <c r="AD20" s="19"/>
      <c r="AF20" s="164" t="s">
        <v>32</v>
      </c>
      <c r="AG20" s="153"/>
      <c r="AH20" s="153"/>
      <c r="AI20" s="153"/>
      <c r="AJ20" s="153"/>
      <c r="AK20" s="153"/>
      <c r="AL20" s="153"/>
      <c r="AM20" s="153"/>
      <c r="AN20" s="153"/>
      <c r="AO20" s="153"/>
      <c r="AP20" s="153"/>
      <c r="AQ20" s="154"/>
      <c r="AR20" s="23"/>
      <c r="AS20" s="19"/>
    </row>
    <row r="21" spans="2:45" ht="18" x14ac:dyDescent="0.25">
      <c r="B21" s="25"/>
      <c r="C21" s="26" t="s">
        <v>33</v>
      </c>
      <c r="D21" s="26" t="s">
        <v>34</v>
      </c>
      <c r="E21" s="26" t="s">
        <v>35</v>
      </c>
      <c r="F21" s="26" t="s">
        <v>36</v>
      </c>
      <c r="G21" s="26" t="s">
        <v>37</v>
      </c>
      <c r="H21" s="26" t="s">
        <v>38</v>
      </c>
      <c r="I21" s="26" t="s">
        <v>39</v>
      </c>
      <c r="J21" s="27" t="s">
        <v>40</v>
      </c>
      <c r="K21" s="27" t="s">
        <v>41</v>
      </c>
      <c r="L21" s="27" t="s">
        <v>42</v>
      </c>
      <c r="M21" s="28" t="s">
        <v>43</v>
      </c>
      <c r="N21" s="18"/>
      <c r="O21" s="19"/>
      <c r="Q21" s="25"/>
      <c r="R21" s="26" t="s">
        <v>33</v>
      </c>
      <c r="S21" s="26" t="s">
        <v>34</v>
      </c>
      <c r="T21" s="26" t="s">
        <v>35</v>
      </c>
      <c r="U21" s="26" t="s">
        <v>36</v>
      </c>
      <c r="V21" s="26" t="s">
        <v>37</v>
      </c>
      <c r="W21" s="26" t="s">
        <v>38</v>
      </c>
      <c r="X21" s="26" t="s">
        <v>39</v>
      </c>
      <c r="Y21" s="27" t="s">
        <v>40</v>
      </c>
      <c r="Z21" s="27" t="s">
        <v>41</v>
      </c>
      <c r="AA21" s="27" t="s">
        <v>42</v>
      </c>
      <c r="AB21" s="28" t="s">
        <v>43</v>
      </c>
      <c r="AC21" s="18"/>
      <c r="AD21" s="19"/>
      <c r="AF21" s="25"/>
      <c r="AG21" s="26" t="s">
        <v>33</v>
      </c>
      <c r="AH21" s="26" t="s">
        <v>34</v>
      </c>
      <c r="AI21" s="26" t="s">
        <v>35</v>
      </c>
      <c r="AJ21" s="26" t="s">
        <v>36</v>
      </c>
      <c r="AK21" s="26" t="s">
        <v>37</v>
      </c>
      <c r="AL21" s="26" t="s">
        <v>38</v>
      </c>
      <c r="AM21" s="26" t="s">
        <v>39</v>
      </c>
      <c r="AN21" s="27" t="s">
        <v>40</v>
      </c>
      <c r="AO21" s="27" t="s">
        <v>41</v>
      </c>
      <c r="AP21" s="27" t="s">
        <v>42</v>
      </c>
      <c r="AQ21" s="28" t="s">
        <v>43</v>
      </c>
      <c r="AR21" s="18"/>
      <c r="AS21" s="19"/>
    </row>
    <row r="22" spans="2:45" ht="18" x14ac:dyDescent="0.25">
      <c r="B22" s="29" t="s">
        <v>44</v>
      </c>
      <c r="C22" s="109">
        <f>C50*(1-'2. Solution Only Discount'!$C$15)</f>
        <v>2608769.5999999968</v>
      </c>
      <c r="D22" s="109">
        <f>D50*(1-'2. Solution Only Discount'!$C$15)</f>
        <v>2608769.5999999968</v>
      </c>
      <c r="E22" s="109">
        <f>E50*(1-'2. Solution Only Discount'!$C$15)</f>
        <v>2608769.5999999968</v>
      </c>
      <c r="F22" s="109">
        <f>F50*(1-'2. Solution Only Discount'!$C$15)</f>
        <v>2608769.5999999968</v>
      </c>
      <c r="G22" s="109">
        <f>G50*(1-'2. Solution Only Discount'!$C$15)</f>
        <v>2608769.5999999968</v>
      </c>
      <c r="H22" s="109">
        <f>H50*(1-'2. Solution Only Discount'!$C$15)</f>
        <v>2694858.9967999966</v>
      </c>
      <c r="I22" s="109">
        <f>I50*(1-'2. Solution Only Discount'!$C$15)</f>
        <v>2694858.9967999966</v>
      </c>
      <c r="J22" s="109">
        <f>J50*(1-'2. Solution Only Discount'!$C$15)</f>
        <v>2694858.9967999966</v>
      </c>
      <c r="K22" s="109">
        <f>K50*(1-'2. Solution Only Discount'!$C$15)</f>
        <v>2694858.9967999966</v>
      </c>
      <c r="L22" s="109">
        <f>L50*(1-'2. Solution Only Discount'!$C$15)</f>
        <v>2694858.9967999966</v>
      </c>
      <c r="M22" s="30">
        <f t="shared" ref="M22:M28" si="0">SUM(C22:L22)</f>
        <v>26518142.983999971</v>
      </c>
      <c r="N22" s="31"/>
      <c r="O22" s="19"/>
      <c r="Q22" s="29" t="s">
        <v>44</v>
      </c>
      <c r="R22" s="103">
        <f>R50*(1-'2. Solution Only Discount'!$C$15)</f>
        <v>1468540.4799999981</v>
      </c>
      <c r="S22" s="103">
        <f>S50*(1-'2. Solution Only Discount'!$C$15)</f>
        <v>1468540.4799999981</v>
      </c>
      <c r="T22" s="103">
        <f>T50*(1-'2. Solution Only Discount'!$C$15)</f>
        <v>1468540.4799999981</v>
      </c>
      <c r="U22" s="103">
        <f>U50*(1-'2. Solution Only Discount'!$C$15)</f>
        <v>1468540.4799999981</v>
      </c>
      <c r="V22" s="103">
        <f>V50*(1-'2. Solution Only Discount'!$C$15)</f>
        <v>1468540.4799999981</v>
      </c>
      <c r="W22" s="103">
        <f>W50*(1-'2. Solution Only Discount'!$C$15)</f>
        <v>1517002.3031999981</v>
      </c>
      <c r="X22" s="103">
        <f>X50*(1-'2. Solution Only Discount'!$C$15)</f>
        <v>1517002.3031999981</v>
      </c>
      <c r="Y22" s="103">
        <f>Y50*(1-'2. Solution Only Discount'!$C$15)</f>
        <v>1517002.3031999981</v>
      </c>
      <c r="Z22" s="103">
        <f>Z50*(1-'2. Solution Only Discount'!$C$15)</f>
        <v>1517002.3031999981</v>
      </c>
      <c r="AA22" s="103">
        <f>AA50*(1-'2. Solution Only Discount'!$C$15)</f>
        <v>1517002.3031999981</v>
      </c>
      <c r="AB22" s="30">
        <f t="shared" ref="AB22:AB28" si="1">SUM(R22:AA22)</f>
        <v>14927713.915999986</v>
      </c>
      <c r="AC22" s="31"/>
      <c r="AD22" s="19"/>
      <c r="AF22" s="29" t="s">
        <v>44</v>
      </c>
      <c r="AG22" s="103">
        <f>AG50*(1-'2. Solution Only Discount'!$C$15)</f>
        <v>876735.67999999889</v>
      </c>
      <c r="AH22" s="103">
        <f>AH50*(1-'2. Solution Only Discount'!$C$15)</f>
        <v>876735.67999999889</v>
      </c>
      <c r="AI22" s="103">
        <f>AI50*(1-'2. Solution Only Discount'!$C$15)</f>
        <v>876735.67999999889</v>
      </c>
      <c r="AJ22" s="103">
        <f>AJ50*(1-'2. Solution Only Discount'!$C$15)</f>
        <v>876735.67999999889</v>
      </c>
      <c r="AK22" s="103">
        <f>AK50*(1-'2. Solution Only Discount'!$C$15)</f>
        <v>876735.67999999889</v>
      </c>
      <c r="AL22" s="103">
        <f>AL50*(1-'2. Solution Only Discount'!$C$15)</f>
        <v>905667.94479999889</v>
      </c>
      <c r="AM22" s="103">
        <f>AM50*(1-'2. Solution Only Discount'!$C$15)</f>
        <v>905667.94479999889</v>
      </c>
      <c r="AN22" s="103">
        <f>AN50*(1-'2. Solution Only Discount'!$C$15)</f>
        <v>905667.94479999889</v>
      </c>
      <c r="AO22" s="103">
        <f>AO50*(1-'2. Solution Only Discount'!$C$15)</f>
        <v>905667.94479999889</v>
      </c>
      <c r="AP22" s="103">
        <f>AP50*(1-'2. Solution Only Discount'!$C$15)</f>
        <v>905667.94479999889</v>
      </c>
      <c r="AQ22" s="30">
        <f t="shared" ref="AQ22:AQ28" si="2">SUM(AG22:AP22)</f>
        <v>8912018.1239999887</v>
      </c>
      <c r="AR22" s="31"/>
      <c r="AS22" s="19"/>
    </row>
    <row r="23" spans="2:45" ht="18" x14ac:dyDescent="0.25">
      <c r="B23" s="32" t="s">
        <v>45</v>
      </c>
      <c r="C23" s="103"/>
      <c r="D23" s="103"/>
      <c r="E23" s="103"/>
      <c r="F23" s="103"/>
      <c r="G23" s="103"/>
      <c r="H23" s="103"/>
      <c r="I23" s="103"/>
      <c r="J23" s="103"/>
      <c r="K23" s="103"/>
      <c r="L23" s="103"/>
      <c r="M23" s="30">
        <f t="shared" si="0"/>
        <v>0</v>
      </c>
      <c r="N23" s="31"/>
      <c r="O23" s="19"/>
      <c r="Q23" s="32" t="s">
        <v>45</v>
      </c>
      <c r="R23" s="103"/>
      <c r="S23" s="103"/>
      <c r="T23" s="103"/>
      <c r="U23" s="103"/>
      <c r="V23" s="103"/>
      <c r="W23" s="103"/>
      <c r="X23" s="103"/>
      <c r="Y23" s="103"/>
      <c r="Z23" s="103"/>
      <c r="AA23" s="103"/>
      <c r="AB23" s="30">
        <f t="shared" si="1"/>
        <v>0</v>
      </c>
      <c r="AC23" s="31"/>
      <c r="AD23" s="19"/>
      <c r="AF23" s="32" t="s">
        <v>45</v>
      </c>
      <c r="AG23" s="103"/>
      <c r="AH23" s="103"/>
      <c r="AI23" s="103"/>
      <c r="AJ23" s="103"/>
      <c r="AK23" s="103"/>
      <c r="AL23" s="103"/>
      <c r="AM23" s="103"/>
      <c r="AN23" s="103"/>
      <c r="AO23" s="103"/>
      <c r="AP23" s="103"/>
      <c r="AQ23" s="30">
        <f t="shared" si="2"/>
        <v>0</v>
      </c>
      <c r="AR23" s="31"/>
      <c r="AS23" s="19"/>
    </row>
    <row r="24" spans="2:45" ht="18" x14ac:dyDescent="0.25">
      <c r="B24" s="32" t="s">
        <v>45</v>
      </c>
      <c r="C24" s="103"/>
      <c r="D24" s="103"/>
      <c r="E24" s="103"/>
      <c r="F24" s="103"/>
      <c r="G24" s="103"/>
      <c r="H24" s="103"/>
      <c r="I24" s="103"/>
      <c r="J24" s="103"/>
      <c r="K24" s="103"/>
      <c r="L24" s="103"/>
      <c r="M24" s="30">
        <f t="shared" si="0"/>
        <v>0</v>
      </c>
      <c r="N24" s="31"/>
      <c r="O24" s="19"/>
      <c r="Q24" s="32" t="s">
        <v>45</v>
      </c>
      <c r="R24" s="103"/>
      <c r="S24" s="103"/>
      <c r="T24" s="103"/>
      <c r="U24" s="103"/>
      <c r="V24" s="103"/>
      <c r="W24" s="103"/>
      <c r="X24" s="103"/>
      <c r="Y24" s="103"/>
      <c r="Z24" s="103"/>
      <c r="AA24" s="103"/>
      <c r="AB24" s="30">
        <f t="shared" si="1"/>
        <v>0</v>
      </c>
      <c r="AC24" s="31"/>
      <c r="AD24" s="19"/>
      <c r="AF24" s="32" t="s">
        <v>45</v>
      </c>
      <c r="AG24" s="103"/>
      <c r="AH24" s="103"/>
      <c r="AI24" s="103"/>
      <c r="AJ24" s="103"/>
      <c r="AK24" s="103"/>
      <c r="AL24" s="103"/>
      <c r="AM24" s="103"/>
      <c r="AN24" s="103"/>
      <c r="AO24" s="103"/>
      <c r="AP24" s="103"/>
      <c r="AQ24" s="30">
        <f t="shared" si="2"/>
        <v>0</v>
      </c>
      <c r="AR24" s="31"/>
      <c r="AS24" s="19"/>
    </row>
    <row r="25" spans="2:45" ht="18" x14ac:dyDescent="0.25">
      <c r="B25" s="32" t="s">
        <v>45</v>
      </c>
      <c r="C25" s="103"/>
      <c r="D25" s="103"/>
      <c r="E25" s="103"/>
      <c r="F25" s="103"/>
      <c r="G25" s="103"/>
      <c r="H25" s="103"/>
      <c r="I25" s="103"/>
      <c r="J25" s="103"/>
      <c r="K25" s="103"/>
      <c r="L25" s="103"/>
      <c r="M25" s="30">
        <f t="shared" si="0"/>
        <v>0</v>
      </c>
      <c r="N25" s="31"/>
      <c r="O25" s="19"/>
      <c r="Q25" s="32" t="s">
        <v>45</v>
      </c>
      <c r="R25" s="103"/>
      <c r="S25" s="103"/>
      <c r="T25" s="103"/>
      <c r="U25" s="103"/>
      <c r="V25" s="103"/>
      <c r="W25" s="103"/>
      <c r="X25" s="103"/>
      <c r="Y25" s="103"/>
      <c r="Z25" s="103"/>
      <c r="AA25" s="103"/>
      <c r="AB25" s="30">
        <f t="shared" si="1"/>
        <v>0</v>
      </c>
      <c r="AC25" s="31"/>
      <c r="AD25" s="19"/>
      <c r="AF25" s="32" t="s">
        <v>45</v>
      </c>
      <c r="AG25" s="103"/>
      <c r="AH25" s="103"/>
      <c r="AI25" s="103"/>
      <c r="AJ25" s="103"/>
      <c r="AK25" s="103"/>
      <c r="AL25" s="103"/>
      <c r="AM25" s="103"/>
      <c r="AN25" s="103"/>
      <c r="AO25" s="103"/>
      <c r="AP25" s="103"/>
      <c r="AQ25" s="30">
        <f t="shared" si="2"/>
        <v>0</v>
      </c>
      <c r="AR25" s="31"/>
      <c r="AS25" s="19"/>
    </row>
    <row r="26" spans="2:45" ht="18" x14ac:dyDescent="0.25">
      <c r="B26" s="32" t="s">
        <v>45</v>
      </c>
      <c r="C26" s="103"/>
      <c r="D26" s="103"/>
      <c r="E26" s="103"/>
      <c r="F26" s="103"/>
      <c r="G26" s="103"/>
      <c r="H26" s="103"/>
      <c r="I26" s="103"/>
      <c r="J26" s="103"/>
      <c r="K26" s="103"/>
      <c r="L26" s="103"/>
      <c r="M26" s="30">
        <f t="shared" si="0"/>
        <v>0</v>
      </c>
      <c r="N26" s="31"/>
      <c r="O26" s="19"/>
      <c r="Q26" s="32" t="s">
        <v>45</v>
      </c>
      <c r="R26" s="103"/>
      <c r="S26" s="103"/>
      <c r="T26" s="103"/>
      <c r="U26" s="103"/>
      <c r="V26" s="103"/>
      <c r="W26" s="103"/>
      <c r="X26" s="103"/>
      <c r="Y26" s="103"/>
      <c r="Z26" s="103"/>
      <c r="AA26" s="103"/>
      <c r="AB26" s="30">
        <f t="shared" si="1"/>
        <v>0</v>
      </c>
      <c r="AC26" s="31"/>
      <c r="AD26" s="19"/>
      <c r="AF26" s="32" t="s">
        <v>45</v>
      </c>
      <c r="AG26" s="103"/>
      <c r="AH26" s="103"/>
      <c r="AI26" s="103"/>
      <c r="AJ26" s="103"/>
      <c r="AK26" s="103"/>
      <c r="AL26" s="103"/>
      <c r="AM26" s="103"/>
      <c r="AN26" s="103"/>
      <c r="AO26" s="103"/>
      <c r="AP26" s="103"/>
      <c r="AQ26" s="30">
        <f t="shared" si="2"/>
        <v>0</v>
      </c>
      <c r="AR26" s="31"/>
      <c r="AS26" s="19"/>
    </row>
    <row r="27" spans="2:45" ht="18" x14ac:dyDescent="0.25">
      <c r="B27" s="32" t="s">
        <v>45</v>
      </c>
      <c r="C27" s="103"/>
      <c r="D27" s="103"/>
      <c r="E27" s="103"/>
      <c r="F27" s="103"/>
      <c r="G27" s="103"/>
      <c r="H27" s="103"/>
      <c r="I27" s="103"/>
      <c r="J27" s="103"/>
      <c r="K27" s="103"/>
      <c r="L27" s="103"/>
      <c r="M27" s="30">
        <f t="shared" si="0"/>
        <v>0</v>
      </c>
      <c r="N27" s="31"/>
      <c r="O27" s="19"/>
      <c r="Q27" s="32" t="s">
        <v>45</v>
      </c>
      <c r="R27" s="103"/>
      <c r="S27" s="103"/>
      <c r="T27" s="103"/>
      <c r="U27" s="103"/>
      <c r="V27" s="103"/>
      <c r="W27" s="103"/>
      <c r="X27" s="103"/>
      <c r="Y27" s="103"/>
      <c r="Z27" s="103"/>
      <c r="AA27" s="103"/>
      <c r="AB27" s="30">
        <f t="shared" si="1"/>
        <v>0</v>
      </c>
      <c r="AC27" s="31"/>
      <c r="AD27" s="19"/>
      <c r="AF27" s="32" t="s">
        <v>45</v>
      </c>
      <c r="AG27" s="103"/>
      <c r="AH27" s="103"/>
      <c r="AI27" s="103"/>
      <c r="AJ27" s="103"/>
      <c r="AK27" s="103"/>
      <c r="AL27" s="103"/>
      <c r="AM27" s="103"/>
      <c r="AN27" s="103"/>
      <c r="AO27" s="103"/>
      <c r="AP27" s="103"/>
      <c r="AQ27" s="30">
        <f t="shared" si="2"/>
        <v>0</v>
      </c>
      <c r="AR27" s="31"/>
      <c r="AS27" s="19"/>
    </row>
    <row r="28" spans="2:45" ht="18.75" thickBot="1" x14ac:dyDescent="0.3">
      <c r="B28" s="33" t="s">
        <v>45</v>
      </c>
      <c r="C28" s="103"/>
      <c r="D28" s="103"/>
      <c r="E28" s="103"/>
      <c r="F28" s="103"/>
      <c r="G28" s="103"/>
      <c r="H28" s="103"/>
      <c r="I28" s="103"/>
      <c r="J28" s="103"/>
      <c r="K28" s="103"/>
      <c r="L28" s="103"/>
      <c r="M28" s="34">
        <f t="shared" si="0"/>
        <v>0</v>
      </c>
      <c r="N28" s="31"/>
      <c r="O28" s="19"/>
      <c r="Q28" s="33" t="s">
        <v>45</v>
      </c>
      <c r="R28" s="103"/>
      <c r="S28" s="103"/>
      <c r="T28" s="103"/>
      <c r="U28" s="103"/>
      <c r="V28" s="103"/>
      <c r="W28" s="103"/>
      <c r="X28" s="103"/>
      <c r="Y28" s="103"/>
      <c r="Z28" s="103"/>
      <c r="AA28" s="103"/>
      <c r="AB28" s="34">
        <f t="shared" si="1"/>
        <v>0</v>
      </c>
      <c r="AC28" s="31"/>
      <c r="AD28" s="19"/>
      <c r="AF28" s="33" t="s">
        <v>45</v>
      </c>
      <c r="AG28" s="103"/>
      <c r="AH28" s="103"/>
      <c r="AI28" s="103"/>
      <c r="AJ28" s="103"/>
      <c r="AK28" s="103"/>
      <c r="AL28" s="103"/>
      <c r="AM28" s="103"/>
      <c r="AN28" s="103"/>
      <c r="AO28" s="103"/>
      <c r="AP28" s="103"/>
      <c r="AQ28" s="34">
        <f t="shared" si="2"/>
        <v>0</v>
      </c>
      <c r="AR28" s="31"/>
      <c r="AS28" s="19"/>
    </row>
    <row r="29" spans="2:45" ht="18.75" thickBot="1" x14ac:dyDescent="0.3">
      <c r="B29" s="35" t="s">
        <v>46</v>
      </c>
      <c r="C29" s="36">
        <f t="shared" ref="C29:M29" si="3">SUM(C22:C28)</f>
        <v>2608769.5999999968</v>
      </c>
      <c r="D29" s="36">
        <f t="shared" si="3"/>
        <v>2608769.5999999968</v>
      </c>
      <c r="E29" s="36">
        <f t="shared" si="3"/>
        <v>2608769.5999999968</v>
      </c>
      <c r="F29" s="36">
        <f t="shared" si="3"/>
        <v>2608769.5999999968</v>
      </c>
      <c r="G29" s="36">
        <f t="shared" si="3"/>
        <v>2608769.5999999968</v>
      </c>
      <c r="H29" s="36">
        <f t="shared" si="3"/>
        <v>2694858.9967999966</v>
      </c>
      <c r="I29" s="36">
        <f t="shared" si="3"/>
        <v>2694858.9967999966</v>
      </c>
      <c r="J29" s="36">
        <f t="shared" si="3"/>
        <v>2694858.9967999966</v>
      </c>
      <c r="K29" s="36">
        <f t="shared" si="3"/>
        <v>2694858.9967999966</v>
      </c>
      <c r="L29" s="36">
        <f t="shared" si="3"/>
        <v>2694858.9967999966</v>
      </c>
      <c r="M29" s="37">
        <f t="shared" si="3"/>
        <v>26518142.983999971</v>
      </c>
      <c r="N29" s="38"/>
      <c r="O29" s="19"/>
      <c r="Q29" s="35" t="s">
        <v>46</v>
      </c>
      <c r="R29" s="36">
        <f t="shared" ref="R29:AB29" si="4">SUM(R22:R28)</f>
        <v>1468540.4799999981</v>
      </c>
      <c r="S29" s="36">
        <f t="shared" si="4"/>
        <v>1468540.4799999981</v>
      </c>
      <c r="T29" s="36">
        <f t="shared" si="4"/>
        <v>1468540.4799999981</v>
      </c>
      <c r="U29" s="36">
        <f t="shared" si="4"/>
        <v>1468540.4799999981</v>
      </c>
      <c r="V29" s="36">
        <f t="shared" si="4"/>
        <v>1468540.4799999981</v>
      </c>
      <c r="W29" s="36">
        <f t="shared" si="4"/>
        <v>1517002.3031999981</v>
      </c>
      <c r="X29" s="36">
        <f t="shared" si="4"/>
        <v>1517002.3031999981</v>
      </c>
      <c r="Y29" s="36">
        <f t="shared" si="4"/>
        <v>1517002.3031999981</v>
      </c>
      <c r="Z29" s="36">
        <f t="shared" si="4"/>
        <v>1517002.3031999981</v>
      </c>
      <c r="AA29" s="36">
        <f t="shared" si="4"/>
        <v>1517002.3031999981</v>
      </c>
      <c r="AB29" s="37">
        <f t="shared" si="4"/>
        <v>14927713.915999986</v>
      </c>
      <c r="AC29" s="38"/>
      <c r="AD29" s="19"/>
      <c r="AF29" s="35" t="s">
        <v>46</v>
      </c>
      <c r="AG29" s="36">
        <f t="shared" ref="AG29:AQ29" si="5">SUM(AG22:AG28)</f>
        <v>876735.67999999889</v>
      </c>
      <c r="AH29" s="36">
        <f t="shared" si="5"/>
        <v>876735.67999999889</v>
      </c>
      <c r="AI29" s="36">
        <f t="shared" si="5"/>
        <v>876735.67999999889</v>
      </c>
      <c r="AJ29" s="36">
        <f t="shared" si="5"/>
        <v>876735.67999999889</v>
      </c>
      <c r="AK29" s="36">
        <f t="shared" si="5"/>
        <v>876735.67999999889</v>
      </c>
      <c r="AL29" s="36">
        <f t="shared" si="5"/>
        <v>905667.94479999889</v>
      </c>
      <c r="AM29" s="36">
        <f t="shared" si="5"/>
        <v>905667.94479999889</v>
      </c>
      <c r="AN29" s="36">
        <f t="shared" si="5"/>
        <v>905667.94479999889</v>
      </c>
      <c r="AO29" s="36">
        <f t="shared" si="5"/>
        <v>905667.94479999889</v>
      </c>
      <c r="AP29" s="36">
        <f t="shared" si="5"/>
        <v>905667.94479999889</v>
      </c>
      <c r="AQ29" s="37">
        <f t="shared" si="5"/>
        <v>8912018.1239999887</v>
      </c>
      <c r="AR29" s="38"/>
      <c r="AS29" s="19"/>
    </row>
    <row r="30" spans="2:45" ht="18" x14ac:dyDescent="0.25">
      <c r="B30" s="106"/>
      <c r="C30" s="38"/>
      <c r="D30" s="38"/>
      <c r="E30" s="38"/>
      <c r="F30" s="38"/>
      <c r="G30" s="38"/>
      <c r="H30" s="38"/>
      <c r="I30" s="38"/>
      <c r="J30" s="38"/>
      <c r="K30" s="38"/>
      <c r="L30" s="38"/>
      <c r="M30" s="38"/>
      <c r="N30" s="38"/>
      <c r="O30" s="19"/>
      <c r="Q30" s="106"/>
      <c r="R30" s="38"/>
      <c r="S30" s="38"/>
      <c r="T30" s="38"/>
      <c r="U30" s="38"/>
      <c r="V30" s="38"/>
      <c r="W30" s="38"/>
      <c r="X30" s="38"/>
      <c r="Y30" s="38"/>
      <c r="Z30" s="38"/>
      <c r="AA30" s="38"/>
      <c r="AB30" s="38"/>
      <c r="AC30" s="38"/>
      <c r="AD30" s="19"/>
      <c r="AF30" s="106"/>
      <c r="AG30" s="38"/>
      <c r="AH30" s="38"/>
      <c r="AI30" s="38"/>
      <c r="AJ30" s="38"/>
      <c r="AK30" s="38"/>
      <c r="AL30" s="38"/>
      <c r="AM30" s="38"/>
      <c r="AN30" s="38"/>
      <c r="AO30" s="38"/>
      <c r="AP30" s="38"/>
      <c r="AQ30" s="38"/>
      <c r="AR30" s="38"/>
      <c r="AS30" s="19"/>
    </row>
    <row r="31" spans="2:45" ht="18.75" thickBot="1" x14ac:dyDescent="0.3">
      <c r="B31" s="39"/>
      <c r="O31" s="19"/>
      <c r="Q31" s="39"/>
      <c r="AD31" s="19"/>
      <c r="AF31" s="39"/>
      <c r="AS31" s="19"/>
    </row>
    <row r="32" spans="2:45" ht="40.35" customHeight="1" thickBot="1" x14ac:dyDescent="0.3">
      <c r="B32" s="164" t="s">
        <v>47</v>
      </c>
      <c r="C32" s="153"/>
      <c r="D32" s="153"/>
      <c r="E32" s="153"/>
      <c r="F32" s="153"/>
      <c r="G32" s="153"/>
      <c r="H32" s="153"/>
      <c r="I32" s="153"/>
      <c r="J32" s="153"/>
      <c r="K32" s="153"/>
      <c r="L32" s="153"/>
      <c r="M32" s="153"/>
      <c r="N32" s="153"/>
      <c r="O32" s="165"/>
      <c r="Q32" s="164" t="s">
        <v>47</v>
      </c>
      <c r="R32" s="153"/>
      <c r="S32" s="153"/>
      <c r="T32" s="153"/>
      <c r="U32" s="153"/>
      <c r="V32" s="153"/>
      <c r="W32" s="153"/>
      <c r="X32" s="153"/>
      <c r="Y32" s="153"/>
      <c r="Z32" s="153"/>
      <c r="AA32" s="153"/>
      <c r="AB32" s="153"/>
      <c r="AC32" s="153"/>
      <c r="AD32" s="165"/>
      <c r="AF32" s="164" t="s">
        <v>47</v>
      </c>
      <c r="AG32" s="153"/>
      <c r="AH32" s="153"/>
      <c r="AI32" s="153"/>
      <c r="AJ32" s="153"/>
      <c r="AK32" s="153"/>
      <c r="AL32" s="153"/>
      <c r="AM32" s="153"/>
      <c r="AN32" s="153"/>
      <c r="AO32" s="153"/>
      <c r="AP32" s="153"/>
      <c r="AQ32" s="153"/>
      <c r="AR32" s="153"/>
      <c r="AS32" s="165"/>
    </row>
    <row r="33" spans="2:45" ht="30" x14ac:dyDescent="0.25">
      <c r="B33" s="40"/>
      <c r="C33" s="41" t="s">
        <v>33</v>
      </c>
      <c r="D33" s="41" t="s">
        <v>34</v>
      </c>
      <c r="E33" s="41" t="s">
        <v>35</v>
      </c>
      <c r="F33" s="41" t="s">
        <v>36</v>
      </c>
      <c r="G33" s="41" t="s">
        <v>37</v>
      </c>
      <c r="H33" s="41" t="s">
        <v>38</v>
      </c>
      <c r="I33" s="41" t="s">
        <v>39</v>
      </c>
      <c r="J33" s="41" t="s">
        <v>40</v>
      </c>
      <c r="K33" s="41" t="s">
        <v>41</v>
      </c>
      <c r="L33" s="41" t="s">
        <v>42</v>
      </c>
      <c r="M33" s="42" t="s">
        <v>43</v>
      </c>
      <c r="N33" s="6" t="s">
        <v>48</v>
      </c>
      <c r="O33" s="7" t="s">
        <v>49</v>
      </c>
      <c r="P33" s="18"/>
      <c r="Q33" s="40"/>
      <c r="R33" s="41" t="s">
        <v>33</v>
      </c>
      <c r="S33" s="41" t="s">
        <v>34</v>
      </c>
      <c r="T33" s="41" t="s">
        <v>35</v>
      </c>
      <c r="U33" s="41" t="s">
        <v>36</v>
      </c>
      <c r="V33" s="41" t="s">
        <v>37</v>
      </c>
      <c r="W33" s="41" t="s">
        <v>38</v>
      </c>
      <c r="X33" s="41" t="s">
        <v>39</v>
      </c>
      <c r="Y33" s="41" t="s">
        <v>40</v>
      </c>
      <c r="Z33" s="41" t="s">
        <v>41</v>
      </c>
      <c r="AA33" s="41" t="s">
        <v>42</v>
      </c>
      <c r="AB33" s="42" t="s">
        <v>43</v>
      </c>
      <c r="AC33" s="6" t="s">
        <v>48</v>
      </c>
      <c r="AD33" s="7" t="s">
        <v>49</v>
      </c>
      <c r="AF33" s="40"/>
      <c r="AG33" s="41" t="s">
        <v>33</v>
      </c>
      <c r="AH33" s="41" t="s">
        <v>34</v>
      </c>
      <c r="AI33" s="41" t="s">
        <v>35</v>
      </c>
      <c r="AJ33" s="41" t="s">
        <v>36</v>
      </c>
      <c r="AK33" s="41" t="s">
        <v>37</v>
      </c>
      <c r="AL33" s="41" t="s">
        <v>38</v>
      </c>
      <c r="AM33" s="41" t="s">
        <v>39</v>
      </c>
      <c r="AN33" s="41" t="s">
        <v>40</v>
      </c>
      <c r="AO33" s="41" t="s">
        <v>41</v>
      </c>
      <c r="AP33" s="41" t="s">
        <v>42</v>
      </c>
      <c r="AQ33" s="42" t="s">
        <v>43</v>
      </c>
      <c r="AR33" s="6" t="s">
        <v>48</v>
      </c>
      <c r="AS33" s="7" t="s">
        <v>49</v>
      </c>
    </row>
    <row r="34" spans="2:45" ht="15" x14ac:dyDescent="0.25">
      <c r="B34" s="29" t="s">
        <v>50</v>
      </c>
      <c r="C34" s="103">
        <v>780000</v>
      </c>
      <c r="D34" s="103">
        <v>780000</v>
      </c>
      <c r="E34" s="103">
        <v>780000</v>
      </c>
      <c r="F34" s="103">
        <v>780000</v>
      </c>
      <c r="G34" s="103">
        <v>780000</v>
      </c>
      <c r="H34" s="103">
        <v>805740</v>
      </c>
      <c r="I34" s="103">
        <v>805740</v>
      </c>
      <c r="J34" s="103">
        <v>805740</v>
      </c>
      <c r="K34" s="103">
        <v>805740</v>
      </c>
      <c r="L34" s="103">
        <v>805740</v>
      </c>
      <c r="M34" s="43">
        <f t="shared" ref="M34:M49" si="6">SUM(C34:L34)</f>
        <v>7928700</v>
      </c>
      <c r="N34" s="44">
        <f>'2. Solution Only Discount'!$C$15</f>
        <v>0.96840000000000004</v>
      </c>
      <c r="O34" s="45">
        <f t="shared" ref="O34:O49" si="7">(1-N34)*M34</f>
        <v>250546.91999999969</v>
      </c>
      <c r="P34" s="18"/>
      <c r="Q34" s="29" t="s">
        <v>50</v>
      </c>
      <c r="R34" s="103">
        <v>780000</v>
      </c>
      <c r="S34" s="103">
        <v>780000</v>
      </c>
      <c r="T34" s="103">
        <v>780000</v>
      </c>
      <c r="U34" s="103">
        <v>780000</v>
      </c>
      <c r="V34" s="103">
        <v>780000</v>
      </c>
      <c r="W34" s="103">
        <v>805740</v>
      </c>
      <c r="X34" s="103">
        <v>805740</v>
      </c>
      <c r="Y34" s="103">
        <v>805740</v>
      </c>
      <c r="Z34" s="103">
        <v>805740</v>
      </c>
      <c r="AA34" s="103">
        <v>805740</v>
      </c>
      <c r="AB34" s="43">
        <f t="shared" ref="AB34:AB49" si="8">SUM(R34:AA34)</f>
        <v>7928700</v>
      </c>
      <c r="AC34" s="44">
        <f>'2. Solution Only Discount'!$C$15</f>
        <v>0.96840000000000004</v>
      </c>
      <c r="AD34" s="45">
        <f>(1-AC34)*AB34</f>
        <v>250546.91999999969</v>
      </c>
      <c r="AF34" s="29" t="s">
        <v>50</v>
      </c>
      <c r="AG34" s="103">
        <v>780000</v>
      </c>
      <c r="AH34" s="103">
        <v>780000</v>
      </c>
      <c r="AI34" s="103">
        <v>780000</v>
      </c>
      <c r="AJ34" s="103">
        <v>780000</v>
      </c>
      <c r="AK34" s="103">
        <v>780000</v>
      </c>
      <c r="AL34" s="103">
        <v>805740</v>
      </c>
      <c r="AM34" s="103">
        <v>805740</v>
      </c>
      <c r="AN34" s="103">
        <v>805740</v>
      </c>
      <c r="AO34" s="103">
        <v>805740</v>
      </c>
      <c r="AP34" s="103">
        <v>805740</v>
      </c>
      <c r="AQ34" s="43">
        <f t="shared" ref="AQ34:AQ49" si="9">SUM(AG34:AP34)</f>
        <v>7928700</v>
      </c>
      <c r="AR34" s="44">
        <f>'2. Solution Only Discount'!$C$15</f>
        <v>0.96840000000000004</v>
      </c>
      <c r="AS34" s="45">
        <f>(1-AR34)*AQ34</f>
        <v>250546.91999999969</v>
      </c>
    </row>
    <row r="35" spans="2:45" ht="15" x14ac:dyDescent="0.25">
      <c r="B35" s="29" t="s">
        <v>51</v>
      </c>
      <c r="C35" s="103">
        <v>61776000</v>
      </c>
      <c r="D35" s="103">
        <v>61776000</v>
      </c>
      <c r="E35" s="103">
        <v>61776000</v>
      </c>
      <c r="F35" s="103">
        <v>61776000</v>
      </c>
      <c r="G35" s="103">
        <v>61776000</v>
      </c>
      <c r="H35" s="103">
        <v>63814608</v>
      </c>
      <c r="I35" s="103">
        <v>63814608</v>
      </c>
      <c r="J35" s="103">
        <v>63814608</v>
      </c>
      <c r="K35" s="103">
        <v>63814608</v>
      </c>
      <c r="L35" s="103">
        <v>63814608</v>
      </c>
      <c r="M35" s="43">
        <f t="shared" si="6"/>
        <v>627953040</v>
      </c>
      <c r="N35" s="44">
        <f>'2. Solution Only Discount'!$C$15</f>
        <v>0.96840000000000004</v>
      </c>
      <c r="O35" s="45">
        <f t="shared" si="7"/>
        <v>19843316.063999977</v>
      </c>
      <c r="P35" s="18"/>
      <c r="Q35" s="29" t="s">
        <v>51</v>
      </c>
      <c r="R35" s="103">
        <v>35692800</v>
      </c>
      <c r="S35" s="103">
        <v>35692800</v>
      </c>
      <c r="T35" s="103">
        <v>35692800</v>
      </c>
      <c r="U35" s="103">
        <v>35692800</v>
      </c>
      <c r="V35" s="103">
        <v>35692800</v>
      </c>
      <c r="W35" s="103">
        <v>36870662</v>
      </c>
      <c r="X35" s="103">
        <v>36870662</v>
      </c>
      <c r="Y35" s="103">
        <v>36870662</v>
      </c>
      <c r="Z35" s="103">
        <v>36870662</v>
      </c>
      <c r="AA35" s="103">
        <v>36870662</v>
      </c>
      <c r="AB35" s="43">
        <f t="shared" si="8"/>
        <v>362817310</v>
      </c>
      <c r="AC35" s="44">
        <f>'2. Solution Only Discount'!$C$15</f>
        <v>0.96840000000000004</v>
      </c>
      <c r="AD35" s="45">
        <f t="shared" ref="AD35:AD49" si="10">(1-AC35)*AB35</f>
        <v>11465026.995999986</v>
      </c>
      <c r="AF35" s="29" t="s">
        <v>51</v>
      </c>
      <c r="AG35" s="103">
        <v>21964800</v>
      </c>
      <c r="AH35" s="103">
        <v>21964800</v>
      </c>
      <c r="AI35" s="103">
        <v>21964800</v>
      </c>
      <c r="AJ35" s="103">
        <v>21964800</v>
      </c>
      <c r="AK35" s="103">
        <v>21964800</v>
      </c>
      <c r="AL35" s="103">
        <v>22689638</v>
      </c>
      <c r="AM35" s="103">
        <v>22689638</v>
      </c>
      <c r="AN35" s="103">
        <v>22689638</v>
      </c>
      <c r="AO35" s="103">
        <v>22689638</v>
      </c>
      <c r="AP35" s="103">
        <v>22689638</v>
      </c>
      <c r="AQ35" s="43">
        <f t="shared" si="9"/>
        <v>223272190</v>
      </c>
      <c r="AR35" s="44">
        <f>'2. Solution Only Discount'!$C$15</f>
        <v>0.96840000000000004</v>
      </c>
      <c r="AS35" s="45">
        <f t="shared" ref="AS35:AS49" si="11">(1-AR35)*AQ35</f>
        <v>7055401.2039999915</v>
      </c>
    </row>
    <row r="36" spans="2:45" ht="15" x14ac:dyDescent="0.25">
      <c r="B36" s="29" t="s">
        <v>52</v>
      </c>
      <c r="C36" s="103">
        <v>20000000</v>
      </c>
      <c r="D36" s="103">
        <v>20000000</v>
      </c>
      <c r="E36" s="103">
        <v>20000000</v>
      </c>
      <c r="F36" s="103">
        <v>20000000</v>
      </c>
      <c r="G36" s="103">
        <v>20000000</v>
      </c>
      <c r="H36" s="103">
        <v>20660000</v>
      </c>
      <c r="I36" s="103">
        <v>20660000</v>
      </c>
      <c r="J36" s="103">
        <v>20660000</v>
      </c>
      <c r="K36" s="103">
        <v>20660000</v>
      </c>
      <c r="L36" s="103">
        <v>20660000</v>
      </c>
      <c r="M36" s="43">
        <f t="shared" si="6"/>
        <v>203300000</v>
      </c>
      <c r="N36" s="44">
        <f>'2. Solution Only Discount'!$C$15</f>
        <v>0.96840000000000004</v>
      </c>
      <c r="O36" s="45">
        <f t="shared" si="7"/>
        <v>6424279.9999999925</v>
      </c>
      <c r="P36" s="18"/>
      <c r="Q36" s="29" t="s">
        <v>52</v>
      </c>
      <c r="R36" s="103">
        <v>10000000</v>
      </c>
      <c r="S36" s="103">
        <v>10000000</v>
      </c>
      <c r="T36" s="103">
        <v>10000000</v>
      </c>
      <c r="U36" s="103">
        <v>10000000</v>
      </c>
      <c r="V36" s="103">
        <v>10000000</v>
      </c>
      <c r="W36" s="103">
        <v>10330000</v>
      </c>
      <c r="X36" s="103">
        <v>10330000</v>
      </c>
      <c r="Y36" s="103">
        <v>10330000</v>
      </c>
      <c r="Z36" s="103">
        <v>10330000</v>
      </c>
      <c r="AA36" s="103">
        <v>10330000</v>
      </c>
      <c r="AB36" s="43">
        <f t="shared" si="8"/>
        <v>101650000</v>
      </c>
      <c r="AC36" s="44">
        <f>'2. Solution Only Discount'!$C$15</f>
        <v>0.96840000000000004</v>
      </c>
      <c r="AD36" s="45">
        <f t="shared" si="10"/>
        <v>3212139.9999999963</v>
      </c>
      <c r="AF36" s="29" t="s">
        <v>52</v>
      </c>
      <c r="AG36" s="103">
        <v>5000000</v>
      </c>
      <c r="AH36" s="103">
        <v>5000000</v>
      </c>
      <c r="AI36" s="103">
        <v>5000000</v>
      </c>
      <c r="AJ36" s="103">
        <v>5000000</v>
      </c>
      <c r="AK36" s="103">
        <v>5000000</v>
      </c>
      <c r="AL36" s="103">
        <v>5165000</v>
      </c>
      <c r="AM36" s="103">
        <v>5165000</v>
      </c>
      <c r="AN36" s="103">
        <v>5165000</v>
      </c>
      <c r="AO36" s="103">
        <v>5165000</v>
      </c>
      <c r="AP36" s="103">
        <v>5165000</v>
      </c>
      <c r="AQ36" s="43">
        <f t="shared" si="9"/>
        <v>50825000</v>
      </c>
      <c r="AR36" s="44">
        <f>'2. Solution Only Discount'!$C$15</f>
        <v>0.96840000000000004</v>
      </c>
      <c r="AS36" s="45">
        <f t="shared" si="11"/>
        <v>1606069.9999999981</v>
      </c>
    </row>
    <row r="37" spans="2:45" x14ac:dyDescent="0.25">
      <c r="B37" s="29" t="s">
        <v>53</v>
      </c>
      <c r="C37" s="103"/>
      <c r="D37" s="103"/>
      <c r="E37" s="103"/>
      <c r="F37" s="103"/>
      <c r="G37" s="103"/>
      <c r="H37" s="103"/>
      <c r="I37" s="103"/>
      <c r="J37" s="103"/>
      <c r="K37" s="103"/>
      <c r="L37" s="103"/>
      <c r="M37" s="43">
        <f t="shared" si="6"/>
        <v>0</v>
      </c>
      <c r="N37" s="44">
        <f>'2. Solution Only Discount'!$C$15</f>
        <v>0.96840000000000004</v>
      </c>
      <c r="O37" s="45">
        <f t="shared" si="7"/>
        <v>0</v>
      </c>
      <c r="Q37" s="29" t="s">
        <v>53</v>
      </c>
      <c r="R37" s="103"/>
      <c r="S37" s="103"/>
      <c r="T37" s="103"/>
      <c r="U37" s="103"/>
      <c r="V37" s="103"/>
      <c r="W37" s="103"/>
      <c r="X37" s="103"/>
      <c r="Y37" s="103"/>
      <c r="Z37" s="103"/>
      <c r="AA37" s="103"/>
      <c r="AB37" s="43">
        <f t="shared" si="8"/>
        <v>0</v>
      </c>
      <c r="AC37" s="44">
        <f>'2. Solution Only Discount'!$C$15</f>
        <v>0.96840000000000004</v>
      </c>
      <c r="AD37" s="45">
        <f t="shared" si="10"/>
        <v>0</v>
      </c>
      <c r="AF37" s="29" t="s">
        <v>53</v>
      </c>
      <c r="AG37" s="103"/>
      <c r="AH37" s="103"/>
      <c r="AI37" s="103"/>
      <c r="AJ37" s="103"/>
      <c r="AK37" s="103"/>
      <c r="AL37" s="103"/>
      <c r="AM37" s="103"/>
      <c r="AN37" s="103"/>
      <c r="AO37" s="103"/>
      <c r="AP37" s="103"/>
      <c r="AQ37" s="43">
        <f t="shared" si="9"/>
        <v>0</v>
      </c>
      <c r="AR37" s="44">
        <f>'2. Solution Only Discount'!$C$15</f>
        <v>0.96840000000000004</v>
      </c>
      <c r="AS37" s="45">
        <f t="shared" si="11"/>
        <v>0</v>
      </c>
    </row>
    <row r="38" spans="2:45" x14ac:dyDescent="0.25">
      <c r="B38" s="53" t="s">
        <v>54</v>
      </c>
      <c r="C38" s="103"/>
      <c r="D38" s="103"/>
      <c r="E38" s="103"/>
      <c r="F38" s="103"/>
      <c r="G38" s="103"/>
      <c r="H38" s="103"/>
      <c r="I38" s="103"/>
      <c r="J38" s="103"/>
      <c r="K38" s="103"/>
      <c r="L38" s="103"/>
      <c r="M38" s="43">
        <f t="shared" si="6"/>
        <v>0</v>
      </c>
      <c r="N38" s="44">
        <f>'2. Solution Only Discount'!$C$15</f>
        <v>0.96840000000000004</v>
      </c>
      <c r="O38" s="45">
        <f t="shared" si="7"/>
        <v>0</v>
      </c>
      <c r="Q38" s="53" t="s">
        <v>54</v>
      </c>
      <c r="R38" s="103"/>
      <c r="S38" s="103"/>
      <c r="T38" s="103"/>
      <c r="U38" s="103"/>
      <c r="V38" s="103"/>
      <c r="W38" s="103"/>
      <c r="X38" s="103"/>
      <c r="Y38" s="103"/>
      <c r="Z38" s="103"/>
      <c r="AA38" s="103"/>
      <c r="AB38" s="43">
        <f t="shared" si="8"/>
        <v>0</v>
      </c>
      <c r="AC38" s="44">
        <f>'2. Solution Only Discount'!$C$15</f>
        <v>0.96840000000000004</v>
      </c>
      <c r="AD38" s="45">
        <f t="shared" si="10"/>
        <v>0</v>
      </c>
      <c r="AF38" s="53" t="s">
        <v>54</v>
      </c>
      <c r="AG38" s="103"/>
      <c r="AH38" s="103"/>
      <c r="AI38" s="103"/>
      <c r="AJ38" s="103"/>
      <c r="AK38" s="103"/>
      <c r="AL38" s="103"/>
      <c r="AM38" s="103"/>
      <c r="AN38" s="103"/>
      <c r="AO38" s="103"/>
      <c r="AP38" s="103"/>
      <c r="AQ38" s="43">
        <f t="shared" si="9"/>
        <v>0</v>
      </c>
      <c r="AR38" s="44">
        <f>'2. Solution Only Discount'!$C$15</f>
        <v>0.96840000000000004</v>
      </c>
      <c r="AS38" s="45">
        <f t="shared" si="11"/>
        <v>0</v>
      </c>
    </row>
    <row r="39" spans="2:45" x14ac:dyDescent="0.25">
      <c r="B39" s="29" t="s">
        <v>55</v>
      </c>
      <c r="C39" s="103"/>
      <c r="D39" s="103"/>
      <c r="E39" s="103"/>
      <c r="F39" s="103"/>
      <c r="G39" s="103"/>
      <c r="H39" s="103"/>
      <c r="I39" s="103"/>
      <c r="J39" s="103"/>
      <c r="K39" s="103"/>
      <c r="L39" s="103"/>
      <c r="M39" s="43">
        <f t="shared" si="6"/>
        <v>0</v>
      </c>
      <c r="N39" s="44">
        <f>'2. Solution Only Discount'!$C$15</f>
        <v>0.96840000000000004</v>
      </c>
      <c r="O39" s="45">
        <f t="shared" si="7"/>
        <v>0</v>
      </c>
      <c r="Q39" s="29" t="s">
        <v>55</v>
      </c>
      <c r="R39" s="103"/>
      <c r="S39" s="103"/>
      <c r="T39" s="103"/>
      <c r="U39" s="103"/>
      <c r="V39" s="103"/>
      <c r="W39" s="103"/>
      <c r="X39" s="103"/>
      <c r="Y39" s="103"/>
      <c r="Z39" s="103"/>
      <c r="AA39" s="103"/>
      <c r="AB39" s="43">
        <f t="shared" si="8"/>
        <v>0</v>
      </c>
      <c r="AC39" s="44">
        <f>'2. Solution Only Discount'!$C$15</f>
        <v>0.96840000000000004</v>
      </c>
      <c r="AD39" s="45">
        <f t="shared" si="10"/>
        <v>0</v>
      </c>
      <c r="AF39" s="29" t="s">
        <v>55</v>
      </c>
      <c r="AG39" s="103"/>
      <c r="AH39" s="103"/>
      <c r="AI39" s="103"/>
      <c r="AJ39" s="103"/>
      <c r="AK39" s="103"/>
      <c r="AL39" s="103"/>
      <c r="AM39" s="103"/>
      <c r="AN39" s="103"/>
      <c r="AO39" s="103"/>
      <c r="AP39" s="103"/>
      <c r="AQ39" s="43">
        <f t="shared" si="9"/>
        <v>0</v>
      </c>
      <c r="AR39" s="44">
        <f>'2. Solution Only Discount'!$C$15</f>
        <v>0.96840000000000004</v>
      </c>
      <c r="AS39" s="45">
        <f t="shared" si="11"/>
        <v>0</v>
      </c>
    </row>
    <row r="40" spans="2:45" x14ac:dyDescent="0.25">
      <c r="B40" s="53" t="s">
        <v>56</v>
      </c>
      <c r="C40" s="103"/>
      <c r="D40" s="103"/>
      <c r="E40" s="103"/>
      <c r="F40" s="103"/>
      <c r="G40" s="103"/>
      <c r="H40" s="103"/>
      <c r="I40" s="103"/>
      <c r="J40" s="103"/>
      <c r="K40" s="103"/>
      <c r="L40" s="103"/>
      <c r="M40" s="43">
        <f t="shared" si="6"/>
        <v>0</v>
      </c>
      <c r="N40" s="44">
        <f>'2. Solution Only Discount'!$C$15</f>
        <v>0.96840000000000004</v>
      </c>
      <c r="O40" s="45">
        <f t="shared" si="7"/>
        <v>0</v>
      </c>
      <c r="Q40" s="53" t="s">
        <v>56</v>
      </c>
      <c r="R40" s="103"/>
      <c r="S40" s="103"/>
      <c r="T40" s="103"/>
      <c r="U40" s="103"/>
      <c r="V40" s="103"/>
      <c r="W40" s="103"/>
      <c r="X40" s="103"/>
      <c r="Y40" s="103"/>
      <c r="Z40" s="103"/>
      <c r="AA40" s="103"/>
      <c r="AB40" s="43">
        <f t="shared" si="8"/>
        <v>0</v>
      </c>
      <c r="AC40" s="44">
        <f>'2. Solution Only Discount'!$C$15</f>
        <v>0.96840000000000004</v>
      </c>
      <c r="AD40" s="45">
        <f t="shared" si="10"/>
        <v>0</v>
      </c>
      <c r="AF40" s="53" t="s">
        <v>56</v>
      </c>
      <c r="AG40" s="103"/>
      <c r="AH40" s="103"/>
      <c r="AI40" s="103"/>
      <c r="AJ40" s="103"/>
      <c r="AK40" s="103"/>
      <c r="AL40" s="103"/>
      <c r="AM40" s="103"/>
      <c r="AN40" s="103"/>
      <c r="AO40" s="103"/>
      <c r="AP40" s="103"/>
      <c r="AQ40" s="43">
        <f t="shared" si="9"/>
        <v>0</v>
      </c>
      <c r="AR40" s="44">
        <f>'2. Solution Only Discount'!$C$15</f>
        <v>0.96840000000000004</v>
      </c>
      <c r="AS40" s="45">
        <f t="shared" si="11"/>
        <v>0</v>
      </c>
    </row>
    <row r="41" spans="2:45" x14ac:dyDescent="0.25">
      <c r="B41" s="53" t="s">
        <v>57</v>
      </c>
      <c r="C41" s="103"/>
      <c r="D41" s="103"/>
      <c r="E41" s="103"/>
      <c r="F41" s="103"/>
      <c r="G41" s="103"/>
      <c r="H41" s="103"/>
      <c r="I41" s="103"/>
      <c r="J41" s="103"/>
      <c r="K41" s="103"/>
      <c r="L41" s="103"/>
      <c r="M41" s="43">
        <f t="shared" si="6"/>
        <v>0</v>
      </c>
      <c r="N41" s="44">
        <f>'2. Solution Only Discount'!$C$15</f>
        <v>0.96840000000000004</v>
      </c>
      <c r="O41" s="45">
        <f t="shared" si="7"/>
        <v>0</v>
      </c>
      <c r="Q41" s="53" t="s">
        <v>57</v>
      </c>
      <c r="R41" s="103"/>
      <c r="S41" s="103"/>
      <c r="T41" s="103"/>
      <c r="U41" s="103"/>
      <c r="V41" s="103"/>
      <c r="W41" s="103"/>
      <c r="X41" s="103"/>
      <c r="Y41" s="103"/>
      <c r="Z41" s="103"/>
      <c r="AA41" s="103"/>
      <c r="AB41" s="43">
        <f t="shared" si="8"/>
        <v>0</v>
      </c>
      <c r="AC41" s="44">
        <f>'2. Solution Only Discount'!$C$15</f>
        <v>0.96840000000000004</v>
      </c>
      <c r="AD41" s="45">
        <f t="shared" si="10"/>
        <v>0</v>
      </c>
      <c r="AF41" s="53" t="s">
        <v>57</v>
      </c>
      <c r="AG41" s="103"/>
      <c r="AH41" s="103"/>
      <c r="AI41" s="103"/>
      <c r="AJ41" s="103"/>
      <c r="AK41" s="103"/>
      <c r="AL41" s="103"/>
      <c r="AM41" s="103"/>
      <c r="AN41" s="103"/>
      <c r="AO41" s="103"/>
      <c r="AP41" s="103"/>
      <c r="AQ41" s="43">
        <f t="shared" si="9"/>
        <v>0</v>
      </c>
      <c r="AR41" s="44">
        <f>'2. Solution Only Discount'!$C$15</f>
        <v>0.96840000000000004</v>
      </c>
      <c r="AS41" s="45">
        <f t="shared" si="11"/>
        <v>0</v>
      </c>
    </row>
    <row r="42" spans="2:45" x14ac:dyDescent="0.25">
      <c r="B42" s="29" t="s">
        <v>58</v>
      </c>
      <c r="C42" s="103"/>
      <c r="D42" s="103"/>
      <c r="E42" s="103"/>
      <c r="F42" s="103"/>
      <c r="G42" s="103"/>
      <c r="H42" s="103"/>
      <c r="I42" s="103"/>
      <c r="J42" s="103"/>
      <c r="K42" s="103"/>
      <c r="L42" s="103"/>
      <c r="M42" s="43">
        <f t="shared" si="6"/>
        <v>0</v>
      </c>
      <c r="N42" s="44">
        <f>'2. Solution Only Discount'!$C$15</f>
        <v>0.96840000000000004</v>
      </c>
      <c r="O42" s="45">
        <f t="shared" si="7"/>
        <v>0</v>
      </c>
      <c r="Q42" s="29" t="s">
        <v>58</v>
      </c>
      <c r="R42" s="103"/>
      <c r="S42" s="103"/>
      <c r="T42" s="103"/>
      <c r="U42" s="103"/>
      <c r="V42" s="103"/>
      <c r="W42" s="103"/>
      <c r="X42" s="103"/>
      <c r="Y42" s="103"/>
      <c r="Z42" s="103"/>
      <c r="AA42" s="103"/>
      <c r="AB42" s="43">
        <f t="shared" si="8"/>
        <v>0</v>
      </c>
      <c r="AC42" s="44">
        <f>'2. Solution Only Discount'!$C$15</f>
        <v>0.96840000000000004</v>
      </c>
      <c r="AD42" s="45">
        <f t="shared" si="10"/>
        <v>0</v>
      </c>
      <c r="AF42" s="29" t="s">
        <v>58</v>
      </c>
      <c r="AG42" s="103"/>
      <c r="AH42" s="103"/>
      <c r="AI42" s="103"/>
      <c r="AJ42" s="103"/>
      <c r="AK42" s="103"/>
      <c r="AL42" s="103"/>
      <c r="AM42" s="103"/>
      <c r="AN42" s="103"/>
      <c r="AO42" s="103"/>
      <c r="AP42" s="103"/>
      <c r="AQ42" s="43">
        <f t="shared" si="9"/>
        <v>0</v>
      </c>
      <c r="AR42" s="44">
        <f>'2. Solution Only Discount'!$C$15</f>
        <v>0.96840000000000004</v>
      </c>
      <c r="AS42" s="45">
        <f t="shared" si="11"/>
        <v>0</v>
      </c>
    </row>
    <row r="43" spans="2:45" ht="14.25" customHeight="1" x14ac:dyDescent="0.25">
      <c r="B43" s="53" t="s">
        <v>59</v>
      </c>
      <c r="C43" s="103"/>
      <c r="D43" s="103"/>
      <c r="E43" s="103"/>
      <c r="F43" s="103"/>
      <c r="G43" s="103"/>
      <c r="H43" s="103"/>
      <c r="I43" s="103"/>
      <c r="J43" s="103"/>
      <c r="K43" s="103"/>
      <c r="L43" s="103"/>
      <c r="M43" s="43">
        <f t="shared" si="6"/>
        <v>0</v>
      </c>
      <c r="N43" s="44">
        <f>'2. Solution Only Discount'!$C$15</f>
        <v>0.96840000000000004</v>
      </c>
      <c r="O43" s="45">
        <f t="shared" si="7"/>
        <v>0</v>
      </c>
      <c r="Q43" s="53" t="s">
        <v>59</v>
      </c>
      <c r="R43" s="103"/>
      <c r="S43" s="103"/>
      <c r="T43" s="103"/>
      <c r="U43" s="103"/>
      <c r="V43" s="103"/>
      <c r="W43" s="103"/>
      <c r="X43" s="103"/>
      <c r="Y43" s="103"/>
      <c r="Z43" s="103"/>
      <c r="AA43" s="103"/>
      <c r="AB43" s="43">
        <f t="shared" si="8"/>
        <v>0</v>
      </c>
      <c r="AC43" s="44">
        <f>'2. Solution Only Discount'!$C$15</f>
        <v>0.96840000000000004</v>
      </c>
      <c r="AD43" s="45">
        <f t="shared" si="10"/>
        <v>0</v>
      </c>
      <c r="AF43" s="53" t="s">
        <v>59</v>
      </c>
      <c r="AG43" s="103"/>
      <c r="AH43" s="103"/>
      <c r="AI43" s="103"/>
      <c r="AJ43" s="103"/>
      <c r="AK43" s="103"/>
      <c r="AL43" s="103"/>
      <c r="AM43" s="103"/>
      <c r="AN43" s="103"/>
      <c r="AO43" s="103"/>
      <c r="AP43" s="103"/>
      <c r="AQ43" s="43">
        <f t="shared" si="9"/>
        <v>0</v>
      </c>
      <c r="AR43" s="44">
        <f>'2. Solution Only Discount'!$C$15</f>
        <v>0.96840000000000004</v>
      </c>
      <c r="AS43" s="45">
        <f t="shared" si="11"/>
        <v>0</v>
      </c>
    </row>
    <row r="44" spans="2:45" ht="14.25" customHeight="1" x14ac:dyDescent="0.25">
      <c r="B44" s="29" t="s">
        <v>60</v>
      </c>
      <c r="C44" s="103"/>
      <c r="D44" s="103"/>
      <c r="E44" s="103"/>
      <c r="F44" s="103"/>
      <c r="G44" s="103"/>
      <c r="H44" s="103"/>
      <c r="I44" s="103"/>
      <c r="J44" s="103"/>
      <c r="K44" s="103"/>
      <c r="L44" s="103"/>
      <c r="M44" s="43">
        <f t="shared" si="6"/>
        <v>0</v>
      </c>
      <c r="N44" s="44">
        <f>'2. Solution Only Discount'!$C$15</f>
        <v>0.96840000000000004</v>
      </c>
      <c r="O44" s="45">
        <f t="shared" si="7"/>
        <v>0</v>
      </c>
      <c r="Q44" s="29" t="s">
        <v>60</v>
      </c>
      <c r="R44" s="103"/>
      <c r="S44" s="103"/>
      <c r="T44" s="103"/>
      <c r="U44" s="103"/>
      <c r="V44" s="103"/>
      <c r="W44" s="103"/>
      <c r="X44" s="103"/>
      <c r="Y44" s="103"/>
      <c r="Z44" s="103"/>
      <c r="AA44" s="103"/>
      <c r="AB44" s="43">
        <f t="shared" si="8"/>
        <v>0</v>
      </c>
      <c r="AC44" s="44">
        <f>'2. Solution Only Discount'!$C$15</f>
        <v>0.96840000000000004</v>
      </c>
      <c r="AD44" s="45">
        <f t="shared" si="10"/>
        <v>0</v>
      </c>
      <c r="AF44" s="29" t="s">
        <v>60</v>
      </c>
      <c r="AG44" s="103"/>
      <c r="AH44" s="103"/>
      <c r="AI44" s="103"/>
      <c r="AJ44" s="103"/>
      <c r="AK44" s="103"/>
      <c r="AL44" s="103"/>
      <c r="AM44" s="103"/>
      <c r="AN44" s="103"/>
      <c r="AO44" s="103"/>
      <c r="AP44" s="103"/>
      <c r="AQ44" s="43">
        <f t="shared" si="9"/>
        <v>0</v>
      </c>
      <c r="AR44" s="44">
        <f>'2. Solution Only Discount'!$C$15</f>
        <v>0.96840000000000004</v>
      </c>
      <c r="AS44" s="45">
        <f t="shared" si="11"/>
        <v>0</v>
      </c>
    </row>
    <row r="45" spans="2:45" ht="14.25" customHeight="1" x14ac:dyDescent="0.25">
      <c r="B45" s="29" t="s">
        <v>61</v>
      </c>
      <c r="C45" s="103"/>
      <c r="D45" s="103"/>
      <c r="E45" s="103"/>
      <c r="F45" s="103"/>
      <c r="G45" s="103"/>
      <c r="H45" s="103"/>
      <c r="I45" s="103"/>
      <c r="J45" s="103"/>
      <c r="K45" s="103"/>
      <c r="L45" s="103"/>
      <c r="M45" s="43">
        <f t="shared" si="6"/>
        <v>0</v>
      </c>
      <c r="N45" s="44">
        <f>'2. Solution Only Discount'!$C$15</f>
        <v>0.96840000000000004</v>
      </c>
      <c r="O45" s="45">
        <f t="shared" si="7"/>
        <v>0</v>
      </c>
      <c r="Q45" s="29" t="s">
        <v>61</v>
      </c>
      <c r="R45" s="103"/>
      <c r="S45" s="103"/>
      <c r="T45" s="103"/>
      <c r="U45" s="103"/>
      <c r="V45" s="103"/>
      <c r="W45" s="103"/>
      <c r="X45" s="103"/>
      <c r="Y45" s="103"/>
      <c r="Z45" s="103"/>
      <c r="AA45" s="103"/>
      <c r="AB45" s="43">
        <f t="shared" si="8"/>
        <v>0</v>
      </c>
      <c r="AC45" s="44">
        <f>'2. Solution Only Discount'!$C$15</f>
        <v>0.96840000000000004</v>
      </c>
      <c r="AD45" s="45">
        <f t="shared" si="10"/>
        <v>0</v>
      </c>
      <c r="AF45" s="29" t="s">
        <v>61</v>
      </c>
      <c r="AG45" s="103"/>
      <c r="AH45" s="103"/>
      <c r="AI45" s="103"/>
      <c r="AJ45" s="103"/>
      <c r="AK45" s="103"/>
      <c r="AL45" s="103"/>
      <c r="AM45" s="103"/>
      <c r="AN45" s="103"/>
      <c r="AO45" s="103"/>
      <c r="AP45" s="103"/>
      <c r="AQ45" s="43">
        <f t="shared" si="9"/>
        <v>0</v>
      </c>
      <c r="AR45" s="44">
        <f>'2. Solution Only Discount'!$C$15</f>
        <v>0.96840000000000004</v>
      </c>
      <c r="AS45" s="45">
        <f t="shared" si="11"/>
        <v>0</v>
      </c>
    </row>
    <row r="46" spans="2:45" ht="14.45" customHeight="1" x14ac:dyDescent="0.25">
      <c r="B46" s="32" t="s">
        <v>45</v>
      </c>
      <c r="C46" s="103" t="s">
        <v>62</v>
      </c>
      <c r="D46" s="103" t="s">
        <v>62</v>
      </c>
      <c r="E46" s="103" t="s">
        <v>62</v>
      </c>
      <c r="F46" s="103" t="s">
        <v>62</v>
      </c>
      <c r="G46" s="103" t="s">
        <v>62</v>
      </c>
      <c r="H46" s="103" t="s">
        <v>63</v>
      </c>
      <c r="I46" s="103" t="s">
        <v>62</v>
      </c>
      <c r="J46" s="103" t="s">
        <v>62</v>
      </c>
      <c r="K46" s="103" t="s">
        <v>62</v>
      </c>
      <c r="L46" s="103" t="s">
        <v>62</v>
      </c>
      <c r="M46" s="43">
        <f t="shared" si="6"/>
        <v>0</v>
      </c>
      <c r="N46" s="44">
        <f>'2. Solution Only Discount'!$C$15</f>
        <v>0.96840000000000004</v>
      </c>
      <c r="O46" s="45">
        <f t="shared" si="7"/>
        <v>0</v>
      </c>
      <c r="Q46" s="32" t="s">
        <v>45</v>
      </c>
      <c r="R46" s="103" t="s">
        <v>62</v>
      </c>
      <c r="S46" s="103" t="s">
        <v>62</v>
      </c>
      <c r="T46" s="103" t="s">
        <v>62</v>
      </c>
      <c r="U46" s="103" t="s">
        <v>62</v>
      </c>
      <c r="V46" s="103" t="s">
        <v>62</v>
      </c>
      <c r="W46" s="103" t="s">
        <v>62</v>
      </c>
      <c r="X46" s="103" t="s">
        <v>62</v>
      </c>
      <c r="Y46" s="103" t="s">
        <v>62</v>
      </c>
      <c r="Z46" s="103" t="s">
        <v>62</v>
      </c>
      <c r="AA46" s="103" t="s">
        <v>62</v>
      </c>
      <c r="AB46" s="43">
        <f t="shared" si="8"/>
        <v>0</v>
      </c>
      <c r="AC46" s="44">
        <f>'2. Solution Only Discount'!$C$15</f>
        <v>0.96840000000000004</v>
      </c>
      <c r="AD46" s="45">
        <f t="shared" si="10"/>
        <v>0</v>
      </c>
      <c r="AF46" s="32" t="s">
        <v>45</v>
      </c>
      <c r="AG46" s="103" t="s">
        <v>62</v>
      </c>
      <c r="AH46" s="103" t="s">
        <v>62</v>
      </c>
      <c r="AI46" s="103" t="s">
        <v>62</v>
      </c>
      <c r="AJ46" s="103" t="s">
        <v>62</v>
      </c>
      <c r="AK46" s="103" t="s">
        <v>62</v>
      </c>
      <c r="AL46" s="103" t="s">
        <v>62</v>
      </c>
      <c r="AM46" s="103" t="s">
        <v>63</v>
      </c>
      <c r="AN46" s="103" t="s">
        <v>62</v>
      </c>
      <c r="AO46" s="103" t="s">
        <v>62</v>
      </c>
      <c r="AP46" s="103" t="s">
        <v>62</v>
      </c>
      <c r="AQ46" s="43">
        <f t="shared" si="9"/>
        <v>0</v>
      </c>
      <c r="AR46" s="44">
        <f>'2. Solution Only Discount'!$C$15</f>
        <v>0.96840000000000004</v>
      </c>
      <c r="AS46" s="45">
        <f t="shared" si="11"/>
        <v>0</v>
      </c>
    </row>
    <row r="47" spans="2:45" ht="14.45" customHeight="1" thickBot="1" x14ac:dyDescent="0.3">
      <c r="B47" s="32" t="s">
        <v>45</v>
      </c>
      <c r="C47" s="103" t="s">
        <v>62</v>
      </c>
      <c r="D47" s="103" t="s">
        <v>62</v>
      </c>
      <c r="E47" s="103" t="s">
        <v>62</v>
      </c>
      <c r="F47" s="103" t="s">
        <v>62</v>
      </c>
      <c r="G47" s="103" t="s">
        <v>62</v>
      </c>
      <c r="H47" s="103" t="s">
        <v>62</v>
      </c>
      <c r="I47" s="103" t="s">
        <v>62</v>
      </c>
      <c r="J47" s="103" t="s">
        <v>63</v>
      </c>
      <c r="K47" s="103" t="s">
        <v>62</v>
      </c>
      <c r="L47" s="103" t="s">
        <v>62</v>
      </c>
      <c r="M47" s="43">
        <f t="shared" si="6"/>
        <v>0</v>
      </c>
      <c r="N47" s="44">
        <f>'2. Solution Only Discount'!$C$15</f>
        <v>0.96840000000000004</v>
      </c>
      <c r="O47" s="45">
        <f t="shared" si="7"/>
        <v>0</v>
      </c>
      <c r="Q47" s="32" t="s">
        <v>45</v>
      </c>
      <c r="R47" s="103" t="s">
        <v>62</v>
      </c>
      <c r="S47" s="103" t="s">
        <v>62</v>
      </c>
      <c r="T47" s="103" t="s">
        <v>62</v>
      </c>
      <c r="U47" s="103" t="s">
        <v>62</v>
      </c>
      <c r="V47" s="103" t="s">
        <v>62</v>
      </c>
      <c r="W47" s="103" t="s">
        <v>62</v>
      </c>
      <c r="X47" s="103" t="s">
        <v>62</v>
      </c>
      <c r="Y47" s="103" t="s">
        <v>62</v>
      </c>
      <c r="Z47" s="103" t="s">
        <v>62</v>
      </c>
      <c r="AA47" s="103" t="s">
        <v>62</v>
      </c>
      <c r="AB47" s="43">
        <f t="shared" si="8"/>
        <v>0</v>
      </c>
      <c r="AC47" s="44">
        <f>'2. Solution Only Discount'!$C$15</f>
        <v>0.96840000000000004</v>
      </c>
      <c r="AD47" s="45">
        <f t="shared" si="10"/>
        <v>0</v>
      </c>
      <c r="AF47" s="46" t="s">
        <v>45</v>
      </c>
      <c r="AG47" s="103" t="s">
        <v>62</v>
      </c>
      <c r="AH47" s="103" t="s">
        <v>62</v>
      </c>
      <c r="AI47" s="103" t="s">
        <v>62</v>
      </c>
      <c r="AJ47" s="103" t="s">
        <v>62</v>
      </c>
      <c r="AK47" s="103" t="s">
        <v>62</v>
      </c>
      <c r="AL47" s="103" t="s">
        <v>62</v>
      </c>
      <c r="AM47" s="103" t="s">
        <v>62</v>
      </c>
      <c r="AN47" s="103" t="s">
        <v>62</v>
      </c>
      <c r="AO47" s="103" t="s">
        <v>62</v>
      </c>
      <c r="AP47" s="103" t="s">
        <v>62</v>
      </c>
      <c r="AQ47" s="43">
        <f t="shared" si="9"/>
        <v>0</v>
      </c>
      <c r="AR47" s="44">
        <f>'2. Solution Only Discount'!$C$15</f>
        <v>0.96840000000000004</v>
      </c>
      <c r="AS47" s="45">
        <f t="shared" si="11"/>
        <v>0</v>
      </c>
    </row>
    <row r="48" spans="2:45" ht="14.45" customHeight="1" x14ac:dyDescent="0.25">
      <c r="B48" s="32" t="s">
        <v>45</v>
      </c>
      <c r="C48" s="103"/>
      <c r="D48" s="103"/>
      <c r="E48" s="103"/>
      <c r="F48" s="103"/>
      <c r="G48" s="103"/>
      <c r="H48" s="103"/>
      <c r="I48" s="103"/>
      <c r="J48" s="103"/>
      <c r="K48" s="103"/>
      <c r="L48" s="103"/>
      <c r="M48" s="43">
        <f t="shared" si="6"/>
        <v>0</v>
      </c>
      <c r="N48" s="44">
        <f>'2. Solution Only Discount'!$C$15</f>
        <v>0.96840000000000004</v>
      </c>
      <c r="O48" s="45">
        <f t="shared" si="7"/>
        <v>0</v>
      </c>
      <c r="Q48" s="32" t="s">
        <v>45</v>
      </c>
      <c r="R48" s="103"/>
      <c r="S48" s="103"/>
      <c r="T48" s="103"/>
      <c r="U48" s="103"/>
      <c r="V48" s="103"/>
      <c r="W48" s="103"/>
      <c r="X48" s="103"/>
      <c r="Y48" s="103"/>
      <c r="Z48" s="103"/>
      <c r="AA48" s="103"/>
      <c r="AB48" s="43">
        <f t="shared" si="8"/>
        <v>0</v>
      </c>
      <c r="AC48" s="44">
        <f>'2. Solution Only Discount'!$C$15</f>
        <v>0.96840000000000004</v>
      </c>
      <c r="AD48" s="45">
        <f t="shared" si="10"/>
        <v>0</v>
      </c>
      <c r="AF48" s="32" t="s">
        <v>45</v>
      </c>
      <c r="AG48" s="103"/>
      <c r="AH48" s="103"/>
      <c r="AI48" s="103"/>
      <c r="AJ48" s="103"/>
      <c r="AK48" s="103"/>
      <c r="AL48" s="103"/>
      <c r="AM48" s="103"/>
      <c r="AN48" s="103"/>
      <c r="AO48" s="103"/>
      <c r="AP48" s="103"/>
      <c r="AQ48" s="43">
        <f t="shared" si="9"/>
        <v>0</v>
      </c>
      <c r="AR48" s="44">
        <f>'2. Solution Only Discount'!$C$15</f>
        <v>0.96840000000000004</v>
      </c>
      <c r="AS48" s="45">
        <f t="shared" si="11"/>
        <v>0</v>
      </c>
    </row>
    <row r="49" spans="2:45" ht="14.45" customHeight="1" thickBot="1" x14ac:dyDescent="0.3">
      <c r="B49" s="46" t="s">
        <v>45</v>
      </c>
      <c r="C49" s="104"/>
      <c r="D49" s="104"/>
      <c r="E49" s="104"/>
      <c r="F49" s="104"/>
      <c r="G49" s="104"/>
      <c r="H49" s="104"/>
      <c r="I49" s="104"/>
      <c r="J49" s="104"/>
      <c r="K49" s="104"/>
      <c r="L49" s="104"/>
      <c r="M49" s="47">
        <f t="shared" si="6"/>
        <v>0</v>
      </c>
      <c r="N49" s="44">
        <f>'2. Solution Only Discount'!$C$15</f>
        <v>0.96840000000000004</v>
      </c>
      <c r="O49" s="45">
        <f t="shared" si="7"/>
        <v>0</v>
      </c>
      <c r="Q49" s="46" t="s">
        <v>45</v>
      </c>
      <c r="R49" s="104"/>
      <c r="S49" s="104"/>
      <c r="T49" s="104"/>
      <c r="U49" s="104"/>
      <c r="V49" s="104"/>
      <c r="W49" s="104"/>
      <c r="X49" s="104"/>
      <c r="Y49" s="104"/>
      <c r="Z49" s="104"/>
      <c r="AA49" s="104"/>
      <c r="AB49" s="47">
        <f t="shared" si="8"/>
        <v>0</v>
      </c>
      <c r="AC49" s="44">
        <f>'2. Solution Only Discount'!$C$15</f>
        <v>0.96840000000000004</v>
      </c>
      <c r="AD49" s="45">
        <f t="shared" si="10"/>
        <v>0</v>
      </c>
      <c r="AF49" s="46" t="s">
        <v>45</v>
      </c>
      <c r="AG49" s="104"/>
      <c r="AH49" s="104"/>
      <c r="AI49" s="104"/>
      <c r="AJ49" s="104"/>
      <c r="AK49" s="104"/>
      <c r="AL49" s="104"/>
      <c r="AM49" s="104"/>
      <c r="AN49" s="104"/>
      <c r="AO49" s="104"/>
      <c r="AP49" s="104"/>
      <c r="AQ49" s="47">
        <f t="shared" si="9"/>
        <v>0</v>
      </c>
      <c r="AR49" s="44">
        <f>'2. Solution Only Discount'!$C$15</f>
        <v>0.96840000000000004</v>
      </c>
      <c r="AS49" s="45">
        <f t="shared" si="11"/>
        <v>0</v>
      </c>
    </row>
    <row r="50" spans="2:45" ht="15.75" thickBot="1" x14ac:dyDescent="0.3">
      <c r="B50" s="35" t="s">
        <v>46</v>
      </c>
      <c r="C50" s="105">
        <f t="shared" ref="C50:M50" si="12">SUM(C34:C49)</f>
        <v>82556000</v>
      </c>
      <c r="D50" s="105">
        <f t="shared" si="12"/>
        <v>82556000</v>
      </c>
      <c r="E50" s="105">
        <f t="shared" si="12"/>
        <v>82556000</v>
      </c>
      <c r="F50" s="105">
        <f t="shared" si="12"/>
        <v>82556000</v>
      </c>
      <c r="G50" s="105">
        <f t="shared" si="12"/>
        <v>82556000</v>
      </c>
      <c r="H50" s="105">
        <f t="shared" si="12"/>
        <v>85280348</v>
      </c>
      <c r="I50" s="105">
        <f t="shared" si="12"/>
        <v>85280348</v>
      </c>
      <c r="J50" s="105">
        <f t="shared" si="12"/>
        <v>85280348</v>
      </c>
      <c r="K50" s="105">
        <f t="shared" si="12"/>
        <v>85280348</v>
      </c>
      <c r="L50" s="105">
        <f t="shared" si="12"/>
        <v>85280348</v>
      </c>
      <c r="M50" s="105">
        <f t="shared" si="12"/>
        <v>839181740</v>
      </c>
      <c r="N50" s="48">
        <f>'2. Solution Only Discount'!$C$15</f>
        <v>0.96840000000000004</v>
      </c>
      <c r="O50" s="105">
        <f>SUM(O34:O49)</f>
        <v>26518142.983999968</v>
      </c>
      <c r="Q50" s="35" t="s">
        <v>46</v>
      </c>
      <c r="R50" s="105">
        <f>SUM(R34:R49)</f>
        <v>46472800</v>
      </c>
      <c r="S50" s="105">
        <f t="shared" ref="S50" si="13">SUM(S34:S49)</f>
        <v>46472800</v>
      </c>
      <c r="T50" s="105">
        <f t="shared" ref="T50" si="14">SUM(T34:T49)</f>
        <v>46472800</v>
      </c>
      <c r="U50" s="105">
        <f t="shared" ref="U50" si="15">SUM(U34:U49)</f>
        <v>46472800</v>
      </c>
      <c r="V50" s="105">
        <f t="shared" ref="V50" si="16">SUM(V34:V49)</f>
        <v>46472800</v>
      </c>
      <c r="W50" s="105">
        <f t="shared" ref="W50" si="17">SUM(W34:W49)</f>
        <v>48006402</v>
      </c>
      <c r="X50" s="105">
        <f t="shared" ref="X50" si="18">SUM(X34:X49)</f>
        <v>48006402</v>
      </c>
      <c r="Y50" s="105">
        <f t="shared" ref="Y50" si="19">SUM(Y34:Y49)</f>
        <v>48006402</v>
      </c>
      <c r="Z50" s="105">
        <f t="shared" ref="Z50" si="20">SUM(Z34:Z49)</f>
        <v>48006402</v>
      </c>
      <c r="AA50" s="105">
        <f t="shared" ref="AA50" si="21">SUM(AA34:AA49)</f>
        <v>48006402</v>
      </c>
      <c r="AB50" s="105">
        <f>SUM(AB34:AB49)</f>
        <v>472396010</v>
      </c>
      <c r="AC50" s="48">
        <f>'2. Solution Only Discount'!$C$15</f>
        <v>0.96840000000000004</v>
      </c>
      <c r="AD50" s="105">
        <f>SUM(AD34:AD49)</f>
        <v>14927713.915999983</v>
      </c>
      <c r="AF50" s="35" t="s">
        <v>46</v>
      </c>
      <c r="AG50" s="105">
        <f>SUM(AG34:AG49)</f>
        <v>27744800</v>
      </c>
      <c r="AH50" s="105">
        <f t="shared" ref="AH50" si="22">SUM(AH34:AH49)</f>
        <v>27744800</v>
      </c>
      <c r="AI50" s="105">
        <f t="shared" ref="AI50" si="23">SUM(AI34:AI49)</f>
        <v>27744800</v>
      </c>
      <c r="AJ50" s="105">
        <f t="shared" ref="AJ50" si="24">SUM(AJ34:AJ49)</f>
        <v>27744800</v>
      </c>
      <c r="AK50" s="105">
        <f t="shared" ref="AK50" si="25">SUM(AK34:AK49)</f>
        <v>27744800</v>
      </c>
      <c r="AL50" s="105">
        <f t="shared" ref="AL50" si="26">SUM(AL34:AL49)</f>
        <v>28660378</v>
      </c>
      <c r="AM50" s="105">
        <f t="shared" ref="AM50" si="27">SUM(AM34:AM49)</f>
        <v>28660378</v>
      </c>
      <c r="AN50" s="105">
        <f t="shared" ref="AN50" si="28">SUM(AN34:AN49)</f>
        <v>28660378</v>
      </c>
      <c r="AO50" s="105">
        <f t="shared" ref="AO50" si="29">SUM(AO34:AO49)</f>
        <v>28660378</v>
      </c>
      <c r="AP50" s="105">
        <f t="shared" ref="AP50" si="30">SUM(AP34:AP49)</f>
        <v>28660378</v>
      </c>
      <c r="AQ50" s="105">
        <f>SUM(AQ34:AQ49)</f>
        <v>282025890</v>
      </c>
      <c r="AR50" s="48">
        <f>'2. Solution Only Discount'!$C$15</f>
        <v>0.96840000000000004</v>
      </c>
      <c r="AS50" s="105">
        <f>SUM(AS34:AS49)</f>
        <v>8912018.1239999905</v>
      </c>
    </row>
    <row r="51" spans="2:45" ht="15" x14ac:dyDescent="0.25">
      <c r="B51" s="106"/>
      <c r="C51" s="38"/>
      <c r="D51" s="38"/>
      <c r="E51" s="38"/>
      <c r="F51" s="38"/>
      <c r="G51" s="38"/>
      <c r="H51" s="38"/>
      <c r="I51" s="38"/>
      <c r="J51" s="38"/>
      <c r="K51" s="38"/>
      <c r="L51" s="38"/>
      <c r="M51" s="38"/>
      <c r="N51" s="107"/>
      <c r="O51" s="108"/>
      <c r="Q51" s="106"/>
      <c r="R51" s="38"/>
      <c r="S51" s="38"/>
      <c r="T51" s="38"/>
      <c r="U51" s="38"/>
      <c r="V51" s="38"/>
      <c r="W51" s="38"/>
      <c r="X51" s="38"/>
      <c r="Y51" s="38"/>
      <c r="Z51" s="38"/>
      <c r="AA51" s="38"/>
      <c r="AB51" s="38"/>
      <c r="AC51" s="107"/>
      <c r="AD51" s="108"/>
      <c r="AF51" s="106"/>
      <c r="AG51" s="38"/>
      <c r="AH51" s="38"/>
      <c r="AI51" s="38"/>
      <c r="AJ51" s="38"/>
      <c r="AK51" s="38"/>
      <c r="AL51" s="38"/>
      <c r="AM51" s="38"/>
      <c r="AN51" s="38"/>
      <c r="AO51" s="38"/>
      <c r="AP51" s="38"/>
      <c r="AQ51" s="38"/>
      <c r="AR51" s="107"/>
      <c r="AS51" s="108"/>
    </row>
    <row r="52" spans="2:45" ht="18.75" customHeight="1" thickBot="1" x14ac:dyDescent="0.3">
      <c r="B52" s="39"/>
      <c r="O52" s="22"/>
      <c r="Q52" s="39"/>
      <c r="AD52" s="22"/>
      <c r="AF52" s="39"/>
      <c r="AS52" s="22"/>
    </row>
    <row r="53" spans="2:45" ht="34.35" customHeight="1" thickBot="1" x14ac:dyDescent="0.3">
      <c r="B53" s="152" t="s">
        <v>64</v>
      </c>
      <c r="C53" s="153"/>
      <c r="D53" s="153"/>
      <c r="E53" s="153"/>
      <c r="F53" s="153"/>
      <c r="G53" s="153"/>
      <c r="H53" s="153"/>
      <c r="I53" s="153"/>
      <c r="J53" s="153"/>
      <c r="K53" s="153"/>
      <c r="L53" s="153"/>
      <c r="M53" s="154"/>
      <c r="N53" s="23"/>
      <c r="O53" s="49"/>
      <c r="Q53" s="152" t="s">
        <v>64</v>
      </c>
      <c r="R53" s="153"/>
      <c r="S53" s="153"/>
      <c r="T53" s="153"/>
      <c r="U53" s="153"/>
      <c r="V53" s="153"/>
      <c r="W53" s="153"/>
      <c r="X53" s="153"/>
      <c r="Y53" s="153"/>
      <c r="Z53" s="153"/>
      <c r="AA53" s="153"/>
      <c r="AB53" s="154"/>
      <c r="AC53" s="23"/>
      <c r="AD53" s="49"/>
      <c r="AF53" s="152" t="s">
        <v>64</v>
      </c>
      <c r="AG53" s="153"/>
      <c r="AH53" s="153"/>
      <c r="AI53" s="153"/>
      <c r="AJ53" s="153"/>
      <c r="AK53" s="153"/>
      <c r="AL53" s="153"/>
      <c r="AM53" s="153"/>
      <c r="AN53" s="153"/>
      <c r="AO53" s="153"/>
      <c r="AP53" s="153"/>
      <c r="AQ53" s="154"/>
      <c r="AR53" s="23"/>
      <c r="AS53" s="49"/>
    </row>
    <row r="54" spans="2:45" x14ac:dyDescent="0.25">
      <c r="B54" s="155" t="s">
        <v>65</v>
      </c>
      <c r="C54" s="156"/>
      <c r="D54" s="156"/>
      <c r="E54" s="156"/>
      <c r="F54" s="156"/>
      <c r="G54" s="156"/>
      <c r="H54" s="156"/>
      <c r="I54" s="156"/>
      <c r="J54" s="156"/>
      <c r="K54" s="156"/>
      <c r="L54" s="156"/>
      <c r="M54" s="157"/>
      <c r="N54" s="8"/>
      <c r="O54" s="9"/>
      <c r="Q54" s="155" t="s">
        <v>65</v>
      </c>
      <c r="R54" s="156"/>
      <c r="S54" s="156"/>
      <c r="T54" s="156"/>
      <c r="U54" s="156"/>
      <c r="V54" s="156"/>
      <c r="W54" s="156"/>
      <c r="X54" s="156"/>
      <c r="Y54" s="156"/>
      <c r="Z54" s="156"/>
      <c r="AA54" s="156"/>
      <c r="AB54" s="157"/>
      <c r="AC54" s="8"/>
      <c r="AD54" s="9"/>
      <c r="AF54" s="155" t="s">
        <v>65</v>
      </c>
      <c r="AG54" s="156"/>
      <c r="AH54" s="156"/>
      <c r="AI54" s="156"/>
      <c r="AJ54" s="156"/>
      <c r="AK54" s="156"/>
      <c r="AL54" s="156"/>
      <c r="AM54" s="156"/>
      <c r="AN54" s="156"/>
      <c r="AO54" s="156"/>
      <c r="AP54" s="156"/>
      <c r="AQ54" s="157"/>
      <c r="AR54" s="8"/>
      <c r="AS54" s="9"/>
    </row>
    <row r="55" spans="2:45" x14ac:dyDescent="0.25">
      <c r="B55" s="118" t="s">
        <v>66</v>
      </c>
      <c r="C55" s="119"/>
      <c r="D55" s="119"/>
      <c r="E55" s="119"/>
      <c r="F55" s="119"/>
      <c r="G55" s="119"/>
      <c r="H55" s="119"/>
      <c r="I55" s="119"/>
      <c r="J55" s="119"/>
      <c r="K55" s="119"/>
      <c r="L55" s="119"/>
      <c r="M55" s="120"/>
      <c r="N55" s="8"/>
      <c r="O55" s="9"/>
      <c r="Q55" s="118" t="s">
        <v>66</v>
      </c>
      <c r="R55" s="119"/>
      <c r="S55" s="119"/>
      <c r="T55" s="119"/>
      <c r="U55" s="119"/>
      <c r="V55" s="119"/>
      <c r="W55" s="119"/>
      <c r="X55" s="119"/>
      <c r="Y55" s="119"/>
      <c r="Z55" s="119"/>
      <c r="AA55" s="119"/>
      <c r="AB55" s="120"/>
      <c r="AC55" s="8"/>
      <c r="AD55" s="9"/>
      <c r="AF55" s="118" t="s">
        <v>66</v>
      </c>
      <c r="AG55" s="119"/>
      <c r="AH55" s="119"/>
      <c r="AI55" s="119"/>
      <c r="AJ55" s="119"/>
      <c r="AK55" s="119"/>
      <c r="AL55" s="119"/>
      <c r="AM55" s="119"/>
      <c r="AN55" s="119"/>
      <c r="AO55" s="119"/>
      <c r="AP55" s="119"/>
      <c r="AQ55" s="120"/>
      <c r="AR55" s="8"/>
      <c r="AS55" s="9"/>
    </row>
    <row r="56" spans="2:45" x14ac:dyDescent="0.25">
      <c r="B56" s="158" t="s">
        <v>67</v>
      </c>
      <c r="C56" s="159"/>
      <c r="D56" s="159"/>
      <c r="E56" s="159"/>
      <c r="F56" s="159"/>
      <c r="G56" s="159"/>
      <c r="H56" s="159"/>
      <c r="I56" s="159"/>
      <c r="J56" s="159"/>
      <c r="K56" s="159"/>
      <c r="L56" s="159"/>
      <c r="M56" s="160"/>
      <c r="N56" s="8"/>
      <c r="O56" s="9"/>
      <c r="Q56" s="158" t="s">
        <v>67</v>
      </c>
      <c r="R56" s="159"/>
      <c r="S56" s="159"/>
      <c r="T56" s="159"/>
      <c r="U56" s="159"/>
      <c r="V56" s="159"/>
      <c r="W56" s="159"/>
      <c r="X56" s="159"/>
      <c r="Y56" s="159"/>
      <c r="Z56" s="159"/>
      <c r="AA56" s="159"/>
      <c r="AB56" s="160"/>
      <c r="AC56" s="8"/>
      <c r="AD56" s="9"/>
      <c r="AF56" s="158" t="s">
        <v>67</v>
      </c>
      <c r="AG56" s="159"/>
      <c r="AH56" s="159"/>
      <c r="AI56" s="159"/>
      <c r="AJ56" s="159"/>
      <c r="AK56" s="159"/>
      <c r="AL56" s="159"/>
      <c r="AM56" s="159"/>
      <c r="AN56" s="159"/>
      <c r="AO56" s="159"/>
      <c r="AP56" s="159"/>
      <c r="AQ56" s="160"/>
      <c r="AR56" s="8"/>
      <c r="AS56" s="9"/>
    </row>
    <row r="57" spans="2:45" x14ac:dyDescent="0.25">
      <c r="B57" s="158" t="s">
        <v>68</v>
      </c>
      <c r="C57" s="159"/>
      <c r="D57" s="159"/>
      <c r="E57" s="159"/>
      <c r="F57" s="159"/>
      <c r="G57" s="159"/>
      <c r="H57" s="159"/>
      <c r="I57" s="159"/>
      <c r="J57" s="159"/>
      <c r="K57" s="159"/>
      <c r="L57" s="159"/>
      <c r="M57" s="160"/>
      <c r="N57" s="8"/>
      <c r="O57" s="9"/>
      <c r="Q57" s="158" t="s">
        <v>68</v>
      </c>
      <c r="R57" s="159"/>
      <c r="S57" s="159"/>
      <c r="T57" s="159"/>
      <c r="U57" s="159"/>
      <c r="V57" s="159"/>
      <c r="W57" s="159"/>
      <c r="X57" s="159"/>
      <c r="Y57" s="159"/>
      <c r="Z57" s="159"/>
      <c r="AA57" s="159"/>
      <c r="AB57" s="160"/>
      <c r="AC57" s="8"/>
      <c r="AD57" s="9"/>
      <c r="AF57" s="158" t="s">
        <v>68</v>
      </c>
      <c r="AG57" s="159"/>
      <c r="AH57" s="159"/>
      <c r="AI57" s="159"/>
      <c r="AJ57" s="159"/>
      <c r="AK57" s="159"/>
      <c r="AL57" s="159"/>
      <c r="AM57" s="159"/>
      <c r="AN57" s="159"/>
      <c r="AO57" s="159"/>
      <c r="AP57" s="159"/>
      <c r="AQ57" s="160"/>
      <c r="AR57" s="8"/>
      <c r="AS57" s="9"/>
    </row>
    <row r="58" spans="2:45" x14ac:dyDescent="0.25">
      <c r="B58" s="158" t="s">
        <v>69</v>
      </c>
      <c r="C58" s="159"/>
      <c r="D58" s="159"/>
      <c r="E58" s="159"/>
      <c r="F58" s="159"/>
      <c r="G58" s="159"/>
      <c r="H58" s="159"/>
      <c r="I58" s="159"/>
      <c r="J58" s="159"/>
      <c r="K58" s="159"/>
      <c r="L58" s="159"/>
      <c r="M58" s="160"/>
      <c r="N58" s="8"/>
      <c r="O58" s="9"/>
      <c r="Q58" s="158" t="s">
        <v>70</v>
      </c>
      <c r="R58" s="159"/>
      <c r="S58" s="159"/>
      <c r="T58" s="159"/>
      <c r="U58" s="159"/>
      <c r="V58" s="159"/>
      <c r="W58" s="159"/>
      <c r="X58" s="159"/>
      <c r="Y58" s="159"/>
      <c r="Z58" s="159"/>
      <c r="AA58" s="159"/>
      <c r="AB58" s="160"/>
      <c r="AC58" s="8"/>
      <c r="AD58" s="9"/>
      <c r="AF58" s="158" t="s">
        <v>71</v>
      </c>
      <c r="AG58" s="159"/>
      <c r="AH58" s="159"/>
      <c r="AI58" s="159"/>
      <c r="AJ58" s="159"/>
      <c r="AK58" s="159"/>
      <c r="AL58" s="159"/>
      <c r="AM58" s="159"/>
      <c r="AN58" s="159"/>
      <c r="AO58" s="159"/>
      <c r="AP58" s="159"/>
      <c r="AQ58" s="160"/>
      <c r="AR58" s="8"/>
      <c r="AS58" s="9"/>
    </row>
    <row r="59" spans="2:45" x14ac:dyDescent="0.25">
      <c r="B59" s="112" t="s">
        <v>72</v>
      </c>
      <c r="N59" s="8"/>
      <c r="O59" s="9"/>
      <c r="Q59" s="112" t="s">
        <v>72</v>
      </c>
      <c r="AC59" s="8"/>
      <c r="AD59" s="9"/>
      <c r="AF59" s="112" t="s">
        <v>72</v>
      </c>
      <c r="AR59" s="8"/>
      <c r="AS59" s="9"/>
    </row>
    <row r="60" spans="2:45" x14ac:dyDescent="0.25">
      <c r="B60" s="149" t="s">
        <v>73</v>
      </c>
      <c r="C60" s="150"/>
      <c r="D60" s="150"/>
      <c r="E60" s="150"/>
      <c r="F60" s="150"/>
      <c r="G60" s="150"/>
      <c r="H60" s="150"/>
      <c r="I60" s="150"/>
      <c r="J60" s="150"/>
      <c r="K60" s="150"/>
      <c r="L60" s="150"/>
      <c r="M60" s="151"/>
      <c r="N60" s="10"/>
      <c r="O60" s="11"/>
      <c r="Q60" s="149" t="s">
        <v>73</v>
      </c>
      <c r="R60" s="150"/>
      <c r="S60" s="150"/>
      <c r="T60" s="150"/>
      <c r="U60" s="150"/>
      <c r="V60" s="150"/>
      <c r="W60" s="150"/>
      <c r="X60" s="150"/>
      <c r="Y60" s="150"/>
      <c r="Z60" s="150"/>
      <c r="AA60" s="150"/>
      <c r="AB60" s="151"/>
      <c r="AC60" s="10"/>
      <c r="AD60" s="11"/>
      <c r="AF60" s="149" t="s">
        <v>73</v>
      </c>
      <c r="AG60" s="150"/>
      <c r="AH60" s="150"/>
      <c r="AI60" s="150"/>
      <c r="AJ60" s="150"/>
      <c r="AK60" s="150"/>
      <c r="AL60" s="150"/>
      <c r="AM60" s="150"/>
      <c r="AN60" s="150"/>
      <c r="AO60" s="150"/>
      <c r="AP60" s="150"/>
      <c r="AQ60" s="151"/>
      <c r="AR60" s="10"/>
      <c r="AS60" s="11"/>
    </row>
    <row r="61" spans="2:45" x14ac:dyDescent="0.25">
      <c r="B61" s="146" t="s">
        <v>74</v>
      </c>
      <c r="C61" s="147"/>
      <c r="D61" s="147"/>
      <c r="E61" s="147"/>
      <c r="F61" s="147"/>
      <c r="G61" s="147"/>
      <c r="H61" s="147"/>
      <c r="I61" s="147"/>
      <c r="J61" s="147"/>
      <c r="K61" s="147"/>
      <c r="L61" s="147"/>
      <c r="M61" s="148"/>
      <c r="O61" s="22"/>
      <c r="Q61" s="146" t="s">
        <v>74</v>
      </c>
      <c r="R61" s="147"/>
      <c r="S61" s="147"/>
      <c r="T61" s="147"/>
      <c r="U61" s="147"/>
      <c r="V61" s="147"/>
      <c r="W61" s="147"/>
      <c r="X61" s="147"/>
      <c r="Y61" s="147"/>
      <c r="Z61" s="147"/>
      <c r="AA61" s="147"/>
      <c r="AB61" s="148"/>
      <c r="AD61" s="22"/>
      <c r="AF61" s="146" t="s">
        <v>74</v>
      </c>
      <c r="AG61" s="147"/>
      <c r="AH61" s="147"/>
      <c r="AI61" s="147"/>
      <c r="AJ61" s="147"/>
      <c r="AK61" s="147"/>
      <c r="AL61" s="147"/>
      <c r="AM61" s="147"/>
      <c r="AN61" s="147"/>
      <c r="AO61" s="147"/>
      <c r="AP61" s="147"/>
      <c r="AQ61" s="148"/>
      <c r="AS61" s="22"/>
    </row>
    <row r="62" spans="2:45" ht="15" thickBot="1" x14ac:dyDescent="0.3">
      <c r="B62" s="39" t="s">
        <v>75</v>
      </c>
      <c r="N62" s="51"/>
      <c r="O62" s="52"/>
      <c r="Q62" s="39" t="s">
        <v>75</v>
      </c>
      <c r="AC62" s="51"/>
      <c r="AD62" s="52"/>
      <c r="AF62" s="39" t="s">
        <v>75</v>
      </c>
      <c r="AR62" s="51"/>
      <c r="AS62" s="52"/>
    </row>
    <row r="63" spans="2:45" ht="15.75" thickTop="1" thickBot="1" x14ac:dyDescent="0.3">
      <c r="B63" s="50" t="s">
        <v>76</v>
      </c>
      <c r="C63" s="51"/>
      <c r="D63" s="51"/>
      <c r="E63" s="51"/>
      <c r="F63" s="51"/>
      <c r="G63" s="51"/>
      <c r="H63" s="51"/>
      <c r="I63" s="51"/>
      <c r="J63" s="51"/>
      <c r="K63" s="51"/>
      <c r="L63" s="51"/>
      <c r="M63" s="51"/>
      <c r="Q63" s="50" t="s">
        <v>76</v>
      </c>
      <c r="R63" s="51"/>
      <c r="S63" s="51"/>
      <c r="T63" s="51"/>
      <c r="U63" s="51"/>
      <c r="V63" s="51"/>
      <c r="W63" s="51"/>
      <c r="X63" s="51"/>
      <c r="Y63" s="51"/>
      <c r="Z63" s="51"/>
      <c r="AA63" s="51"/>
      <c r="AB63" s="51"/>
      <c r="AF63" s="50" t="s">
        <v>76</v>
      </c>
      <c r="AG63" s="51"/>
      <c r="AH63" s="51"/>
      <c r="AI63" s="51"/>
      <c r="AJ63" s="51"/>
      <c r="AK63" s="51"/>
      <c r="AL63" s="51"/>
      <c r="AM63" s="51"/>
      <c r="AN63" s="51"/>
      <c r="AO63" s="51"/>
      <c r="AP63" s="51"/>
      <c r="AQ63" s="51"/>
    </row>
    <row r="64" spans="2:45" ht="15" thickTop="1" x14ac:dyDescent="0.25">
      <c r="Q64" s="112" t="s">
        <v>62</v>
      </c>
      <c r="AF64" s="112" t="s">
        <v>62</v>
      </c>
    </row>
  </sheetData>
  <mergeCells count="43">
    <mergeCell ref="B60:M60"/>
    <mergeCell ref="B12:M12"/>
    <mergeCell ref="B54:M54"/>
    <mergeCell ref="B56:M56"/>
    <mergeCell ref="B57:M57"/>
    <mergeCell ref="B53:M53"/>
    <mergeCell ref="B32:O32"/>
    <mergeCell ref="C13:M13"/>
    <mergeCell ref="C14:M14"/>
    <mergeCell ref="C15:M15"/>
    <mergeCell ref="C16:M16"/>
    <mergeCell ref="B6:M6"/>
    <mergeCell ref="B7:M7"/>
    <mergeCell ref="B1:M1"/>
    <mergeCell ref="B2:M2"/>
    <mergeCell ref="C3:M3"/>
    <mergeCell ref="B8:M8"/>
    <mergeCell ref="B9:M9"/>
    <mergeCell ref="B10:M10"/>
    <mergeCell ref="B20:M20"/>
    <mergeCell ref="B18:O18"/>
    <mergeCell ref="Q18:AD18"/>
    <mergeCell ref="AF18:AS18"/>
    <mergeCell ref="AF20:AQ20"/>
    <mergeCell ref="Q20:AB20"/>
    <mergeCell ref="AF32:AS32"/>
    <mergeCell ref="Q32:AD32"/>
    <mergeCell ref="B61:M61"/>
    <mergeCell ref="Q61:AB61"/>
    <mergeCell ref="AF61:AQ61"/>
    <mergeCell ref="AF60:AQ60"/>
    <mergeCell ref="Q53:AB53"/>
    <mergeCell ref="Q54:AB54"/>
    <mergeCell ref="Q56:AB56"/>
    <mergeCell ref="Q58:AB58"/>
    <mergeCell ref="Q60:AB60"/>
    <mergeCell ref="AF53:AQ53"/>
    <mergeCell ref="AF54:AQ54"/>
    <mergeCell ref="AF56:AQ56"/>
    <mergeCell ref="AF57:AQ57"/>
    <mergeCell ref="AF58:AQ58"/>
    <mergeCell ref="Q57:AB57"/>
    <mergeCell ref="B58:M58"/>
  </mergeCells>
  <pageMargins left="0.7" right="0.7" top="0.75" bottom="0.75" header="0.3" footer="0.3"/>
  <pageSetup orientation="portrait" r:id="rId1"/>
  <customProperties>
    <customPr name="EpmWorksheetKeyString_GUID" r:id="rId2"/>
    <customPr name="Ibp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55"/>
  <sheetViews>
    <sheetView zoomScaleNormal="100" workbookViewId="0">
      <selection activeCell="I35" sqref="I35"/>
    </sheetView>
  </sheetViews>
  <sheetFormatPr defaultColWidth="8.85546875" defaultRowHeight="14.25" x14ac:dyDescent="0.25"/>
  <cols>
    <col min="1" max="1" width="3" style="3" customWidth="1"/>
    <col min="2" max="2" width="45.5703125" style="3" customWidth="1"/>
    <col min="3" max="3" width="30.7109375" style="3" customWidth="1"/>
    <col min="4" max="4" width="15.7109375" style="3" customWidth="1"/>
    <col min="5" max="5" width="40.7109375" style="3" customWidth="1"/>
    <col min="6" max="14" width="8.85546875" style="3"/>
    <col min="15" max="15" width="39" style="3" customWidth="1"/>
    <col min="16" max="16" width="28.85546875" style="3" customWidth="1"/>
    <col min="17" max="17" width="8.85546875" style="3"/>
    <col min="18" max="18" width="40.140625" style="3" customWidth="1"/>
    <col min="19" max="16384" width="8.85546875" style="3"/>
  </cols>
  <sheetData>
    <row r="1" spans="2:14" ht="23.25" customHeight="1" x14ac:dyDescent="0.25">
      <c r="B1" s="136" t="s">
        <v>12</v>
      </c>
      <c r="C1" s="175"/>
      <c r="D1" s="175"/>
      <c r="E1" s="175"/>
      <c r="F1" s="175"/>
      <c r="G1" s="175"/>
      <c r="H1" s="175"/>
      <c r="I1" s="175"/>
      <c r="J1" s="175"/>
      <c r="K1" s="175"/>
      <c r="L1" s="175"/>
      <c r="M1" s="176"/>
    </row>
    <row r="2" spans="2:14" ht="23.25" customHeight="1" x14ac:dyDescent="0.25">
      <c r="B2" s="177" t="s">
        <v>1</v>
      </c>
      <c r="C2" s="179"/>
      <c r="D2" s="179"/>
      <c r="E2" s="179"/>
      <c r="F2" s="179"/>
      <c r="G2" s="179"/>
      <c r="H2" s="179"/>
      <c r="I2" s="179"/>
      <c r="J2" s="179"/>
      <c r="K2" s="179"/>
      <c r="L2" s="179"/>
      <c r="M2" s="180"/>
      <c r="N2" s="73"/>
    </row>
    <row r="3" spans="2:14" ht="21" thickBot="1" x14ac:dyDescent="0.3">
      <c r="B3" s="78" t="s">
        <v>13</v>
      </c>
      <c r="C3" s="181" t="s">
        <v>14</v>
      </c>
      <c r="D3" s="182"/>
      <c r="E3" s="182"/>
      <c r="F3" s="182"/>
      <c r="G3" s="182"/>
      <c r="H3" s="182"/>
      <c r="I3" s="182"/>
      <c r="J3" s="182"/>
      <c r="K3" s="182"/>
      <c r="L3" s="182"/>
      <c r="M3" s="183"/>
    </row>
    <row r="5" spans="2:14" ht="15" thickBot="1" x14ac:dyDescent="0.3"/>
    <row r="6" spans="2:14" ht="40.35" customHeight="1" x14ac:dyDescent="0.25">
      <c r="B6" s="203" t="s">
        <v>77</v>
      </c>
      <c r="C6" s="204"/>
      <c r="D6" s="204"/>
      <c r="E6" s="204"/>
      <c r="F6" s="204"/>
      <c r="G6" s="204"/>
      <c r="H6" s="204"/>
      <c r="I6" s="204"/>
      <c r="J6" s="204"/>
      <c r="K6" s="204"/>
      <c r="L6" s="204"/>
      <c r="M6" s="205"/>
    </row>
    <row r="7" spans="2:14" ht="51.75" customHeight="1" x14ac:dyDescent="0.25">
      <c r="B7" s="166" t="s">
        <v>78</v>
      </c>
      <c r="C7" s="201"/>
      <c r="D7" s="201"/>
      <c r="E7" s="201"/>
      <c r="F7" s="201"/>
      <c r="G7" s="201"/>
      <c r="H7" s="201"/>
      <c r="I7" s="201"/>
      <c r="J7" s="201"/>
      <c r="K7" s="201"/>
      <c r="L7" s="201"/>
      <c r="M7" s="202"/>
    </row>
    <row r="8" spans="2:14" ht="58.9" customHeight="1" x14ac:dyDescent="0.25">
      <c r="B8" s="166" t="s">
        <v>79</v>
      </c>
      <c r="C8" s="201"/>
      <c r="D8" s="201"/>
      <c r="E8" s="201"/>
      <c r="F8" s="201"/>
      <c r="G8" s="201"/>
      <c r="H8" s="201"/>
      <c r="I8" s="201"/>
      <c r="J8" s="201"/>
      <c r="K8" s="201"/>
      <c r="L8" s="201"/>
      <c r="M8" s="202"/>
    </row>
    <row r="9" spans="2:14" ht="58.35" customHeight="1" x14ac:dyDescent="0.25">
      <c r="B9" s="166" t="s">
        <v>80</v>
      </c>
      <c r="C9" s="201"/>
      <c r="D9" s="201"/>
      <c r="E9" s="201"/>
      <c r="F9" s="201"/>
      <c r="G9" s="201"/>
      <c r="H9" s="201"/>
      <c r="I9" s="201"/>
      <c r="J9" s="201"/>
      <c r="K9" s="201"/>
      <c r="L9" s="201"/>
      <c r="M9" s="202"/>
    </row>
    <row r="10" spans="2:14" ht="31.9" customHeight="1" thickBot="1" x14ac:dyDescent="0.3">
      <c r="B10" s="169" t="s">
        <v>81</v>
      </c>
      <c r="C10" s="197"/>
      <c r="D10" s="197"/>
      <c r="E10" s="197"/>
      <c r="F10" s="197"/>
      <c r="G10" s="197"/>
      <c r="H10" s="197"/>
      <c r="I10" s="197"/>
      <c r="J10" s="197"/>
      <c r="K10" s="197"/>
      <c r="L10" s="197"/>
      <c r="M10" s="198"/>
    </row>
    <row r="12" spans="2:14" ht="15" thickBot="1" x14ac:dyDescent="0.3"/>
    <row r="13" spans="2:14" ht="30.75" customHeight="1" thickBot="1" x14ac:dyDescent="0.3">
      <c r="B13" s="115" t="s">
        <v>82</v>
      </c>
      <c r="C13" s="117"/>
    </row>
    <row r="14" spans="2:14" ht="15" x14ac:dyDescent="0.25">
      <c r="B14" s="56"/>
      <c r="C14" s="57" t="s">
        <v>83</v>
      </c>
    </row>
    <row r="15" spans="2:14" ht="15" thickBot="1" x14ac:dyDescent="0.3">
      <c r="B15" s="74" t="s">
        <v>84</v>
      </c>
      <c r="C15" s="102">
        <v>0.96840000000000004</v>
      </c>
    </row>
    <row r="16" spans="2:14" x14ac:dyDescent="0.25">
      <c r="B16" s="58"/>
    </row>
    <row r="17" spans="2:5" ht="15" thickBot="1" x14ac:dyDescent="0.3"/>
    <row r="18" spans="2:5" ht="26.45" customHeight="1" thickBot="1" x14ac:dyDescent="0.3">
      <c r="B18" s="152" t="s">
        <v>85</v>
      </c>
      <c r="C18" s="199"/>
      <c r="D18" s="59"/>
      <c r="E18" s="60"/>
    </row>
    <row r="19" spans="2:5" ht="30" x14ac:dyDescent="0.25">
      <c r="B19" s="61" t="s">
        <v>86</v>
      </c>
      <c r="C19" s="77" t="s">
        <v>87</v>
      </c>
      <c r="D19" s="77" t="s">
        <v>88</v>
      </c>
      <c r="E19" s="76" t="s">
        <v>89</v>
      </c>
    </row>
    <row r="20" spans="2:5" ht="15" x14ac:dyDescent="0.25">
      <c r="B20" s="79" t="s">
        <v>90</v>
      </c>
      <c r="C20" s="62" t="s">
        <v>91</v>
      </c>
      <c r="D20" s="63">
        <v>345465</v>
      </c>
      <c r="E20" s="114" t="s">
        <v>92</v>
      </c>
    </row>
    <row r="21" spans="2:5" ht="15" x14ac:dyDescent="0.25">
      <c r="B21" s="79" t="s">
        <v>93</v>
      </c>
      <c r="C21" s="62" t="s">
        <v>94</v>
      </c>
      <c r="D21" s="63">
        <v>420475</v>
      </c>
      <c r="E21" s="114" t="s">
        <v>92</v>
      </c>
    </row>
    <row r="22" spans="2:5" ht="15" x14ac:dyDescent="0.25">
      <c r="B22" s="79" t="s">
        <v>95</v>
      </c>
      <c r="C22" s="62" t="s">
        <v>96</v>
      </c>
      <c r="D22" s="63">
        <v>583808</v>
      </c>
      <c r="E22" s="114" t="s">
        <v>92</v>
      </c>
    </row>
    <row r="23" spans="2:5" ht="15" x14ac:dyDescent="0.25">
      <c r="B23" s="79" t="s">
        <v>97</v>
      </c>
      <c r="C23" s="62" t="s">
        <v>96</v>
      </c>
      <c r="D23" s="63" t="s">
        <v>62</v>
      </c>
      <c r="E23" s="114" t="s">
        <v>92</v>
      </c>
    </row>
    <row r="24" spans="2:5" ht="15" x14ac:dyDescent="0.25">
      <c r="B24" s="79" t="s">
        <v>98</v>
      </c>
      <c r="C24" s="65" t="s">
        <v>96</v>
      </c>
      <c r="D24" s="66"/>
      <c r="E24" s="114" t="s">
        <v>92</v>
      </c>
    </row>
    <row r="25" spans="2:5" ht="15" x14ac:dyDescent="0.25">
      <c r="B25" s="79" t="s">
        <v>99</v>
      </c>
      <c r="C25" s="65" t="s">
        <v>96</v>
      </c>
      <c r="D25" s="66"/>
      <c r="E25" s="114" t="s">
        <v>92</v>
      </c>
    </row>
    <row r="26" spans="2:5" ht="15" x14ac:dyDescent="0.25">
      <c r="B26" s="79" t="s">
        <v>100</v>
      </c>
      <c r="C26" s="65" t="s">
        <v>94</v>
      </c>
      <c r="D26" s="66"/>
      <c r="E26" s="114" t="s">
        <v>92</v>
      </c>
    </row>
    <row r="27" spans="2:5" ht="15" x14ac:dyDescent="0.25">
      <c r="B27" s="79" t="s">
        <v>101</v>
      </c>
      <c r="C27" s="65" t="s">
        <v>94</v>
      </c>
      <c r="D27" s="66"/>
      <c r="E27" s="114" t="s">
        <v>92</v>
      </c>
    </row>
    <row r="28" spans="2:5" ht="15" x14ac:dyDescent="0.25">
      <c r="B28" s="79" t="s">
        <v>102</v>
      </c>
      <c r="C28" s="65" t="s">
        <v>94</v>
      </c>
      <c r="D28" s="66"/>
      <c r="E28" s="114" t="s">
        <v>92</v>
      </c>
    </row>
    <row r="29" spans="2:5" ht="15" x14ac:dyDescent="0.25">
      <c r="B29" s="79" t="s">
        <v>103</v>
      </c>
      <c r="C29" s="65" t="s">
        <v>104</v>
      </c>
      <c r="D29" s="66">
        <v>0</v>
      </c>
      <c r="E29" s="114" t="s">
        <v>105</v>
      </c>
    </row>
    <row r="30" spans="2:5" ht="15" x14ac:dyDescent="0.25">
      <c r="B30" s="79" t="s">
        <v>106</v>
      </c>
      <c r="C30" s="65" t="s">
        <v>107</v>
      </c>
      <c r="D30" s="66"/>
      <c r="E30" s="114" t="s">
        <v>108</v>
      </c>
    </row>
    <row r="31" spans="2:5" ht="15" x14ac:dyDescent="0.25">
      <c r="B31" s="79" t="s">
        <v>109</v>
      </c>
      <c r="C31" s="65" t="s">
        <v>107</v>
      </c>
      <c r="D31" s="66"/>
      <c r="E31" s="114" t="s">
        <v>108</v>
      </c>
    </row>
    <row r="32" spans="2:5" ht="15" x14ac:dyDescent="0.25">
      <c r="B32" s="79" t="s">
        <v>110</v>
      </c>
      <c r="C32" s="65" t="s">
        <v>107</v>
      </c>
      <c r="D32" s="66"/>
      <c r="E32" s="114" t="s">
        <v>108</v>
      </c>
    </row>
    <row r="33" spans="2:13" ht="15" thickBot="1" x14ac:dyDescent="0.3">
      <c r="B33" s="69" t="s">
        <v>45</v>
      </c>
      <c r="C33" s="32" t="s">
        <v>62</v>
      </c>
    </row>
    <row r="34" spans="2:13" ht="15.75" thickBot="1" x14ac:dyDescent="0.3">
      <c r="B34" s="69" t="s">
        <v>45</v>
      </c>
      <c r="C34" s="32" t="s">
        <v>62</v>
      </c>
      <c r="D34" s="66"/>
    </row>
    <row r="35" spans="2:13" ht="15.75" thickBot="1" x14ac:dyDescent="0.3">
      <c r="B35" s="69" t="s">
        <v>45</v>
      </c>
      <c r="C35" s="70"/>
      <c r="D35" s="71"/>
      <c r="E35" s="72"/>
    </row>
    <row r="37" spans="2:13" ht="15" thickBot="1" x14ac:dyDescent="0.3"/>
    <row r="38" spans="2:13" ht="30.75" customHeight="1" thickBot="1" x14ac:dyDescent="0.3">
      <c r="B38" s="152" t="s">
        <v>111</v>
      </c>
      <c r="C38" s="199"/>
      <c r="D38" s="199"/>
      <c r="E38" s="200"/>
    </row>
    <row r="39" spans="2:13" ht="30" x14ac:dyDescent="0.25">
      <c r="B39" s="61" t="s">
        <v>86</v>
      </c>
      <c r="C39" s="77" t="s">
        <v>87</v>
      </c>
      <c r="D39" s="77" t="s">
        <v>88</v>
      </c>
      <c r="E39" s="76" t="s">
        <v>89</v>
      </c>
    </row>
    <row r="40" spans="2:13" ht="15" x14ac:dyDescent="0.25">
      <c r="B40" s="111" t="s">
        <v>112</v>
      </c>
      <c r="C40" s="32" t="s">
        <v>113</v>
      </c>
      <c r="D40" s="66">
        <v>45629</v>
      </c>
      <c r="E40" s="64" t="s">
        <v>114</v>
      </c>
    </row>
    <row r="41" spans="2:13" ht="15" x14ac:dyDescent="0.25">
      <c r="B41" s="111" t="s">
        <v>112</v>
      </c>
      <c r="C41" s="32" t="s">
        <v>115</v>
      </c>
      <c r="D41" s="66">
        <v>89650</v>
      </c>
      <c r="E41" s="64" t="s">
        <v>114</v>
      </c>
    </row>
    <row r="42" spans="2:13" ht="15" x14ac:dyDescent="0.25">
      <c r="B42" s="67" t="s">
        <v>45</v>
      </c>
      <c r="C42" s="65"/>
      <c r="D42" s="66"/>
      <c r="E42" s="64"/>
    </row>
    <row r="43" spans="2:13" ht="15" x14ac:dyDescent="0.25">
      <c r="B43" s="67" t="s">
        <v>45</v>
      </c>
      <c r="C43" s="68"/>
      <c r="D43" s="66"/>
      <c r="E43" s="64"/>
    </row>
    <row r="44" spans="2:13" ht="15.75" thickBot="1" x14ac:dyDescent="0.3">
      <c r="B44" s="75" t="s">
        <v>45</v>
      </c>
      <c r="C44" s="70"/>
      <c r="D44" s="71"/>
      <c r="E44" s="72"/>
    </row>
    <row r="45" spans="2:13" ht="15" thickBot="1" x14ac:dyDescent="0.3"/>
    <row r="46" spans="2:13" ht="24" customHeight="1" thickBot="1" x14ac:dyDescent="0.3">
      <c r="B46" s="115" t="s">
        <v>116</v>
      </c>
      <c r="C46" s="116"/>
      <c r="D46" s="116"/>
      <c r="E46" s="116"/>
      <c r="F46" s="116"/>
      <c r="G46" s="116"/>
      <c r="H46" s="116"/>
      <c r="I46" s="116"/>
      <c r="J46" s="116"/>
      <c r="K46" s="116"/>
      <c r="L46" s="116"/>
      <c r="M46" s="117"/>
    </row>
    <row r="47" spans="2:13" x14ac:dyDescent="0.25">
      <c r="B47" s="113" t="s">
        <v>117</v>
      </c>
      <c r="C47" s="54"/>
      <c r="D47" s="54"/>
      <c r="E47" s="54"/>
      <c r="F47" s="54"/>
      <c r="G47" s="54"/>
      <c r="H47" s="54"/>
      <c r="I47" s="54"/>
      <c r="J47" s="54"/>
      <c r="K47" s="54"/>
      <c r="L47" s="54"/>
      <c r="M47" s="55"/>
    </row>
    <row r="48" spans="2:13" x14ac:dyDescent="0.25">
      <c r="B48" s="79" t="s">
        <v>118</v>
      </c>
      <c r="C48" s="124"/>
      <c r="D48" s="124"/>
      <c r="E48" s="124"/>
      <c r="F48" s="124"/>
      <c r="G48" s="124"/>
      <c r="H48" s="124"/>
      <c r="I48" s="124"/>
      <c r="J48" s="124"/>
      <c r="K48" s="124"/>
      <c r="L48" s="124"/>
      <c r="M48" s="125"/>
    </row>
    <row r="49" spans="2:13" x14ac:dyDescent="0.25">
      <c r="B49" s="79" t="s">
        <v>119</v>
      </c>
      <c r="C49" s="124"/>
      <c r="D49" s="124"/>
      <c r="E49" s="124"/>
      <c r="F49" s="124"/>
      <c r="G49" s="124"/>
      <c r="H49" s="124"/>
      <c r="I49" s="124"/>
      <c r="J49" s="124"/>
      <c r="K49" s="124"/>
      <c r="L49" s="124"/>
      <c r="M49" s="125"/>
    </row>
    <row r="50" spans="2:13" x14ac:dyDescent="0.25">
      <c r="B50" s="79" t="s">
        <v>120</v>
      </c>
      <c r="C50" s="124"/>
      <c r="D50" s="124"/>
      <c r="E50" s="124"/>
      <c r="F50" s="124"/>
      <c r="G50" s="124"/>
      <c r="H50" s="124"/>
      <c r="I50" s="124"/>
      <c r="J50" s="124"/>
      <c r="K50" s="124"/>
      <c r="L50" s="124"/>
      <c r="M50" s="125"/>
    </row>
    <row r="51" spans="2:13" ht="15" thickBot="1" x14ac:dyDescent="0.3">
      <c r="B51" s="194" t="s">
        <v>121</v>
      </c>
      <c r="C51" s="195"/>
      <c r="D51" s="195"/>
      <c r="E51" s="195"/>
      <c r="F51" s="195"/>
      <c r="G51" s="195"/>
      <c r="H51" s="195"/>
      <c r="I51" s="195"/>
      <c r="J51" s="195"/>
      <c r="K51" s="195"/>
      <c r="L51" s="195"/>
      <c r="M51" s="196"/>
    </row>
    <row r="52" spans="2:13" x14ac:dyDescent="0.25">
      <c r="B52" s="123"/>
      <c r="C52" s="124"/>
      <c r="D52" s="124"/>
      <c r="E52" s="124"/>
      <c r="F52" s="124"/>
      <c r="G52" s="124"/>
      <c r="H52" s="124"/>
      <c r="I52" s="124"/>
      <c r="J52" s="124"/>
      <c r="K52" s="124"/>
      <c r="L52" s="124"/>
      <c r="M52" s="125"/>
    </row>
    <row r="53" spans="2:13" x14ac:dyDescent="0.25">
      <c r="B53" s="123"/>
      <c r="C53" s="124"/>
      <c r="D53" s="124"/>
      <c r="E53" s="124"/>
      <c r="F53" s="124"/>
      <c r="G53" s="124"/>
      <c r="H53" s="124"/>
      <c r="I53" s="124"/>
      <c r="J53" s="124"/>
      <c r="K53" s="124"/>
      <c r="L53" s="124"/>
      <c r="M53" s="125"/>
    </row>
    <row r="54" spans="2:13" x14ac:dyDescent="0.25">
      <c r="B54" s="123"/>
      <c r="C54" s="124"/>
      <c r="D54" s="124"/>
      <c r="E54" s="124"/>
      <c r="F54" s="124"/>
      <c r="G54" s="124"/>
      <c r="H54" s="124"/>
      <c r="I54" s="124"/>
      <c r="J54" s="124"/>
      <c r="K54" s="124"/>
      <c r="L54" s="124"/>
      <c r="M54" s="125"/>
    </row>
    <row r="55" spans="2:13" ht="15" thickBot="1" x14ac:dyDescent="0.3">
      <c r="B55" s="126" t="s">
        <v>122</v>
      </c>
      <c r="C55" s="121"/>
      <c r="D55" s="121"/>
      <c r="E55" s="121"/>
      <c r="F55" s="121"/>
      <c r="G55" s="121"/>
      <c r="H55" s="121"/>
      <c r="I55" s="121"/>
      <c r="J55" s="121"/>
      <c r="K55" s="121"/>
      <c r="L55" s="121"/>
      <c r="M55" s="122"/>
    </row>
  </sheetData>
  <mergeCells count="11">
    <mergeCell ref="B51:M51"/>
    <mergeCell ref="B1:M1"/>
    <mergeCell ref="B2:M2"/>
    <mergeCell ref="B10:M10"/>
    <mergeCell ref="B38:E38"/>
    <mergeCell ref="B18:C18"/>
    <mergeCell ref="C3:M3"/>
    <mergeCell ref="B9:M9"/>
    <mergeCell ref="B6:M6"/>
    <mergeCell ref="B7:M7"/>
    <mergeCell ref="B8:M8"/>
  </mergeCells>
  <pageMargins left="0.7" right="0.7" top="0.75" bottom="0.75" header="0.3" footer="0.3"/>
  <pageSetup orientation="portrait" r:id="rId1"/>
  <customProperties>
    <customPr name="EpmWorksheetKeyString_GUID" r:id="rId2"/>
    <customPr name="Ibp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29"/>
  <sheetViews>
    <sheetView tabSelected="1" zoomScaleNormal="100" workbookViewId="0">
      <selection activeCell="P17" sqref="P17"/>
    </sheetView>
  </sheetViews>
  <sheetFormatPr defaultColWidth="8.85546875" defaultRowHeight="14.25" x14ac:dyDescent="0.25"/>
  <cols>
    <col min="1" max="1" width="3.7109375" style="3" customWidth="1"/>
    <col min="2" max="2" width="40.85546875" style="3" customWidth="1"/>
    <col min="3" max="12" width="15.7109375" style="3" customWidth="1"/>
    <col min="13" max="13" width="17.140625" style="3" customWidth="1"/>
    <col min="14" max="16384" width="8.85546875" style="3"/>
  </cols>
  <sheetData>
    <row r="1" spans="2:13" ht="22.5" customHeight="1" x14ac:dyDescent="0.25">
      <c r="B1" s="136" t="s">
        <v>12</v>
      </c>
      <c r="C1" s="137"/>
      <c r="D1" s="137"/>
      <c r="E1" s="137"/>
      <c r="F1" s="137"/>
      <c r="G1" s="137"/>
      <c r="H1" s="137"/>
      <c r="I1" s="137"/>
      <c r="J1" s="137"/>
      <c r="K1" s="212"/>
      <c r="L1" s="212"/>
      <c r="M1" s="213"/>
    </row>
    <row r="2" spans="2:13" ht="23.25" customHeight="1" x14ac:dyDescent="0.25">
      <c r="B2" s="177" t="s">
        <v>1</v>
      </c>
      <c r="C2" s="178"/>
      <c r="D2" s="178"/>
      <c r="E2" s="178"/>
      <c r="F2" s="178"/>
      <c r="G2" s="178"/>
      <c r="H2" s="178"/>
      <c r="I2" s="178"/>
      <c r="J2" s="178"/>
      <c r="K2" s="178"/>
      <c r="L2" s="214"/>
      <c r="M2" s="215"/>
    </row>
    <row r="3" spans="2:13" ht="21" thickBot="1" x14ac:dyDescent="0.3">
      <c r="B3" s="78" t="s">
        <v>13</v>
      </c>
      <c r="C3" s="181" t="s">
        <v>123</v>
      </c>
      <c r="D3" s="181"/>
      <c r="E3" s="181"/>
      <c r="F3" s="181"/>
      <c r="G3" s="181"/>
      <c r="H3" s="216"/>
      <c r="I3" s="216"/>
      <c r="J3" s="216"/>
      <c r="K3" s="216"/>
      <c r="L3" s="216"/>
      <c r="M3" s="217"/>
    </row>
    <row r="4" spans="2:13" ht="15" thickBot="1" x14ac:dyDescent="0.3">
      <c r="B4" s="1"/>
      <c r="C4" s="2"/>
      <c r="D4" s="2"/>
      <c r="E4" s="2"/>
      <c r="F4" s="2"/>
    </row>
    <row r="5" spans="2:13" ht="20.25" x14ac:dyDescent="0.3">
      <c r="B5" s="218" t="s">
        <v>124</v>
      </c>
      <c r="C5" s="219"/>
      <c r="D5" s="219"/>
      <c r="E5" s="219"/>
      <c r="F5" s="219"/>
      <c r="G5" s="219"/>
      <c r="H5" s="219"/>
      <c r="I5" s="219"/>
      <c r="J5" s="219"/>
      <c r="K5" s="219"/>
      <c r="L5" s="219"/>
      <c r="M5" s="220"/>
    </row>
    <row r="6" spans="2:13" ht="15.75" x14ac:dyDescent="0.25">
      <c r="B6" s="206" t="s">
        <v>125</v>
      </c>
      <c r="C6" s="207"/>
      <c r="D6" s="207"/>
      <c r="E6" s="207"/>
      <c r="F6" s="207"/>
      <c r="G6" s="207"/>
      <c r="H6" s="207"/>
      <c r="I6" s="207"/>
      <c r="J6" s="207"/>
      <c r="K6" s="207"/>
      <c r="L6" s="207"/>
      <c r="M6" s="208"/>
    </row>
    <row r="7" spans="2:13" ht="80.45" customHeight="1" thickBot="1" x14ac:dyDescent="0.3">
      <c r="B7" s="209" t="s">
        <v>126</v>
      </c>
      <c r="C7" s="210"/>
      <c r="D7" s="210"/>
      <c r="E7" s="210"/>
      <c r="F7" s="210"/>
      <c r="G7" s="210"/>
      <c r="H7" s="210"/>
      <c r="I7" s="210"/>
      <c r="J7" s="210"/>
      <c r="K7" s="210"/>
      <c r="L7" s="210"/>
      <c r="M7" s="211"/>
    </row>
    <row r="8" spans="2:13" ht="15.75" x14ac:dyDescent="0.2">
      <c r="B8" s="80"/>
      <c r="C8" s="80"/>
      <c r="D8" s="80"/>
      <c r="E8" s="80"/>
      <c r="F8" s="80"/>
      <c r="G8" s="80"/>
      <c r="H8" s="81"/>
      <c r="I8" s="82"/>
      <c r="J8" s="82"/>
      <c r="K8" s="80"/>
      <c r="L8" s="80"/>
      <c r="M8" s="80"/>
    </row>
    <row r="9" spans="2:13" ht="16.5" thickBot="1" x14ac:dyDescent="0.25">
      <c r="B9" s="80"/>
      <c r="C9" s="80"/>
      <c r="D9" s="80"/>
      <c r="E9" s="80"/>
      <c r="F9" s="80"/>
      <c r="G9" s="80"/>
      <c r="H9" s="81"/>
      <c r="I9" s="82"/>
      <c r="J9" s="82"/>
      <c r="K9" s="80"/>
      <c r="L9" s="80"/>
      <c r="M9" s="80"/>
    </row>
    <row r="10" spans="2:13" ht="18.75" thickBot="1" x14ac:dyDescent="0.3">
      <c r="B10" s="83"/>
      <c r="C10" s="84" t="s">
        <v>33</v>
      </c>
      <c r="D10" s="85" t="s">
        <v>34</v>
      </c>
      <c r="E10" s="85" t="s">
        <v>35</v>
      </c>
      <c r="F10" s="85" t="s">
        <v>36</v>
      </c>
      <c r="G10" s="85" t="s">
        <v>37</v>
      </c>
      <c r="H10" s="85" t="s">
        <v>38</v>
      </c>
      <c r="I10" s="85" t="s">
        <v>39</v>
      </c>
      <c r="J10" s="85" t="s">
        <v>40</v>
      </c>
      <c r="K10" s="85" t="s">
        <v>41</v>
      </c>
      <c r="L10" s="86" t="s">
        <v>42</v>
      </c>
      <c r="M10" s="84" t="s">
        <v>43</v>
      </c>
    </row>
    <row r="11" spans="2:13" ht="16.5" thickBot="1" x14ac:dyDescent="0.3">
      <c r="B11" s="87" t="s">
        <v>127</v>
      </c>
      <c r="C11" s="88"/>
      <c r="D11" s="89"/>
      <c r="E11" s="90"/>
      <c r="F11" s="90"/>
      <c r="G11" s="90"/>
      <c r="H11" s="90"/>
      <c r="I11" s="90"/>
      <c r="J11" s="90"/>
      <c r="K11" s="91"/>
      <c r="L11" s="90"/>
      <c r="M11" s="88"/>
    </row>
    <row r="12" spans="2:13" ht="15.75" customHeight="1" x14ac:dyDescent="0.2">
      <c r="B12" s="92" t="s">
        <v>128</v>
      </c>
      <c r="C12" s="93">
        <v>238875</v>
      </c>
      <c r="D12" s="93">
        <v>238875</v>
      </c>
      <c r="E12" s="93">
        <v>238875</v>
      </c>
      <c r="F12" s="93">
        <v>238875</v>
      </c>
      <c r="G12" s="93">
        <v>238875</v>
      </c>
      <c r="H12" s="94">
        <v>246757.35</v>
      </c>
      <c r="I12" s="94">
        <v>246757.35</v>
      </c>
      <c r="J12" s="94">
        <v>246757.35</v>
      </c>
      <c r="K12" s="94">
        <v>246757.35</v>
      </c>
      <c r="L12" s="94">
        <v>246757.35</v>
      </c>
      <c r="M12" s="95">
        <f>SUM(C12:L12)</f>
        <v>2428161.7500000005</v>
      </c>
    </row>
    <row r="13" spans="2:13" ht="15.75" customHeight="1" x14ac:dyDescent="0.2">
      <c r="B13" s="92" t="s">
        <v>129</v>
      </c>
      <c r="C13" s="93">
        <v>183750</v>
      </c>
      <c r="D13" s="93">
        <v>183750</v>
      </c>
      <c r="E13" s="93">
        <v>183750</v>
      </c>
      <c r="F13" s="93">
        <v>183750</v>
      </c>
      <c r="G13" s="93">
        <v>183750</v>
      </c>
      <c r="H13" s="94">
        <v>189813.75</v>
      </c>
      <c r="I13" s="94">
        <v>189813.75</v>
      </c>
      <c r="J13" s="94">
        <v>189813.75</v>
      </c>
      <c r="K13" s="94">
        <v>189813.75</v>
      </c>
      <c r="L13" s="94">
        <v>189813.75</v>
      </c>
      <c r="M13" s="95">
        <f t="shared" ref="M13:M15" si="0">SUM(C13:L13)</f>
        <v>1867818.75</v>
      </c>
    </row>
    <row r="14" spans="2:13" ht="15.75" customHeight="1" x14ac:dyDescent="0.2">
      <c r="B14" s="92" t="s">
        <v>130</v>
      </c>
      <c r="C14" s="93">
        <v>37800</v>
      </c>
      <c r="D14" s="93">
        <v>37800</v>
      </c>
      <c r="E14" s="93">
        <v>37800</v>
      </c>
      <c r="F14" s="93">
        <v>37800</v>
      </c>
      <c r="G14" s="93">
        <v>37800</v>
      </c>
      <c r="H14" s="94">
        <v>39047.4</v>
      </c>
      <c r="I14" s="94">
        <v>39047.4</v>
      </c>
      <c r="J14" s="94">
        <v>39047.4</v>
      </c>
      <c r="K14" s="94">
        <v>39047.4</v>
      </c>
      <c r="L14" s="94">
        <v>39047.4</v>
      </c>
      <c r="M14" s="95">
        <f t="shared" si="0"/>
        <v>384237.00000000006</v>
      </c>
    </row>
    <row r="15" spans="2:13" ht="15.75" customHeight="1" x14ac:dyDescent="0.2">
      <c r="B15" s="92" t="s">
        <v>131</v>
      </c>
      <c r="C15" s="93">
        <v>131250</v>
      </c>
      <c r="D15" s="93">
        <v>131250</v>
      </c>
      <c r="E15" s="93">
        <v>131250</v>
      </c>
      <c r="F15" s="93">
        <v>131250</v>
      </c>
      <c r="G15" s="93">
        <v>131250</v>
      </c>
      <c r="H15" s="94">
        <v>135581.25</v>
      </c>
      <c r="I15" s="94">
        <v>135581.25</v>
      </c>
      <c r="J15" s="94">
        <v>135581.25</v>
      </c>
      <c r="K15" s="94">
        <v>135581.25</v>
      </c>
      <c r="L15" s="94">
        <v>135581.25</v>
      </c>
      <c r="M15" s="95">
        <f t="shared" si="0"/>
        <v>1334156.25</v>
      </c>
    </row>
    <row r="16" spans="2:13" ht="15.75" customHeight="1" x14ac:dyDescent="0.2">
      <c r="B16" s="92" t="s">
        <v>132</v>
      </c>
      <c r="C16" s="103">
        <v>52491.600000000006</v>
      </c>
      <c r="D16" s="103">
        <v>52491.600000000006</v>
      </c>
      <c r="E16" s="103">
        <v>52491.600000000006</v>
      </c>
      <c r="F16" s="103">
        <v>52491.600000000006</v>
      </c>
      <c r="G16" s="103">
        <v>52491.600000000006</v>
      </c>
      <c r="H16" s="103">
        <v>54223.05</v>
      </c>
      <c r="I16" s="103">
        <v>54223.05</v>
      </c>
      <c r="J16" s="103">
        <v>54223.05</v>
      </c>
      <c r="K16" s="103">
        <v>54223.05</v>
      </c>
      <c r="L16" s="103">
        <v>54223.05</v>
      </c>
      <c r="M16" s="95">
        <f>SUM(C16:L16)</f>
        <v>533573.25</v>
      </c>
    </row>
    <row r="17" spans="2:13" ht="16.350000000000001" customHeight="1" thickBot="1" x14ac:dyDescent="0.25">
      <c r="B17" s="96" t="s">
        <v>133</v>
      </c>
      <c r="C17" s="103">
        <v>105008.40000000001</v>
      </c>
      <c r="D17" s="103">
        <v>105008.40000000001</v>
      </c>
      <c r="E17" s="103">
        <v>105008.40000000001</v>
      </c>
      <c r="F17" s="103">
        <v>105008.40000000001</v>
      </c>
      <c r="G17" s="103">
        <v>105008.40000000001</v>
      </c>
      <c r="H17" s="103">
        <v>108473.40000000001</v>
      </c>
      <c r="I17" s="103">
        <v>108473.40000000001</v>
      </c>
      <c r="J17" s="103">
        <v>108473.40000000001</v>
      </c>
      <c r="K17" s="103">
        <v>108473.40000000001</v>
      </c>
      <c r="L17" s="103">
        <v>108473.40000000001</v>
      </c>
      <c r="M17" s="97">
        <f>SUM(C17:L17)</f>
        <v>1067409</v>
      </c>
    </row>
    <row r="18" spans="2:13" ht="15.75" thickBot="1" x14ac:dyDescent="0.3">
      <c r="B18" s="98" t="s">
        <v>46</v>
      </c>
      <c r="C18" s="99">
        <f t="shared" ref="C18:M18" si="1">SUM(C12:C17)</f>
        <v>749175</v>
      </c>
      <c r="D18" s="100">
        <f t="shared" si="1"/>
        <v>749175</v>
      </c>
      <c r="E18" s="100">
        <f t="shared" si="1"/>
        <v>749175</v>
      </c>
      <c r="F18" s="100">
        <f t="shared" si="1"/>
        <v>749175</v>
      </c>
      <c r="G18" s="100">
        <f t="shared" si="1"/>
        <v>749175</v>
      </c>
      <c r="H18" s="100">
        <f t="shared" si="1"/>
        <v>773896.20000000007</v>
      </c>
      <c r="I18" s="100">
        <f t="shared" si="1"/>
        <v>773896.20000000007</v>
      </c>
      <c r="J18" s="100">
        <f t="shared" si="1"/>
        <v>773896.20000000007</v>
      </c>
      <c r="K18" s="100">
        <f>SUM(K12:K17)</f>
        <v>773896.20000000007</v>
      </c>
      <c r="L18" s="100">
        <f t="shared" si="1"/>
        <v>773896.20000000007</v>
      </c>
      <c r="M18" s="101">
        <f t="shared" si="1"/>
        <v>7615356</v>
      </c>
    </row>
    <row r="19" spans="2:13" ht="15" thickBot="1" x14ac:dyDescent="0.25">
      <c r="B19" s="80"/>
      <c r="C19" s="80"/>
      <c r="D19" s="80"/>
      <c r="E19" s="80"/>
      <c r="F19" s="80"/>
      <c r="G19" s="80"/>
      <c r="H19" s="80"/>
      <c r="I19" s="80"/>
      <c r="J19" s="80"/>
      <c r="K19" s="80"/>
      <c r="L19" s="80"/>
      <c r="M19" s="80"/>
    </row>
    <row r="20" spans="2:13" ht="18.75" thickBot="1" x14ac:dyDescent="0.3">
      <c r="B20" s="221" t="s">
        <v>134</v>
      </c>
      <c r="C20" s="222"/>
      <c r="D20" s="222"/>
      <c r="E20" s="222"/>
      <c r="F20" s="222"/>
      <c r="G20" s="222"/>
      <c r="H20" s="222"/>
      <c r="I20" s="222"/>
      <c r="J20" s="222"/>
      <c r="K20" s="222"/>
      <c r="L20" s="222"/>
      <c r="M20" s="223"/>
    </row>
    <row r="21" spans="2:13" x14ac:dyDescent="0.25">
      <c r="B21" s="224" t="s">
        <v>135</v>
      </c>
      <c r="C21" s="225"/>
      <c r="D21" s="225"/>
      <c r="E21" s="225"/>
      <c r="F21" s="225"/>
      <c r="G21" s="225"/>
      <c r="H21" s="225"/>
      <c r="I21" s="225"/>
      <c r="J21" s="225"/>
      <c r="K21" s="225"/>
      <c r="L21" s="225"/>
      <c r="M21" s="226"/>
    </row>
    <row r="22" spans="2:13" x14ac:dyDescent="0.25">
      <c r="B22" s="227" t="s">
        <v>136</v>
      </c>
      <c r="C22" s="228"/>
      <c r="D22" s="228"/>
      <c r="E22" s="228"/>
      <c r="F22" s="228"/>
      <c r="G22" s="228"/>
      <c r="H22" s="228"/>
      <c r="I22" s="228"/>
      <c r="J22" s="228"/>
      <c r="K22" s="228"/>
      <c r="L22" s="228"/>
      <c r="M22" s="229"/>
    </row>
    <row r="23" spans="2:13" x14ac:dyDescent="0.25">
      <c r="B23" s="230" t="s">
        <v>137</v>
      </c>
      <c r="C23" s="231"/>
      <c r="D23" s="231"/>
      <c r="E23" s="231"/>
      <c r="F23" s="231"/>
      <c r="G23" s="231"/>
      <c r="H23" s="231"/>
      <c r="I23" s="231"/>
      <c r="J23" s="231"/>
      <c r="K23" s="231"/>
      <c r="L23" s="231"/>
      <c r="M23" s="232"/>
    </row>
    <row r="24" spans="2:13" x14ac:dyDescent="0.25">
      <c r="B24" s="233" t="s">
        <v>138</v>
      </c>
      <c r="C24" s="234"/>
      <c r="D24" s="234"/>
      <c r="E24" s="234"/>
      <c r="F24" s="234"/>
      <c r="G24" s="234"/>
      <c r="H24" s="234"/>
      <c r="I24" s="234"/>
      <c r="J24" s="234"/>
      <c r="K24" s="234"/>
      <c r="L24" s="234"/>
      <c r="M24" s="235"/>
    </row>
    <row r="25" spans="2:13" x14ac:dyDescent="0.25">
      <c r="B25" s="236" t="s">
        <v>139</v>
      </c>
      <c r="C25" s="159"/>
      <c r="D25" s="159"/>
      <c r="E25" s="159"/>
      <c r="F25" s="159"/>
      <c r="G25" s="159"/>
      <c r="H25" s="159"/>
      <c r="I25" s="159"/>
      <c r="J25" s="159"/>
      <c r="K25" s="159"/>
      <c r="L25" s="159"/>
      <c r="M25" s="160"/>
    </row>
    <row r="26" spans="2:13" ht="15" thickBot="1" x14ac:dyDescent="0.3">
      <c r="B26" s="194" t="s">
        <v>121</v>
      </c>
      <c r="C26" s="195"/>
      <c r="D26" s="195"/>
      <c r="E26" s="195"/>
      <c r="F26" s="195"/>
      <c r="G26" s="195"/>
      <c r="H26" s="195"/>
      <c r="I26" s="195"/>
      <c r="J26" s="195"/>
      <c r="K26" s="195"/>
      <c r="L26" s="195"/>
      <c r="M26" s="196"/>
    </row>
    <row r="27" spans="2:13" x14ac:dyDescent="0.25">
      <c r="B27" s="227"/>
      <c r="C27" s="228"/>
      <c r="D27" s="228"/>
      <c r="E27" s="228"/>
      <c r="F27" s="228"/>
      <c r="G27" s="228"/>
      <c r="H27" s="228"/>
      <c r="I27" s="228"/>
      <c r="J27" s="228"/>
      <c r="K27" s="228"/>
      <c r="L27" s="228"/>
      <c r="M27" s="229"/>
    </row>
    <row r="28" spans="2:13" x14ac:dyDescent="0.25">
      <c r="B28" s="227"/>
      <c r="C28" s="228"/>
      <c r="D28" s="228"/>
      <c r="E28" s="228"/>
      <c r="F28" s="228"/>
      <c r="G28" s="228"/>
      <c r="H28" s="228"/>
      <c r="I28" s="228"/>
      <c r="J28" s="228"/>
      <c r="K28" s="228"/>
      <c r="L28" s="228"/>
      <c r="M28" s="229"/>
    </row>
    <row r="29" spans="2:13" ht="15" thickBot="1" x14ac:dyDescent="0.3">
      <c r="B29" s="237" t="s">
        <v>122</v>
      </c>
      <c r="C29" s="195"/>
      <c r="D29" s="195"/>
      <c r="E29" s="195"/>
      <c r="F29" s="195"/>
      <c r="G29" s="195"/>
      <c r="H29" s="195"/>
      <c r="I29" s="195"/>
      <c r="J29" s="195"/>
      <c r="K29" s="195"/>
      <c r="L29" s="195"/>
      <c r="M29" s="196"/>
    </row>
  </sheetData>
  <mergeCells count="16">
    <mergeCell ref="B25:M25"/>
    <mergeCell ref="B26:M26"/>
    <mergeCell ref="B29:M29"/>
    <mergeCell ref="B27:M27"/>
    <mergeCell ref="B28:M28"/>
    <mergeCell ref="B20:M20"/>
    <mergeCell ref="B21:M21"/>
    <mergeCell ref="B22:M22"/>
    <mergeCell ref="B23:M23"/>
    <mergeCell ref="B24:M24"/>
    <mergeCell ref="B6:M6"/>
    <mergeCell ref="B7:M7"/>
    <mergeCell ref="B1:M1"/>
    <mergeCell ref="B2:M2"/>
    <mergeCell ref="C3:M3"/>
    <mergeCell ref="B5:M5"/>
  </mergeCells>
  <pageMargins left="0.7" right="0.7" top="0.75" bottom="0.75" header="0.3" footer="0.3"/>
  <pageSetup orientation="portrait" r:id="rId1"/>
  <customProperties>
    <customPr name="EpmWorksheetKeyString_GUID" r:id="rId2"/>
    <customPr name="Ibp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96EEEDBA818D42A0198A3F53F7155F" ma:contentTypeVersion="12" ma:contentTypeDescription="Create a new document." ma:contentTypeScope="" ma:versionID="e3c66093f4577623fda7a5a2bb9234ee">
  <xsd:schema xmlns:xsd="http://www.w3.org/2001/XMLSchema" xmlns:xs="http://www.w3.org/2001/XMLSchema" xmlns:p="http://schemas.microsoft.com/office/2006/metadata/properties" xmlns:ns1="http://schemas.microsoft.com/sharepoint/v3" xmlns:ns2="e06aa3e7-cca1-4720-a78c-2b7f127d7286" xmlns:ns3="c7067620-3c93-4237-9659-10f06bb47240" targetNamespace="http://schemas.microsoft.com/office/2006/metadata/properties" ma:root="true" ma:fieldsID="5def71b08e54b620dc3fc6888b0c20f2" ns1:_="" ns2:_="" ns3:_="">
    <xsd:import namespace="http://schemas.microsoft.com/sharepoint/v3"/>
    <xsd:import namespace="e06aa3e7-cca1-4720-a78c-2b7f127d7286"/>
    <xsd:import namespace="c7067620-3c93-4237-9659-10f06bb4724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6aa3e7-cca1-4720-a78c-2b7f127d7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4" nillable="true" ma:displayName="Length (seconds)"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067620-3c93-4237-9659-10f06bb4724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2B6E21-4ADE-4643-9571-95D5DCE39B9C}">
  <ds:schemaRefs>
    <ds:schemaRef ds:uri="http://schemas.microsoft.com/sharepoint/v3/contenttype/forms"/>
  </ds:schemaRefs>
</ds:datastoreItem>
</file>

<file path=customXml/itemProps2.xml><?xml version="1.0" encoding="utf-8"?>
<ds:datastoreItem xmlns:ds="http://schemas.openxmlformats.org/officeDocument/2006/customXml" ds:itemID="{BFAC36BE-AF57-4671-87E0-4D1E58AFA6A1}">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16294D3B-8E51-4DBD-9B60-926531413A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06aa3e7-cca1-4720-a78c-2b7f127d7286"/>
    <ds:schemaRef ds:uri="c7067620-3c93-4237-9659-10f06bb472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1. Solution Only Fixed Prices</vt:lpstr>
      <vt:lpstr>2. Solution Only Discount</vt:lpstr>
      <vt:lpstr>3. Additional Value-Added</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of Vermont</dc:creator>
  <cp:keywords/>
  <dc:description/>
  <cp:lastModifiedBy>Ryan Hatton</cp:lastModifiedBy>
  <cp:revision/>
  <dcterms:created xsi:type="dcterms:W3CDTF">2014-10-07T20:32:13Z</dcterms:created>
  <dcterms:modified xsi:type="dcterms:W3CDTF">2022-12-10T19:13:18Z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0x0101008496EEEDBA818D42A0198A3F53F7155F</vt:lpwstr>
  </property>
  <property fmtid="{D5CDD505-2E9C-101B-9397-08002B2CF9AE}" pid="3" name="IbpWorkbookKeyString_GUID">
    <vt:lpwstr>edf41e72-11d7-46ff-ae2d-0f8a6d37e276</vt:lpwstr>
  </property>
  <property fmtid="{D5CDD505-2E9C-101B-9397-08002B2CF9AE}" pid="4" name="_NewReviewCycle">
    <vt:lpwstr/>
  </property>
</Properties>
</file>