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spo-my.sharepoint.com/personal/kaestrada_naspo_org/Documents/Documents/"/>
    </mc:Choice>
  </mc:AlternateContent>
  <xr:revisionPtr revIDLastSave="0" documentId="8_{BF79D81A-60CB-499A-A9BF-A3269097F167}" xr6:coauthVersionLast="47" xr6:coauthVersionMax="47" xr10:uidLastSave="{00000000-0000-0000-0000-000000000000}"/>
  <bookViews>
    <workbookView xWindow="29430" yWindow="810" windowWidth="19185" windowHeight="11265" firstSheet="1" activeTab="1" xr2:uid="{4877BB07-0F2E-489A-A12A-7F5C1765D6C6}"/>
  </bookViews>
  <sheets>
    <sheet name="Summary" sheetId="2" state="hidden" r:id="rId1"/>
    <sheet name="Max Hrly Rates" sheetId="13" r:id="rId2"/>
    <sheet name="Mainframe aaS " sheetId="5" r:id="rId3"/>
    <sheet name="DWP - Collaboration Off 365" sheetId="6" r:id="rId4"/>
    <sheet name=" IaaS Public Cloud" sheetId="7" r:id="rId5"/>
    <sheet name="IaaS Public Cloud Mgd Srvs" sheetId="12" r:id="rId6"/>
    <sheet name="PaaS Public Cloud" sheetId="8" r:id="rId7"/>
    <sheet name="PaaS Public Cloud Mgd Srvs" sheetId="9" r:id="rId8"/>
    <sheet name="Data Ctr Host'g - Hyp Conv Infr" sheetId="10" r:id="rId9"/>
    <sheet name="Virt'n &amp; Provisioning" sheetId="11" r:id="rId10"/>
  </sheets>
  <externalReferences>
    <externalReference r:id="rId11"/>
  </externalReferences>
  <definedNames>
    <definedName name="_xlnm.Print_Area" localSheetId="4">' IaaS Public Cloud'!$A$1:$E$9</definedName>
    <definedName name="_xlnm.Print_Area" localSheetId="8">'Data Ctr Host''g - Hyp Conv Infr'!$A$5:$E$44</definedName>
    <definedName name="_xlnm.Print_Area" localSheetId="3">'DWP - Collaboration Off 365'!$B$4:$H$60</definedName>
    <definedName name="_xlnm.Print_Area" localSheetId="2">'Mainframe aaS '!$A$1:$E$10</definedName>
    <definedName name="_xlnm.Print_Area" localSheetId="6">'PaaS Public Cloud'!$A$1:$E$11</definedName>
    <definedName name="_xlnm.Print_Area" localSheetId="7">'PaaS Public Cloud Mgd Srvs'!$A$1:$G$9</definedName>
    <definedName name="_xlnm.Print_Area" localSheetId="0">Summary!$B$1:$F$19</definedName>
    <definedName name="_xlnm.Print_Area" localSheetId="9">'Virt''n &amp; Provisioning'!$B$3:$M$37</definedName>
    <definedName name="_xlnm.Print_Titles" localSheetId="9">'Virt''n &amp; Provisioning'!$1:$3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1" l="1"/>
  <c r="F32" i="11"/>
  <c r="F31" i="11"/>
  <c r="F30" i="11"/>
  <c r="F29" i="11"/>
  <c r="F17" i="11"/>
  <c r="F16" i="11"/>
  <c r="F15" i="11"/>
  <c r="F14" i="11"/>
  <c r="F13" i="11"/>
  <c r="F9" i="11"/>
  <c r="E6" i="12" l="1"/>
  <c r="E5" i="12"/>
  <c r="E7" i="12"/>
  <c r="D25" i="11"/>
  <c r="F25" i="11" s="1"/>
  <c r="K11" i="11"/>
  <c r="K10" i="11"/>
  <c r="C41" i="10"/>
  <c r="C40" i="10"/>
  <c r="C39" i="10"/>
  <c r="C38" i="10"/>
  <c r="C37" i="10"/>
  <c r="C36" i="10"/>
  <c r="C35" i="10"/>
  <c r="C34" i="10"/>
  <c r="C31" i="10"/>
  <c r="C30" i="10"/>
  <c r="C29" i="10"/>
  <c r="C28" i="10"/>
  <c r="C27" i="10"/>
  <c r="C26" i="10"/>
  <c r="C25" i="10"/>
  <c r="C19" i="10"/>
  <c r="C18" i="10"/>
  <c r="C16" i="10"/>
  <c r="C15" i="10"/>
  <c r="C14" i="10"/>
  <c r="C12" i="10"/>
  <c r="C11" i="10"/>
  <c r="C10" i="10"/>
  <c r="C9" i="10"/>
  <c r="C8" i="10"/>
  <c r="C7" i="10"/>
  <c r="E8" i="9"/>
  <c r="E7" i="9"/>
  <c r="E6" i="9"/>
  <c r="E10" i="8"/>
  <c r="E9" i="8"/>
  <c r="E8" i="8"/>
  <c r="E7" i="8"/>
  <c r="E6" i="8"/>
  <c r="E5" i="8"/>
  <c r="E9" i="7"/>
  <c r="E8" i="7"/>
  <c r="E7" i="7"/>
  <c r="E6" i="7"/>
  <c r="E5" i="7"/>
  <c r="E4" i="7"/>
  <c r="D59" i="6"/>
  <c r="D56" i="6"/>
  <c r="D55" i="6"/>
  <c r="D54" i="6"/>
  <c r="D53" i="6"/>
  <c r="D52" i="6"/>
  <c r="D51" i="6"/>
  <c r="D49" i="6"/>
  <c r="D46" i="6"/>
  <c r="D45" i="6"/>
  <c r="D44" i="6"/>
  <c r="D43" i="6"/>
  <c r="D42" i="6"/>
  <c r="D41" i="6"/>
  <c r="D39" i="6"/>
  <c r="D30" i="6"/>
  <c r="D29" i="6"/>
  <c r="D28" i="6"/>
  <c r="D27" i="6"/>
  <c r="D26" i="6"/>
  <c r="D25" i="6"/>
  <c r="D24" i="6"/>
  <c r="D14" i="6"/>
  <c r="D13" i="6"/>
  <c r="D12" i="6"/>
  <c r="D11" i="6"/>
  <c r="D10" i="6"/>
  <c r="D9" i="6"/>
  <c r="D8" i="6"/>
  <c r="C8" i="5"/>
  <c r="C7" i="5"/>
  <c r="C6" i="5"/>
</calcChain>
</file>

<file path=xl/sharedStrings.xml><?xml version="1.0" encoding="utf-8"?>
<sst xmlns="http://schemas.openxmlformats.org/spreadsheetml/2006/main" count="390" uniqueCount="195">
  <si>
    <t>Atos Cloud Services</t>
  </si>
  <si>
    <t>Atos Cloud Services Nomenclature</t>
  </si>
  <si>
    <t>IaaS</t>
  </si>
  <si>
    <t>PaaS</t>
  </si>
  <si>
    <t>Virtualization \ Provisioning of Legacy Applications \ Workloads</t>
  </si>
  <si>
    <t>Provisioning of Cloud Ready Applications \ Workloads</t>
  </si>
  <si>
    <t>SaaS</t>
  </si>
  <si>
    <t>Note: Pricing data are estimates and could be reduced based on volumes.</t>
  </si>
  <si>
    <t>LIST PRICE</t>
  </si>
  <si>
    <t>Service Item</t>
  </si>
  <si>
    <t>Current Processor Rate per MIP</t>
  </si>
  <si>
    <t>Current Tape Rate/GB</t>
  </si>
  <si>
    <t>Current DASD rate/GB</t>
  </si>
  <si>
    <t>Communication &amp; Collaboration Services - 1000 - 5000 Users</t>
  </si>
  <si>
    <t>LIST PRICE 
Charge per User per Month ($)</t>
  </si>
  <si>
    <t>Messaging - Microsoft Exchange Online</t>
  </si>
  <si>
    <t>Communication - Microsoft Teams</t>
  </si>
  <si>
    <t>Communication - Unified Communications Teams Phone Devices</t>
  </si>
  <si>
    <t xml:space="preserve">Communication - Unified Communications Teams Phone Systems </t>
  </si>
  <si>
    <t>Collaboration - Basic SharePoint Online Sites w/ OneDrive</t>
  </si>
  <si>
    <t xml:space="preserve">Microsoft M365 Tenant Management </t>
  </si>
  <si>
    <t xml:space="preserve">Microsoft Windows 365 </t>
  </si>
  <si>
    <t>Communication &amp; Collaboration Services - 5000+ Users</t>
  </si>
  <si>
    <t>M365 Collaboration US Only Labor 1k</t>
  </si>
  <si>
    <t>Exchange Online Mailboxes</t>
  </si>
  <si>
    <t>OneDrive Users</t>
  </si>
  <si>
    <t>SharePoint Online Users</t>
  </si>
  <si>
    <t>Teams Phone Devices</t>
  </si>
  <si>
    <t>Teams Phone Systems Devices</t>
  </si>
  <si>
    <t>Teams Users</t>
  </si>
  <si>
    <t>Tenant Management</t>
  </si>
  <si>
    <t>M365 Collaboration US Only Labor 5k</t>
  </si>
  <si>
    <t>Windows 365 Service Operation</t>
  </si>
  <si>
    <t>Category</t>
  </si>
  <si>
    <t>Sub-Category</t>
  </si>
  <si>
    <t>Service Description</t>
  </si>
  <si>
    <t>Designation of Quantity</t>
  </si>
  <si>
    <t>AWS Public Cloud Infrastructure Services</t>
  </si>
  <si>
    <t>Compute, Storage, and Network Consumption
(based on AWS Pricing Calculator for AWS Commercial Cloud with Discount % applied for first 2 years)</t>
  </si>
  <si>
    <t>Per AWS Pricing Calculator</t>
  </si>
  <si>
    <t>AWS Public Cloud Infrastructure Services with Managed Services</t>
  </si>
  <si>
    <r>
      <t xml:space="preserve">Compute, Storage, and Network Consumption </t>
    </r>
    <r>
      <rPr>
        <b/>
        <sz val="10"/>
        <color theme="1"/>
        <rFont val="Arial"/>
        <family val="2"/>
      </rPr>
      <t>with committed Public Cloud Managed Services</t>
    </r>
    <r>
      <rPr>
        <sz val="11"/>
        <color theme="1"/>
        <rFont val="Calibri"/>
        <family val="2"/>
        <scheme val="minor"/>
      </rPr>
      <t xml:space="preserve">
(based on AWS Pricing Calculator for AWS Commercial Cloud with Discount % applied for first 2 years)</t>
    </r>
  </si>
  <si>
    <t>Azure Public Cloud Infrastructure Services</t>
  </si>
  <si>
    <t>Compute, Storage, and Network Consumption
(based on Azure Pricing Calculator for Microsoft Commercial Cloud with Discount % applied)</t>
  </si>
  <si>
    <t>Per Azure Pricing Calculator</t>
  </si>
  <si>
    <t>Azure Public Cloud Infrastructure Services with Managed Services</t>
  </si>
  <si>
    <r>
      <t xml:space="preserve">Compute, Storage, and Network Consumption </t>
    </r>
    <r>
      <rPr>
        <b/>
        <sz val="10"/>
        <color theme="1"/>
        <rFont val="Arial"/>
        <family val="2"/>
      </rPr>
      <t>with committed Public Cloud Managed Services</t>
    </r>
    <r>
      <rPr>
        <sz val="11"/>
        <color theme="1"/>
        <rFont val="Calibri"/>
        <family val="2"/>
        <scheme val="minor"/>
      </rPr>
      <t xml:space="preserve">
(based on Azure Pricing Calculator for Microsoft Commercial Cloud with Discount % applied)</t>
    </r>
  </si>
  <si>
    <t>GCP Public Cloud Infrastructure Services</t>
  </si>
  <si>
    <t>Compute, Storage, and Network Consumption
(based on GCP Pricing Calculator with Discount % applied)</t>
  </si>
  <si>
    <t>Per GCP Pricing Calculator</t>
  </si>
  <si>
    <t>GCP Public Cloud Infrastructure Services with Managed Services</t>
  </si>
  <si>
    <r>
      <t xml:space="preserve">Compute, Storage, and Network Consumption </t>
    </r>
    <r>
      <rPr>
        <b/>
        <sz val="10"/>
        <color theme="1"/>
        <rFont val="Arial"/>
        <family val="2"/>
      </rPr>
      <t>with committed Public Cloud Managed Services</t>
    </r>
    <r>
      <rPr>
        <sz val="11"/>
        <color theme="1"/>
        <rFont val="Calibri"/>
        <family val="2"/>
        <scheme val="minor"/>
      </rPr>
      <t xml:space="preserve">
(based on GCP Pricing Calculator with Discount % applied)</t>
    </r>
  </si>
  <si>
    <t>AWS Public Cloud Platform Services</t>
  </si>
  <si>
    <t>Public Cloud Platform as a Service
(based on AWS Pricing Calculator for AWS Commercial Cloud with Discount % applied for first 2 years)</t>
  </si>
  <si>
    <t>AWS Public Cloud Platform Services with Managed Services</t>
  </si>
  <si>
    <r>
      <t xml:space="preserve">Public Cloud Platform as a Service </t>
    </r>
    <r>
      <rPr>
        <b/>
        <sz val="10"/>
        <color theme="1"/>
        <rFont val="Arial"/>
        <family val="2"/>
      </rPr>
      <t>with committed Public Cloud Managed Services</t>
    </r>
    <r>
      <rPr>
        <sz val="11"/>
        <color theme="1"/>
        <rFont val="Calibri"/>
        <family val="2"/>
        <scheme val="minor"/>
      </rPr>
      <t xml:space="preserve">
(based on AWS Pricing Calculator for AWS Commercial Cloud with Discount % applied for first 2 years)</t>
    </r>
  </si>
  <si>
    <t>Azure Public Cloud Platform Services</t>
  </si>
  <si>
    <t>Public Cloud Platform as a Service
(based on Azure Pricing Calculator for Microsoft Commercial Cloud with Discount % applied)</t>
  </si>
  <si>
    <t>Azure Public Cloud Platform Services with Managed Services</t>
  </si>
  <si>
    <r>
      <t xml:space="preserve">Public Cloud Platform as a Service </t>
    </r>
    <r>
      <rPr>
        <b/>
        <sz val="10"/>
        <color theme="1"/>
        <rFont val="Arial"/>
        <family val="2"/>
      </rPr>
      <t>with committed Public Cloud Managed Services</t>
    </r>
    <r>
      <rPr>
        <sz val="11"/>
        <color theme="1"/>
        <rFont val="Calibri"/>
        <family val="2"/>
        <scheme val="minor"/>
      </rPr>
      <t xml:space="preserve">
(based on Azure Pricing Calculator for Microsoft Commercial Cloud with Discount % applied)</t>
    </r>
  </si>
  <si>
    <t>GCP Public Cloud Platform Services</t>
  </si>
  <si>
    <t>Public Cloud Platform as a Service
(based on GCP Pricing Calculator with Discount % applied)</t>
  </si>
  <si>
    <t>GCP Public Cloud Platform Services with Managed Services</t>
  </si>
  <si>
    <r>
      <t xml:space="preserve">Public Cloud Platform as a Service </t>
    </r>
    <r>
      <rPr>
        <b/>
        <sz val="10"/>
        <color theme="1"/>
        <rFont val="Arial"/>
        <family val="2"/>
      </rPr>
      <t>with committed Public Cloud Managed Services</t>
    </r>
    <r>
      <rPr>
        <sz val="11"/>
        <color theme="1"/>
        <rFont val="Calibri"/>
        <family val="2"/>
        <scheme val="minor"/>
      </rPr>
      <t xml:space="preserve">
(based on GCP Pricing Calculator with Discount % applied)</t>
    </r>
  </si>
  <si>
    <t>Public Cloud - Managed Services (PaaS)</t>
  </si>
  <si>
    <t>List Price</t>
  </si>
  <si>
    <t>Public Cloud Managed Services - Service Onboarding</t>
  </si>
  <si>
    <t>Service Onboarding for Public Cloud Managed Services - Onetime Cost</t>
  </si>
  <si>
    <t>Onetime Cost for Service Onboarding per Billing Entity</t>
  </si>
  <si>
    <t>Public Cloud Managed Services - Base Monthly Service Fee</t>
  </si>
  <si>
    <t>Onshore Public Cloud Managed Services Base Monthly Service Fee</t>
  </si>
  <si>
    <t>Base Monthly Service Fee per Billing Entity</t>
  </si>
  <si>
    <t>Public Cloud Managed Services - Recurring Monthly Service Fee</t>
  </si>
  <si>
    <t>Onshore Public Cloud Managed Services based on PaaS Consumption</t>
  </si>
  <si>
    <t>Recurring Monthly Service Fee Based on Monthly Cloud Spend per Billing Entity</t>
  </si>
  <si>
    <t>Virtual Compute</t>
  </si>
  <si>
    <t>vCPU of a virtual server</t>
  </si>
  <si>
    <t>per vCPU allocated</t>
  </si>
  <si>
    <t>Labor India</t>
  </si>
  <si>
    <t>Labor Poland</t>
  </si>
  <si>
    <t>vMEM of a virtual server</t>
  </si>
  <si>
    <t>per Gb of Memory</t>
  </si>
  <si>
    <t>Cloud PaaS RU Cost per month</t>
  </si>
  <si>
    <t>Service fee for a virtual server</t>
  </si>
  <si>
    <t>per OS</t>
  </si>
  <si>
    <t>Cloud VMRU cost per month</t>
  </si>
  <si>
    <t>Backup</t>
  </si>
  <si>
    <t>Active - Less than 45 days retention</t>
  </si>
  <si>
    <t>GB/Month (Net allocated)</t>
  </si>
  <si>
    <t>Labor Backup Onshore</t>
  </si>
  <si>
    <t>Security</t>
  </si>
  <si>
    <t>Handeld by BDS</t>
  </si>
  <si>
    <t>Network load Balancing</t>
  </si>
  <si>
    <t>Handeld by Network</t>
  </si>
  <si>
    <t>Storage (SAN)</t>
  </si>
  <si>
    <t>Platinum</t>
  </si>
  <si>
    <t>GB/month net allocated</t>
  </si>
  <si>
    <t>Labor Platinum Onshore</t>
  </si>
  <si>
    <t>Gold</t>
  </si>
  <si>
    <t>Labor Gold Onshore</t>
  </si>
  <si>
    <t>Silver</t>
  </si>
  <si>
    <t>Labor Silver Onshore</t>
  </si>
  <si>
    <t>Bronze</t>
  </si>
  <si>
    <t>Labor Bronze Onshore</t>
  </si>
  <si>
    <t>Storage (NAS)</t>
  </si>
  <si>
    <t>Shared Storage</t>
  </si>
  <si>
    <t>Labor Gold Obshore</t>
  </si>
  <si>
    <t>Connectivity</t>
  </si>
  <si>
    <t>Bandwidth - per Mbps</t>
  </si>
  <si>
    <t>Platform as a Service (PaaS)</t>
  </si>
  <si>
    <t>Virtualization \ Provisioning of Legacy Applications \ Workloads - Hourly Model</t>
  </si>
  <si>
    <t>Price per Month ($)</t>
  </si>
  <si>
    <t>Platform Fee - Including up to 50,000 Node Hours per Month</t>
  </si>
  <si>
    <t>Node Hours per Month</t>
  </si>
  <si>
    <t>Price per Node per Hour ($)</t>
  </si>
  <si>
    <t>0 - 50,000</t>
  </si>
  <si>
    <t>Included</t>
  </si>
  <si>
    <t>50,001 - 100,000</t>
  </si>
  <si>
    <t>Atos Public Safety Unit Pricing Model</t>
  </si>
  <si>
    <t>100,001 - 200,000</t>
  </si>
  <si>
    <t>200,001 - 400,000</t>
  </si>
  <si>
    <t>Non Recurring Costs</t>
  </si>
  <si>
    <t>400,001 - 750,000</t>
  </si>
  <si>
    <t>Item Description</t>
  </si>
  <si>
    <t>List Unit Price</t>
  </si>
  <si>
    <t xml:space="preserve">750,001 - </t>
  </si>
  <si>
    <t>NG911 Core SaaS</t>
  </si>
  <si>
    <t>NG911 CC &amp; AD Telephony SaaS</t>
  </si>
  <si>
    <t>NG911 Call Handling SaaS</t>
  </si>
  <si>
    <t>NGCS SaaS</t>
  </si>
  <si>
    <t>Virtualization \ Provisioning of Legacy Applications \ Workloads - Monthly Model</t>
  </si>
  <si>
    <t>Professional Services</t>
  </si>
  <si>
    <t>Recurring Costs</t>
  </si>
  <si>
    <t>Platform Fee - Including up to 150 Node Deployments per Month</t>
  </si>
  <si>
    <t>Node Deployments per Month</t>
  </si>
  <si>
    <t>Price per Node per Month ($)</t>
  </si>
  <si>
    <t>NGCS MS SaaS</t>
  </si>
  <si>
    <t>0 - 150</t>
  </si>
  <si>
    <t>151 - 250</t>
  </si>
  <si>
    <t>251 - 500</t>
  </si>
  <si>
    <t>501 - 1000</t>
  </si>
  <si>
    <t>1001 - 10,000</t>
  </si>
  <si>
    <t xml:space="preserve">10,001 - </t>
  </si>
  <si>
    <t>Public Cloud - Managed Services (IaaS)</t>
  </si>
  <si>
    <t>Onshore Public Cloud Managed Services based on IaaS Consumption</t>
  </si>
  <si>
    <t>Sr. Consultant</t>
  </si>
  <si>
    <t>Project Manager I</t>
  </si>
  <si>
    <t>Mainframe Services and Managed Services</t>
  </si>
  <si>
    <t>IaaS - Public Cloud</t>
  </si>
  <si>
    <t>IaaS - Public Cloud Services</t>
  </si>
  <si>
    <t>PaaS - Public Cloud</t>
  </si>
  <si>
    <t>PaaS - Public Cloud Services</t>
  </si>
  <si>
    <t>Discount</t>
  </si>
  <si>
    <t>Digital Cloud Hosting Services (DCH)</t>
  </si>
  <si>
    <t>Same as Before</t>
  </si>
  <si>
    <t>Removed</t>
  </si>
  <si>
    <t>Contract Price</t>
  </si>
  <si>
    <t>Digital Work Place &amp; Collaboration (SaaS)</t>
  </si>
  <si>
    <t>Public Cloud - PaaS Pricing</t>
  </si>
  <si>
    <t>CONTRACT PRICE
Charge per User per Month ($)</t>
  </si>
  <si>
    <t>Data Center Hosting, Hyper Converged Infrastructure</t>
  </si>
  <si>
    <t>Contract Price per Month ($)</t>
  </si>
  <si>
    <t>Per Service Instance - First Installed Instance</t>
  </si>
  <si>
    <t>Per Service Instance - Instance 2+</t>
  </si>
  <si>
    <t>List Price per Instance</t>
  </si>
  <si>
    <t>Contract Price per Instance</t>
  </si>
  <si>
    <t>Catogory</t>
  </si>
  <si>
    <t>Pricing Update</t>
  </si>
  <si>
    <t>Cyber Security Services</t>
  </si>
  <si>
    <t>Database Management</t>
  </si>
  <si>
    <t>Digital Workplace / Office 365</t>
  </si>
  <si>
    <t>Mainframe as a Service (MFaaS)</t>
  </si>
  <si>
    <t>Public Cloud - IaaS Pricing</t>
  </si>
  <si>
    <t>PaaS/IaaS/SaaS</t>
  </si>
  <si>
    <t>Services Hourly Rates</t>
  </si>
  <si>
    <t>New</t>
  </si>
  <si>
    <t>Resource Type</t>
  </si>
  <si>
    <t>Units</t>
  </si>
  <si>
    <t>Principal Architect</t>
  </si>
  <si>
    <t>Hours</t>
  </si>
  <si>
    <t>Program Manager</t>
  </si>
  <si>
    <t>Consultant</t>
  </si>
  <si>
    <t xml:space="preserve">Senior Engineer </t>
  </si>
  <si>
    <t>Server Engineer</t>
  </si>
  <si>
    <t>Network Engineer</t>
  </si>
  <si>
    <t>Technician</t>
  </si>
  <si>
    <t>Business Manager</t>
  </si>
  <si>
    <t>Service Desk Agent</t>
  </si>
  <si>
    <t>Data Analyst</t>
  </si>
  <si>
    <t>DBA</t>
  </si>
  <si>
    <t>Standard Rate</t>
  </si>
  <si>
    <t>Atos Maximum Hourly Rates for Projects &lt; 6 MONTHS</t>
  </si>
  <si>
    <t>Contract Rate</t>
  </si>
  <si>
    <t>Atos Maximum Hourly Rates for Projects &gt; 6 MONTHS</t>
  </si>
  <si>
    <t>Discount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</si>
</sst>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_(&quot;$&quot;* #,##0_);_(&quot;$&quot;* \(#,##0\);_(&quot;$&quot;* &quot;-&quot;??_);_(@_)"/>
    <numFmt numFmtId="167" formatCode="&quot;$&quot;#,##0.000"/>
    <numFmt numFmtId="168" formatCode="_(&quot;$&quot;* #,##0.0000_);_(&quot;$&quot;* \(#,##0.0000\);_(&quot;$&quot;* &quot;-&quot;??_);_(@_)"/>
    <numFmt numFmtId="169" formatCode="_(&quot;$&quot;* #,##0.000_);_(&quot;$&quot;* \(#,##0.000\);_(&quot;$&quot;* &quot;-&quot;??_);_(@_)"/>
    <numFmt numFmtId="170" formatCode="_(&quot;$&quot;* #,##0.00_);_(&quot;$&quot;* \(#,##0.00\);_(&quot;$&quot;* &quot;-&quot;_);_(@_)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rgb="FF0070C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6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2" fillId="0" borderId="0"/>
  </cellStyleXfs>
  <cellXfs count="175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1" fillId="0" borderId="1" xfId="1" applyBorder="1"/>
    <xf numFmtId="0" fontId="1" fillId="0" borderId="2" xfId="1" applyBorder="1" applyAlignment="1">
      <alignment horizontal="center" vertical="center"/>
    </xf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" fillId="0" borderId="6" xfId="1" applyBorder="1"/>
    <xf numFmtId="0" fontId="1" fillId="0" borderId="7" xfId="1" applyBorder="1" applyAlignment="1">
      <alignment horizontal="center" vertical="center"/>
    </xf>
    <xf numFmtId="0" fontId="1" fillId="0" borderId="8" xfId="1" applyBorder="1"/>
    <xf numFmtId="0" fontId="1" fillId="0" borderId="0" xfId="1" applyAlignment="1">
      <alignment horizontal="left" vertical="top"/>
    </xf>
    <xf numFmtId="0" fontId="1" fillId="0" borderId="0" xfId="1" applyAlignment="1">
      <alignment horizontal="left" vertical="center"/>
    </xf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43" fontId="0" fillId="0" borderId="0" xfId="2" applyFont="1"/>
    <xf numFmtId="0" fontId="5" fillId="0" borderId="0" xfId="1" applyFont="1"/>
    <xf numFmtId="44" fontId="1" fillId="0" borderId="0" xfId="1" applyNumberFormat="1"/>
    <xf numFmtId="9" fontId="1" fillId="0" borderId="0" xfId="1" applyNumberFormat="1"/>
    <xf numFmtId="0" fontId="1" fillId="0" borderId="2" xfId="1" applyBorder="1"/>
    <xf numFmtId="0" fontId="1" fillId="0" borderId="7" xfId="1" applyBorder="1"/>
    <xf numFmtId="0" fontId="1" fillId="3" borderId="0" xfId="1" applyFill="1"/>
    <xf numFmtId="164" fontId="0" fillId="0" borderId="0" xfId="3" applyNumberFormat="1" applyFont="1" applyAlignment="1">
      <alignment horizontal="center" vertical="center"/>
    </xf>
    <xf numFmtId="9" fontId="0" fillId="0" borderId="0" xfId="4" applyFont="1"/>
    <xf numFmtId="0" fontId="7" fillId="0" borderId="0" xfId="1" applyFont="1" applyAlignment="1">
      <alignment horizontal="left" vertical="center"/>
    </xf>
    <xf numFmtId="0" fontId="5" fillId="3" borderId="0" xfId="1" applyFont="1" applyFill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vertical="center"/>
    </xf>
    <xf numFmtId="4" fontId="1" fillId="0" borderId="0" xfId="1" applyNumberFormat="1" applyAlignment="1">
      <alignment horizontal="center" vertical="center"/>
    </xf>
    <xf numFmtId="0" fontId="1" fillId="0" borderId="0" xfId="1" applyAlignment="1">
      <alignment horizontal="left"/>
    </xf>
    <xf numFmtId="0" fontId="8" fillId="3" borderId="0" xfId="1" applyFont="1" applyFill="1"/>
    <xf numFmtId="0" fontId="5" fillId="3" borderId="0" xfId="1" applyFont="1" applyFill="1" applyAlignment="1">
      <alignment horizontal="center"/>
    </xf>
    <xf numFmtId="0" fontId="8" fillId="0" borderId="0" xfId="1" applyFont="1"/>
    <xf numFmtId="44" fontId="0" fillId="0" borderId="4" xfId="3" applyFont="1" applyBorder="1"/>
    <xf numFmtId="4" fontId="0" fillId="0" borderId="0" xfId="3" applyNumberFormat="1" applyFont="1" applyBorder="1" applyAlignment="1">
      <alignment horizontal="center"/>
    </xf>
    <xf numFmtId="0" fontId="9" fillId="0" borderId="0" xfId="1" applyFont="1"/>
    <xf numFmtId="0" fontId="5" fillId="0" borderId="10" xfId="1" applyFont="1" applyBorder="1"/>
    <xf numFmtId="0" fontId="1" fillId="0" borderId="10" xfId="1" applyBorder="1" applyAlignment="1">
      <alignment wrapText="1"/>
    </xf>
    <xf numFmtId="0" fontId="1" fillId="0" borderId="0" xfId="1" applyAlignment="1">
      <alignment wrapText="1"/>
    </xf>
    <xf numFmtId="0" fontId="5" fillId="0" borderId="10" xfId="1" applyFont="1" applyBorder="1" applyAlignment="1">
      <alignment wrapText="1"/>
    </xf>
    <xf numFmtId="0" fontId="8" fillId="0" borderId="10" xfId="1" applyFont="1" applyBorder="1" applyAlignment="1">
      <alignment horizontal="center"/>
    </xf>
    <xf numFmtId="165" fontId="10" fillId="0" borderId="10" xfId="3" applyNumberFormat="1" applyFont="1" applyBorder="1" applyAlignment="1">
      <alignment horizontal="center" wrapText="1"/>
    </xf>
    <xf numFmtId="166" fontId="0" fillId="0" borderId="0" xfId="3" applyNumberFormat="1" applyFont="1"/>
    <xf numFmtId="166" fontId="1" fillId="0" borderId="0" xfId="1" applyNumberFormat="1"/>
    <xf numFmtId="9" fontId="10" fillId="0" borderId="10" xfId="1" applyNumberFormat="1" applyFont="1" applyBorder="1" applyAlignment="1">
      <alignment horizontal="center" wrapText="1"/>
    </xf>
    <xf numFmtId="9" fontId="10" fillId="0" borderId="10" xfId="4" applyFont="1" applyBorder="1" applyAlignment="1">
      <alignment horizontal="center" wrapText="1"/>
    </xf>
    <xf numFmtId="9" fontId="10" fillId="0" borderId="0" xfId="4" applyFont="1"/>
    <xf numFmtId="0" fontId="10" fillId="0" borderId="0" xfId="1" applyFont="1"/>
    <xf numFmtId="44" fontId="10" fillId="0" borderId="0" xfId="1" applyNumberFormat="1" applyFont="1"/>
    <xf numFmtId="166" fontId="6" fillId="0" borderId="0" xfId="1" applyNumberFormat="1" applyFont="1"/>
    <xf numFmtId="0" fontId="6" fillId="0" borderId="0" xfId="1" applyFont="1"/>
    <xf numFmtId="0" fontId="5" fillId="3" borderId="0" xfId="1" applyFont="1" applyFill="1" applyAlignment="1">
      <alignment horizontal="left" vertical="center"/>
    </xf>
    <xf numFmtId="0" fontId="5" fillId="3" borderId="0" xfId="1" applyFont="1" applyFill="1" applyAlignment="1">
      <alignment horizontal="center" vertical="center"/>
    </xf>
    <xf numFmtId="167" fontId="1" fillId="0" borderId="0" xfId="1" applyNumberFormat="1" applyAlignment="1">
      <alignment horizontal="center" vertical="center"/>
    </xf>
    <xf numFmtId="168" fontId="0" fillId="0" borderId="0" xfId="3" applyNumberFormat="1" applyFont="1"/>
    <xf numFmtId="168" fontId="1" fillId="0" borderId="0" xfId="1" applyNumberFormat="1"/>
    <xf numFmtId="164" fontId="1" fillId="0" borderId="0" xfId="1" applyNumberFormat="1" applyAlignment="1">
      <alignment horizontal="center" vertical="center"/>
    </xf>
    <xf numFmtId="0" fontId="1" fillId="3" borderId="0" xfId="1" applyFill="1" applyAlignment="1">
      <alignment horizontal="center" vertical="center"/>
    </xf>
    <xf numFmtId="167" fontId="1" fillId="3" borderId="0" xfId="1" applyNumberFormat="1" applyFill="1" applyAlignment="1">
      <alignment horizontal="center" vertical="center"/>
    </xf>
    <xf numFmtId="0" fontId="11" fillId="0" borderId="0" xfId="1" applyFont="1"/>
    <xf numFmtId="4" fontId="1" fillId="3" borderId="0" xfId="1" applyNumberFormat="1" applyFill="1"/>
    <xf numFmtId="4" fontId="1" fillId="0" borderId="0" xfId="1" applyNumberFormat="1"/>
    <xf numFmtId="3" fontId="1" fillId="0" borderId="0" xfId="1" applyNumberFormat="1"/>
    <xf numFmtId="0" fontId="5" fillId="0" borderId="1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0" fontId="1" fillId="0" borderId="4" xfId="1" applyBorder="1" applyAlignment="1">
      <alignment horizontal="left" wrapText="1"/>
    </xf>
    <xf numFmtId="44" fontId="0" fillId="0" borderId="0" xfId="3" applyFont="1" applyAlignment="1">
      <alignment horizontal="left" wrapText="1"/>
    </xf>
    <xf numFmtId="44" fontId="0" fillId="0" borderId="5" xfId="3" applyFont="1" applyBorder="1" applyAlignment="1">
      <alignment wrapText="1"/>
    </xf>
    <xf numFmtId="0" fontId="1" fillId="0" borderId="14" xfId="1" applyBorder="1" applyAlignment="1">
      <alignment wrapText="1"/>
    </xf>
    <xf numFmtId="0" fontId="1" fillId="0" borderId="9" xfId="1" applyBorder="1" applyAlignment="1">
      <alignment wrapText="1"/>
    </xf>
    <xf numFmtId="0" fontId="1" fillId="0" borderId="15" xfId="1" applyBorder="1" applyAlignment="1">
      <alignment wrapText="1"/>
    </xf>
    <xf numFmtId="0" fontId="5" fillId="0" borderId="4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1" fillId="0" borderId="6" xfId="1" applyBorder="1" applyAlignment="1">
      <alignment horizontal="left" wrapText="1"/>
    </xf>
    <xf numFmtId="44" fontId="0" fillId="0" borderId="7" xfId="3" applyFont="1" applyBorder="1" applyAlignment="1">
      <alignment horizontal="left" wrapText="1"/>
    </xf>
    <xf numFmtId="0" fontId="13" fillId="0" borderId="0" xfId="1" applyFont="1"/>
    <xf numFmtId="0" fontId="13" fillId="0" borderId="0" xfId="1" applyFont="1" applyAlignment="1">
      <alignment wrapText="1"/>
    </xf>
    <xf numFmtId="9" fontId="13" fillId="0" borderId="0" xfId="1" applyNumberFormat="1" applyFont="1"/>
    <xf numFmtId="0" fontId="14" fillId="0" borderId="0" xfId="1" applyFont="1"/>
    <xf numFmtId="0" fontId="15" fillId="0" borderId="10" xfId="1" applyFont="1" applyBorder="1"/>
    <xf numFmtId="0" fontId="15" fillId="0" borderId="10" xfId="1" applyFont="1" applyBorder="1" applyAlignment="1">
      <alignment wrapText="1"/>
    </xf>
    <xf numFmtId="0" fontId="16" fillId="0" borderId="10" xfId="1" applyFont="1" applyBorder="1" applyAlignment="1">
      <alignment horizontal="center"/>
    </xf>
    <xf numFmtId="0" fontId="13" fillId="0" borderId="10" xfId="1" applyFont="1" applyBorder="1" applyAlignment="1">
      <alignment wrapText="1"/>
    </xf>
    <xf numFmtId="165" fontId="17" fillId="0" borderId="10" xfId="3" applyNumberFormat="1" applyFont="1" applyBorder="1" applyAlignment="1">
      <alignment horizontal="center" wrapText="1"/>
    </xf>
    <xf numFmtId="166" fontId="13" fillId="0" borderId="0" xfId="1" applyNumberFormat="1" applyFont="1"/>
    <xf numFmtId="44" fontId="13" fillId="0" borderId="0" xfId="1" applyNumberFormat="1" applyFont="1"/>
    <xf numFmtId="9" fontId="17" fillId="0" borderId="10" xfId="1" applyNumberFormat="1" applyFont="1" applyBorder="1" applyAlignment="1">
      <alignment horizontal="center" wrapText="1"/>
    </xf>
    <xf numFmtId="9" fontId="17" fillId="0" borderId="10" xfId="4" applyFont="1" applyBorder="1" applyAlignment="1">
      <alignment horizontal="center" wrapText="1"/>
    </xf>
    <xf numFmtId="9" fontId="17" fillId="0" borderId="0" xfId="4" applyFont="1"/>
    <xf numFmtId="0" fontId="17" fillId="0" borderId="0" xfId="1" applyFont="1"/>
    <xf numFmtId="44" fontId="17" fillId="0" borderId="0" xfId="1" applyNumberFormat="1" applyFont="1"/>
    <xf numFmtId="166" fontId="18" fillId="0" borderId="0" xfId="1" applyNumberFormat="1" applyFont="1"/>
    <xf numFmtId="0" fontId="18" fillId="0" borderId="0" xfId="1" applyFont="1"/>
    <xf numFmtId="0" fontId="19" fillId="0" borderId="0" xfId="1" applyFont="1"/>
    <xf numFmtId="0" fontId="20" fillId="0" borderId="0" xfId="1" applyFont="1"/>
    <xf numFmtId="9" fontId="0" fillId="0" borderId="0" xfId="6" applyFont="1" applyBorder="1"/>
    <xf numFmtId="9" fontId="1" fillId="0" borderId="0" xfId="6" applyFont="1"/>
    <xf numFmtId="9" fontId="0" fillId="0" borderId="0" xfId="6" applyFont="1" applyAlignment="1">
      <alignment horizontal="center" vertical="center"/>
    </xf>
    <xf numFmtId="9" fontId="17" fillId="0" borderId="10" xfId="6" applyFont="1" applyBorder="1" applyAlignment="1">
      <alignment horizontal="center" wrapText="1"/>
    </xf>
    <xf numFmtId="0" fontId="5" fillId="0" borderId="10" xfId="1" applyFont="1" applyBorder="1" applyAlignment="1">
      <alignment horizontal="center"/>
    </xf>
    <xf numFmtId="9" fontId="10" fillId="0" borderId="10" xfId="6" applyFont="1" applyBorder="1" applyAlignment="1">
      <alignment horizontal="center" wrapText="1"/>
    </xf>
    <xf numFmtId="167" fontId="1" fillId="0" borderId="0" xfId="1" applyNumberFormat="1"/>
    <xf numFmtId="0" fontId="5" fillId="0" borderId="0" xfId="1" applyFont="1" applyAlignment="1">
      <alignment vertical="center" wrapText="1"/>
    </xf>
    <xf numFmtId="44" fontId="1" fillId="0" borderId="0" xfId="5" applyFont="1"/>
    <xf numFmtId="169" fontId="1" fillId="0" borderId="0" xfId="5" applyNumberFormat="1" applyFont="1"/>
    <xf numFmtId="44" fontId="1" fillId="0" borderId="0" xfId="5" applyFont="1" applyAlignment="1">
      <alignment vertical="center"/>
    </xf>
    <xf numFmtId="9" fontId="1" fillId="0" borderId="0" xfId="6" applyFont="1" applyAlignment="1">
      <alignment vertical="center"/>
    </xf>
    <xf numFmtId="0" fontId="5" fillId="0" borderId="5" xfId="1" applyFont="1" applyBorder="1" applyAlignment="1">
      <alignment horizontal="center" vertical="center" wrapText="1"/>
    </xf>
    <xf numFmtId="44" fontId="1" fillId="0" borderId="5" xfId="1" applyNumberFormat="1" applyBorder="1"/>
    <xf numFmtId="44" fontId="1" fillId="0" borderId="0" xfId="5" applyFont="1" applyBorder="1" applyAlignment="1"/>
    <xf numFmtId="9" fontId="1" fillId="0" borderId="0" xfId="6" applyFont="1" applyAlignment="1"/>
    <xf numFmtId="9" fontId="0" fillId="0" borderId="0" xfId="6" applyFont="1" applyAlignment="1">
      <alignment horizontal="left" wrapText="1"/>
    </xf>
    <xf numFmtId="9" fontId="0" fillId="0" borderId="0" xfId="6" applyFont="1" applyAlignment="1">
      <alignment wrapText="1"/>
    </xf>
    <xf numFmtId="9" fontId="0" fillId="0" borderId="7" xfId="6" applyFont="1" applyBorder="1" applyAlignment="1">
      <alignment wrapText="1"/>
    </xf>
    <xf numFmtId="44" fontId="0" fillId="0" borderId="8" xfId="3" applyFont="1" applyBorder="1" applyAlignment="1">
      <alignment wrapText="1"/>
    </xf>
    <xf numFmtId="0" fontId="4" fillId="4" borderId="0" xfId="1" applyFont="1" applyFill="1" applyAlignment="1">
      <alignment horizontal="center" vertical="center"/>
    </xf>
    <xf numFmtId="0" fontId="4" fillId="5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19" xfId="8" applyFont="1" applyBorder="1" applyAlignment="1">
      <alignment horizontal="center" wrapText="1"/>
    </xf>
    <xf numFmtId="0" fontId="23" fillId="0" borderId="10" xfId="8" applyFont="1" applyBorder="1" applyAlignment="1">
      <alignment horizontal="center" wrapText="1"/>
    </xf>
    <xf numFmtId="0" fontId="23" fillId="0" borderId="10" xfId="8" applyFont="1" applyBorder="1" applyAlignment="1">
      <alignment horizontal="center" vertical="center" wrapText="1"/>
    </xf>
    <xf numFmtId="0" fontId="23" fillId="6" borderId="19" xfId="8" applyFont="1" applyFill="1" applyBorder="1"/>
    <xf numFmtId="0" fontId="24" fillId="0" borderId="10" xfId="8" applyFont="1" applyBorder="1" applyAlignment="1">
      <alignment horizontal="center"/>
    </xf>
    <xf numFmtId="170" fontId="24" fillId="6" borderId="10" xfId="5" applyNumberFormat="1" applyFont="1" applyFill="1" applyBorder="1"/>
    <xf numFmtId="0" fontId="23" fillId="6" borderId="20" xfId="8" applyFont="1" applyFill="1" applyBorder="1"/>
    <xf numFmtId="0" fontId="24" fillId="0" borderId="21" xfId="8" applyFont="1" applyBorder="1" applyAlignment="1">
      <alignment horizontal="center"/>
    </xf>
    <xf numFmtId="44" fontId="0" fillId="0" borderId="0" xfId="0" applyNumberFormat="1"/>
    <xf numFmtId="9" fontId="24" fillId="6" borderId="10" xfId="6" applyFont="1" applyFill="1" applyBorder="1"/>
    <xf numFmtId="0" fontId="0" fillId="0" borderId="0" xfId="0" applyAlignment="1">
      <alignment horizontal="center" wrapText="1"/>
    </xf>
    <xf numFmtId="170" fontId="24" fillId="6" borderId="10" xfId="7" applyNumberFormat="1" applyFont="1" applyFill="1" applyBorder="1"/>
    <xf numFmtId="0" fontId="23" fillId="0" borderId="0" xfId="8" applyFont="1" applyAlignment="1">
      <alignment horizontal="center" wrapText="1"/>
    </xf>
    <xf numFmtId="0" fontId="23" fillId="0" borderId="0" xfId="8" applyFont="1" applyAlignment="1">
      <alignment horizontal="center" vertical="center" wrapText="1"/>
    </xf>
    <xf numFmtId="43" fontId="0" fillId="0" borderId="0" xfId="7" applyFont="1" applyBorder="1"/>
    <xf numFmtId="0" fontId="23" fillId="0" borderId="0" xfId="8" applyFont="1"/>
    <xf numFmtId="0" fontId="24" fillId="0" borderId="0" xfId="8" applyFont="1" applyAlignment="1">
      <alignment horizontal="center"/>
    </xf>
    <xf numFmtId="170" fontId="24" fillId="0" borderId="0" xfId="5" applyNumberFormat="1" applyFont="1" applyFill="1" applyBorder="1"/>
    <xf numFmtId="0" fontId="23" fillId="6" borderId="23" xfId="8" applyFont="1" applyFill="1" applyBorder="1"/>
    <xf numFmtId="0" fontId="24" fillId="0" borderId="24" xfId="8" applyFont="1" applyBorder="1" applyAlignment="1">
      <alignment horizontal="center"/>
    </xf>
    <xf numFmtId="0" fontId="3" fillId="8" borderId="0" xfId="1" applyFont="1" applyFill="1" applyAlignment="1">
      <alignment horizontal="center" vertical="center"/>
    </xf>
    <xf numFmtId="0" fontId="23" fillId="0" borderId="22" xfId="8" applyFont="1" applyBorder="1" applyAlignment="1">
      <alignment horizontal="center" wrapText="1"/>
    </xf>
    <xf numFmtId="0" fontId="23" fillId="0" borderId="25" xfId="8" applyFont="1" applyBorder="1" applyAlignment="1">
      <alignment horizontal="center" wrapText="1"/>
    </xf>
    <xf numFmtId="0" fontId="23" fillId="0" borderId="26" xfId="8" applyFont="1" applyBorder="1" applyAlignment="1">
      <alignment horizontal="center" vertical="center" wrapText="1"/>
    </xf>
    <xf numFmtId="0" fontId="1" fillId="0" borderId="10" xfId="1" applyBorder="1"/>
    <xf numFmtId="0" fontId="1" fillId="3" borderId="10" xfId="1" applyFill="1" applyBorder="1"/>
    <xf numFmtId="164" fontId="0" fillId="0" borderId="10" xfId="3" applyNumberFormat="1" applyFont="1" applyBorder="1" applyAlignment="1">
      <alignment horizontal="center" vertical="center"/>
    </xf>
    <xf numFmtId="9" fontId="1" fillId="0" borderId="10" xfId="6" applyFont="1" applyBorder="1"/>
    <xf numFmtId="0" fontId="19" fillId="0" borderId="23" xfId="1" applyFont="1" applyBorder="1"/>
    <xf numFmtId="0" fontId="1" fillId="0" borderId="24" xfId="1" applyBorder="1"/>
    <xf numFmtId="0" fontId="1" fillId="0" borderId="27" xfId="1" applyBorder="1"/>
    <xf numFmtId="0" fontId="1" fillId="0" borderId="19" xfId="1" applyBorder="1"/>
    <xf numFmtId="0" fontId="1" fillId="0" borderId="28" xfId="1" applyBorder="1"/>
    <xf numFmtId="0" fontId="5" fillId="0" borderId="28" xfId="1" applyFont="1" applyBorder="1" applyAlignment="1">
      <alignment horizontal="center"/>
    </xf>
    <xf numFmtId="0" fontId="1" fillId="3" borderId="19" xfId="1" applyFill="1" applyBorder="1"/>
    <xf numFmtId="0" fontId="1" fillId="3" borderId="28" xfId="1" applyFill="1" applyBorder="1"/>
    <xf numFmtId="164" fontId="1" fillId="0" borderId="28" xfId="1" applyNumberFormat="1" applyBorder="1"/>
    <xf numFmtId="0" fontId="1" fillId="0" borderId="20" xfId="1" applyBorder="1"/>
    <xf numFmtId="0" fontId="1" fillId="0" borderId="21" xfId="1" applyBorder="1"/>
    <xf numFmtId="0" fontId="1" fillId="0" borderId="29" xfId="1" applyBorder="1"/>
    <xf numFmtId="0" fontId="2" fillId="0" borderId="0" xfId="1" applyFont="1" applyAlignment="1">
      <alignment horizontal="center" vertical="center"/>
    </xf>
    <xf numFmtId="0" fontId="9" fillId="7" borderId="10" xfId="0" applyFont="1" applyFill="1" applyBorder="1"/>
    <xf numFmtId="0" fontId="7" fillId="0" borderId="0" xfId="1" applyFont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5" fillId="0" borderId="0" xfId="1" applyFont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11" xfId="1" applyFont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0" fontId="5" fillId="0" borderId="13" xfId="1" applyFont="1" applyBorder="1" applyAlignment="1">
      <alignment horizontal="center" wrapText="1"/>
    </xf>
    <xf numFmtId="0" fontId="5" fillId="0" borderId="16" xfId="1" applyFont="1" applyBorder="1" applyAlignment="1">
      <alignment horizontal="center" wrapText="1"/>
    </xf>
    <xf numFmtId="0" fontId="5" fillId="0" borderId="17" xfId="1" applyFont="1" applyBorder="1" applyAlignment="1">
      <alignment horizontal="center" wrapText="1"/>
    </xf>
    <xf numFmtId="0" fontId="5" fillId="0" borderId="18" xfId="1" applyFont="1" applyBorder="1" applyAlignment="1">
      <alignment horizontal="center" wrapText="1"/>
    </xf>
  </cellXfs>
  <cellStyles count="9">
    <cellStyle name="% 2" xfId="8" xr:uid="{CD4139FD-07D9-4C2A-8F4D-E0C27E769548}"/>
    <cellStyle name="Comma" xfId="7" builtinId="3"/>
    <cellStyle name="Comma 2" xfId="2" xr:uid="{AE58B7B7-227E-4A78-A95D-06FB6294F26F}"/>
    <cellStyle name="Currency" xfId="5" builtinId="4"/>
    <cellStyle name="Currency 2" xfId="3" xr:uid="{C464633B-EAFD-4C13-ADC5-0C1FB792B93F}"/>
    <cellStyle name="Normal" xfId="0" builtinId="0"/>
    <cellStyle name="Normal 2" xfId="1" xr:uid="{6968CA2E-5EBC-444F-AEB7-997627C76B10}"/>
    <cellStyle name="Percent" xfId="6" builtinId="5"/>
    <cellStyle name="Percent 2" xfId="4" xr:uid="{5D3CC465-81A5-48FA-B21B-C202DF53CC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os365.sharepoint.com/sites/690001976/U/Utah,%20State%20Of/20222%20RFP%20NASPO%20Cloud%20Solutions%20AR2471%20023127/05.%20Solution%20Working/Copy%20of%20Atos%20AR2471%20NASPO%20Cloud%20-%20Price%20List%202022-08_Workingv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ummary 2022"/>
      <sheetName val="BDS"/>
      <sheetName val="BDS 2023"/>
      <sheetName val="SCR"/>
      <sheetName val="SCR 2023"/>
      <sheetName val="Mainframe"/>
      <sheetName val="Mainframe 2023"/>
      <sheetName val="DWP"/>
      <sheetName val="DWP SaaS - Collaboration 2022"/>
      <sheetName val="DWP SaaS - Collaboration 2023"/>
      <sheetName val="IaaS Public Cloud Pricing 2022"/>
      <sheetName val="IaaS Public Cloud Pricing 2023"/>
      <sheetName val="IaaS Public Cloud Mgd Srvs 2022"/>
      <sheetName val="IaaS Public Cloud Mgd Srvs 2023"/>
      <sheetName val="PaaS Public Cloud Pricing 2022"/>
      <sheetName val="PaaS Public Cloud Pricing 2023"/>
      <sheetName val="PaaS Public Cloud Mgd Srvs 2022"/>
      <sheetName val="PaaS Public Cloud Mgd Srvs 2023"/>
      <sheetName val="DCH - HCI 2022"/>
      <sheetName val="SPC - Multi-tenant"/>
      <sheetName val="SPC - Single Tenant"/>
      <sheetName val="SPC - Single Tenant 2022"/>
      <sheetName val="SPC - Test  Development"/>
      <sheetName val="SPC - Test  Development 2022"/>
      <sheetName val="Dedicated Private Cloud"/>
      <sheetName val="Dedicated Private Cloud 2022"/>
      <sheetName val="DCH - HCI 2023"/>
      <sheetName val="PaaS"/>
      <sheetName val="PaaS 2023"/>
      <sheetName val="Unify"/>
      <sheetName val="SaaS - Collaboration"/>
      <sheetName val="SaaS - BP"/>
      <sheetName val="SaaS - CRM"/>
      <sheetName val="SaaS - PLM"/>
    </sheetNames>
    <sheetDataSet>
      <sheetData sheetId="0"/>
      <sheetData sheetId="1"/>
      <sheetData sheetId="2">
        <row r="7">
          <cell r="O7">
            <v>309.32692307692309</v>
          </cell>
        </row>
      </sheetData>
      <sheetData sheetId="3"/>
      <sheetData sheetId="4">
        <row r="6">
          <cell r="P6"/>
        </row>
      </sheetData>
      <sheetData sheetId="5"/>
      <sheetData sheetId="6">
        <row r="6">
          <cell r="I6">
            <v>59.791499999999999</v>
          </cell>
        </row>
        <row r="7">
          <cell r="I7">
            <v>8.5833333333333331E-2</v>
          </cell>
        </row>
        <row r="8">
          <cell r="I8">
            <v>0.37766666666666665</v>
          </cell>
        </row>
      </sheetData>
      <sheetData sheetId="7"/>
      <sheetData sheetId="8"/>
      <sheetData sheetId="9">
        <row r="9">
          <cell r="K9">
            <v>3.9483333333333333</v>
          </cell>
        </row>
        <row r="10">
          <cell r="K10">
            <v>1.3218333333333334</v>
          </cell>
        </row>
        <row r="11">
          <cell r="K11">
            <v>1.0471666666666666</v>
          </cell>
        </row>
        <row r="12">
          <cell r="K12">
            <v>0.89266666666666672</v>
          </cell>
        </row>
        <row r="13">
          <cell r="K13">
            <v>1.9398333333333331</v>
          </cell>
        </row>
        <row r="14">
          <cell r="K14">
            <v>7.2271666666666681</v>
          </cell>
        </row>
        <row r="15">
          <cell r="K15">
            <v>5.2530000000000001</v>
          </cell>
        </row>
        <row r="25">
          <cell r="K25">
            <v>1.133</v>
          </cell>
        </row>
        <row r="26">
          <cell r="K26">
            <v>0.58366666666666667</v>
          </cell>
        </row>
        <row r="27">
          <cell r="K27">
            <v>0.49783333333333324</v>
          </cell>
        </row>
        <row r="28">
          <cell r="K28">
            <v>0.42916666666666664</v>
          </cell>
        </row>
        <row r="29">
          <cell r="K29">
            <v>1.6651666666666667</v>
          </cell>
        </row>
        <row r="30">
          <cell r="K30">
            <v>2.8839999999999999</v>
          </cell>
        </row>
        <row r="31">
          <cell r="K31">
            <v>5.2530000000000001</v>
          </cell>
        </row>
        <row r="40">
          <cell r="K40">
            <v>2.0666666666666664</v>
          </cell>
        </row>
        <row r="42">
          <cell r="K42">
            <v>0.99999999999999989</v>
          </cell>
        </row>
        <row r="43">
          <cell r="K43">
            <v>1.0333333333333332</v>
          </cell>
        </row>
        <row r="44">
          <cell r="K44">
            <v>0.55000000000000004</v>
          </cell>
        </row>
        <row r="45">
          <cell r="K45">
            <v>0.46666666666666667</v>
          </cell>
        </row>
        <row r="46">
          <cell r="K46">
            <v>0.68333333333333335</v>
          </cell>
        </row>
        <row r="47">
          <cell r="K47">
            <v>7.5666666666666673</v>
          </cell>
        </row>
        <row r="50">
          <cell r="K50">
            <v>1.1833333333333333</v>
          </cell>
        </row>
        <row r="52">
          <cell r="K52">
            <v>0.49999999999999994</v>
          </cell>
        </row>
        <row r="53">
          <cell r="K53">
            <v>1.2333333333333334</v>
          </cell>
        </row>
        <row r="54">
          <cell r="K54">
            <v>0.53333333333333333</v>
          </cell>
        </row>
        <row r="55">
          <cell r="K55">
            <v>0.45000000000000007</v>
          </cell>
        </row>
        <row r="56">
          <cell r="K56">
            <v>0.6166666666666667</v>
          </cell>
        </row>
        <row r="57">
          <cell r="K57">
            <v>3.0333333333333332</v>
          </cell>
        </row>
        <row r="60">
          <cell r="K60">
            <v>5.5166666666666666</v>
          </cell>
        </row>
      </sheetData>
      <sheetData sheetId="10"/>
      <sheetData sheetId="11">
        <row r="3">
          <cell r="I3">
            <v>0.2</v>
          </cell>
        </row>
        <row r="4">
          <cell r="I4">
            <v>0.2</v>
          </cell>
        </row>
        <row r="5">
          <cell r="I5">
            <v>0.2</v>
          </cell>
        </row>
        <row r="6">
          <cell r="I6">
            <v>0.2</v>
          </cell>
        </row>
        <row r="7">
          <cell r="I7">
            <v>0.2</v>
          </cell>
        </row>
        <row r="8">
          <cell r="I8">
            <v>0.2</v>
          </cell>
        </row>
      </sheetData>
      <sheetData sheetId="12"/>
      <sheetData sheetId="13"/>
      <sheetData sheetId="14"/>
      <sheetData sheetId="15">
        <row r="3">
          <cell r="I3">
            <v>0.2</v>
          </cell>
        </row>
        <row r="4">
          <cell r="I4">
            <v>0.2</v>
          </cell>
        </row>
        <row r="5">
          <cell r="I5">
            <v>0.2</v>
          </cell>
        </row>
        <row r="6">
          <cell r="I6">
            <v>0.2</v>
          </cell>
        </row>
        <row r="7">
          <cell r="I7">
            <v>0.2</v>
          </cell>
        </row>
        <row r="8">
          <cell r="I8">
            <v>0.2</v>
          </cell>
        </row>
      </sheetData>
      <sheetData sheetId="16"/>
      <sheetData sheetId="17">
        <row r="6">
          <cell r="L6">
            <v>78750</v>
          </cell>
        </row>
        <row r="7">
          <cell r="L7">
            <v>7500</v>
          </cell>
        </row>
        <row r="8">
          <cell r="L8">
            <v>0.32</v>
          </cell>
        </row>
      </sheetData>
      <sheetData sheetId="18"/>
      <sheetData sheetId="19">
        <row r="8">
          <cell r="N8">
            <v>3.3754888080000001</v>
          </cell>
        </row>
        <row r="9">
          <cell r="N9">
            <v>0.47726409600000014</v>
          </cell>
        </row>
        <row r="10">
          <cell r="N10">
            <v>0.280969992</v>
          </cell>
        </row>
        <row r="11">
          <cell r="N11">
            <v>3.9855400920000013</v>
          </cell>
        </row>
        <row r="12">
          <cell r="N12">
            <v>0.47726409600000014</v>
          </cell>
        </row>
        <row r="13">
          <cell r="N13">
            <v>0.280969992</v>
          </cell>
        </row>
        <row r="15">
          <cell r="N15">
            <v>344.47690800000004</v>
          </cell>
        </row>
        <row r="16">
          <cell r="N16">
            <v>375.26814000000007</v>
          </cell>
        </row>
        <row r="17">
          <cell r="N17">
            <v>150.10725600000004</v>
          </cell>
        </row>
        <row r="19">
          <cell r="N19">
            <v>1.0815420240000002E-2</v>
          </cell>
        </row>
        <row r="20">
          <cell r="N20">
            <v>5.0997978000000008E-3</v>
          </cell>
        </row>
        <row r="26">
          <cell r="N26">
            <v>0.22708533599999997</v>
          </cell>
        </row>
        <row r="27">
          <cell r="N27">
            <v>9.6222600000000005E-3</v>
          </cell>
        </row>
        <row r="28">
          <cell r="N28">
            <v>0.148182804</v>
          </cell>
        </row>
        <row r="29">
          <cell r="N29">
            <v>9.6222600000000005E-3</v>
          </cell>
        </row>
        <row r="30">
          <cell r="N30">
            <v>0.11161821600000002</v>
          </cell>
        </row>
        <row r="31">
          <cell r="N31">
            <v>9.6222600000000005E-3</v>
          </cell>
        </row>
        <row r="32">
          <cell r="N32">
            <v>6.5431368000000004E-2</v>
          </cell>
        </row>
        <row r="35">
          <cell r="N35">
            <v>1.6513530166800003</v>
          </cell>
        </row>
        <row r="36">
          <cell r="N36">
            <v>9.6222600000000005E-3</v>
          </cell>
        </row>
        <row r="37">
          <cell r="N37">
            <v>0.98295234803999998</v>
          </cell>
        </row>
        <row r="38">
          <cell r="N38">
            <v>9.6222600000000005E-3</v>
          </cell>
        </row>
        <row r="39">
          <cell r="N39">
            <v>0.82568613060000007</v>
          </cell>
        </row>
        <row r="40">
          <cell r="N40">
            <v>9.6222600000000005E-3</v>
          </cell>
        </row>
        <row r="41">
          <cell r="N41">
            <v>6.421896324000001E-2</v>
          </cell>
        </row>
        <row r="42">
          <cell r="N42">
            <v>9.6222600000000005E-3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7B0AD-109F-4A90-A50D-A73D315E789C}">
  <sheetPr>
    <tabColor rgb="FF92D050"/>
  </sheetPr>
  <dimension ref="B1:F45"/>
  <sheetViews>
    <sheetView topLeftCell="B1" zoomScaleNormal="100" workbookViewId="0">
      <selection activeCell="D20" sqref="D20"/>
    </sheetView>
  </sheetViews>
  <sheetFormatPr defaultColWidth="9.140625" defaultRowHeight="12.75" x14ac:dyDescent="0.2"/>
  <cols>
    <col min="1" max="1" width="9.140625" style="1"/>
    <col min="2" max="2" width="4.140625" style="1" customWidth="1"/>
    <col min="3" max="3" width="34.42578125" style="2" customWidth="1"/>
    <col min="4" max="4" width="58.140625" style="2" customWidth="1"/>
    <col min="5" max="5" width="36.5703125" style="2" customWidth="1"/>
    <col min="6" max="6" width="4.85546875" style="1" customWidth="1"/>
    <col min="7" max="16384" width="9.140625" style="1"/>
  </cols>
  <sheetData>
    <row r="1" spans="2:6" ht="13.5" thickBot="1" x14ac:dyDescent="0.25"/>
    <row r="2" spans="2:6" ht="42.6" customHeight="1" x14ac:dyDescent="0.2">
      <c r="B2" s="3"/>
      <c r="C2" s="4"/>
      <c r="D2" s="4"/>
      <c r="E2" s="4"/>
      <c r="F2" s="5"/>
    </row>
    <row r="3" spans="2:6" ht="48.75" customHeight="1" x14ac:dyDescent="0.2">
      <c r="B3" s="6"/>
      <c r="C3" s="163" t="s">
        <v>0</v>
      </c>
      <c r="D3" s="163"/>
      <c r="E3" s="163"/>
      <c r="F3" s="7"/>
    </row>
    <row r="4" spans="2:6" x14ac:dyDescent="0.2">
      <c r="B4" s="6"/>
      <c r="F4" s="7"/>
    </row>
    <row r="5" spans="2:6" x14ac:dyDescent="0.2">
      <c r="B5" s="6"/>
      <c r="C5" s="8" t="s">
        <v>166</v>
      </c>
      <c r="D5" s="8" t="s">
        <v>1</v>
      </c>
      <c r="E5" s="8" t="s">
        <v>167</v>
      </c>
      <c r="F5" s="7"/>
    </row>
    <row r="6" spans="2:6" x14ac:dyDescent="0.2">
      <c r="B6" s="6"/>
      <c r="C6" s="143" t="s">
        <v>173</v>
      </c>
      <c r="D6" s="9" t="s">
        <v>174</v>
      </c>
      <c r="E6" s="9" t="s">
        <v>175</v>
      </c>
      <c r="F6" s="7"/>
    </row>
    <row r="7" spans="2:6" x14ac:dyDescent="0.2">
      <c r="B7" s="6"/>
      <c r="C7" s="10" t="s">
        <v>2</v>
      </c>
      <c r="D7" s="9" t="s">
        <v>168</v>
      </c>
      <c r="E7" s="9" t="s">
        <v>155</v>
      </c>
      <c r="F7" s="7"/>
    </row>
    <row r="8" spans="2:6" x14ac:dyDescent="0.2">
      <c r="B8" s="6"/>
      <c r="C8" s="10" t="s">
        <v>2</v>
      </c>
      <c r="D8" s="9" t="s">
        <v>169</v>
      </c>
      <c r="E8" s="9" t="s">
        <v>155</v>
      </c>
      <c r="F8" s="7"/>
    </row>
    <row r="9" spans="2:6" x14ac:dyDescent="0.2">
      <c r="B9" s="6"/>
      <c r="C9" s="10" t="s">
        <v>2</v>
      </c>
      <c r="D9" s="9" t="s">
        <v>147</v>
      </c>
      <c r="E9" s="9" t="s">
        <v>154</v>
      </c>
      <c r="F9" s="7"/>
    </row>
    <row r="10" spans="2:6" x14ac:dyDescent="0.2">
      <c r="B10" s="6"/>
      <c r="C10" s="10" t="s">
        <v>2</v>
      </c>
      <c r="D10" s="9" t="s">
        <v>148</v>
      </c>
      <c r="E10" s="9" t="s">
        <v>154</v>
      </c>
      <c r="F10" s="7"/>
    </row>
    <row r="11" spans="2:6" x14ac:dyDescent="0.2">
      <c r="B11" s="6"/>
      <c r="C11" s="10" t="s">
        <v>2</v>
      </c>
      <c r="D11" s="9" t="s">
        <v>149</v>
      </c>
      <c r="E11" s="9" t="s">
        <v>154</v>
      </c>
      <c r="F11" s="7"/>
    </row>
    <row r="12" spans="2:6" x14ac:dyDescent="0.2">
      <c r="B12" s="6"/>
      <c r="C12" s="120" t="s">
        <v>3</v>
      </c>
      <c r="D12" s="9" t="s">
        <v>150</v>
      </c>
      <c r="E12" s="9" t="s">
        <v>154</v>
      </c>
      <c r="F12" s="7"/>
    </row>
    <row r="13" spans="2:6" x14ac:dyDescent="0.2">
      <c r="B13" s="6"/>
      <c r="C13" s="120" t="s">
        <v>3</v>
      </c>
      <c r="D13" s="9" t="s">
        <v>151</v>
      </c>
      <c r="E13" s="9" t="s">
        <v>154</v>
      </c>
      <c r="F13" s="7"/>
    </row>
    <row r="14" spans="2:6" x14ac:dyDescent="0.2">
      <c r="B14" s="6"/>
      <c r="C14" s="120" t="s">
        <v>3</v>
      </c>
      <c r="D14" s="9" t="s">
        <v>153</v>
      </c>
      <c r="E14" s="9" t="s">
        <v>154</v>
      </c>
      <c r="F14" s="7"/>
    </row>
    <row r="15" spans="2:6" ht="15" x14ac:dyDescent="0.2">
      <c r="B15" s="6"/>
      <c r="C15" s="120" t="s">
        <v>3</v>
      </c>
      <c r="D15" s="122" t="s">
        <v>4</v>
      </c>
      <c r="E15" s="9" t="s">
        <v>154</v>
      </c>
      <c r="F15" s="7"/>
    </row>
    <row r="16" spans="2:6" x14ac:dyDescent="0.2">
      <c r="B16" s="6"/>
      <c r="C16" s="121" t="s">
        <v>6</v>
      </c>
      <c r="D16" s="9" t="s">
        <v>170</v>
      </c>
      <c r="E16" s="9" t="s">
        <v>154</v>
      </c>
      <c r="F16" s="7"/>
    </row>
    <row r="17" spans="2:6" ht="13.5" thickBot="1" x14ac:dyDescent="0.25">
      <c r="B17" s="11"/>
      <c r="C17" s="12"/>
      <c r="D17" s="12"/>
      <c r="E17" s="12"/>
      <c r="F17" s="13"/>
    </row>
    <row r="19" spans="2:6" x14ac:dyDescent="0.2">
      <c r="C19" s="14" t="s">
        <v>7</v>
      </c>
    </row>
    <row r="44" spans="4:5" x14ac:dyDescent="0.2">
      <c r="D44" s="15"/>
      <c r="E44" s="17"/>
    </row>
    <row r="45" spans="4:5" x14ac:dyDescent="0.2">
      <c r="D45" s="15"/>
      <c r="E45" s="17"/>
    </row>
  </sheetData>
  <sortState xmlns:xlrd2="http://schemas.microsoft.com/office/spreadsheetml/2017/richdata2" ref="C7:E15">
    <sortCondition ref="C7:C15"/>
  </sortState>
  <mergeCells count="1">
    <mergeCell ref="C3:E3"/>
  </mergeCells>
  <pageMargins left="0.25" right="0.25" top="0.75" bottom="0.75" header="0.3" footer="0.3"/>
  <pageSetup scale="9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AD96C-FC44-4D94-BEC5-B9F32AC814A6}">
  <sheetPr>
    <tabColor rgb="FF00B050"/>
    <pageSetUpPr fitToPage="1"/>
  </sheetPr>
  <dimension ref="B1:M36"/>
  <sheetViews>
    <sheetView view="pageLayout" zoomScaleNormal="90" workbookViewId="0">
      <selection activeCell="I16" sqref="I16:M17"/>
    </sheetView>
  </sheetViews>
  <sheetFormatPr defaultColWidth="9.140625" defaultRowHeight="12.75" x14ac:dyDescent="0.2"/>
  <cols>
    <col min="1" max="1" width="9.140625" style="1"/>
    <col min="2" max="2" width="3.7109375" style="1" customWidth="1"/>
    <col min="3" max="3" width="74.28515625" style="1" customWidth="1"/>
    <col min="4" max="5" width="14" style="1" customWidth="1"/>
    <col min="6" max="6" width="15.140625" style="1" customWidth="1"/>
    <col min="7" max="7" width="3.42578125" style="1" customWidth="1"/>
    <col min="8" max="8" width="8.85546875" style="1" bestFit="1" customWidth="1"/>
    <col min="9" max="9" width="3.28515625" style="1" customWidth="1"/>
    <col min="10" max="10" width="55" style="1" customWidth="1"/>
    <col min="11" max="11" width="14.42578125" style="1" customWidth="1"/>
    <col min="12" max="12" width="16" style="1" customWidth="1"/>
    <col min="13" max="13" width="19" style="1" customWidth="1"/>
    <col min="14" max="16384" width="9.140625" style="1"/>
  </cols>
  <sheetData>
    <row r="1" spans="2:13" x14ac:dyDescent="0.2">
      <c r="C1" s="14" t="s">
        <v>7</v>
      </c>
      <c r="J1" s="14" t="s">
        <v>7</v>
      </c>
    </row>
    <row r="2" spans="2:13" ht="20.25" customHeight="1" x14ac:dyDescent="0.2">
      <c r="C2" s="165" t="s">
        <v>109</v>
      </c>
      <c r="D2" s="165"/>
      <c r="E2" s="27"/>
      <c r="J2" s="165" t="s">
        <v>109</v>
      </c>
      <c r="K2" s="165"/>
    </row>
    <row r="3" spans="2:13" ht="13.5" thickBot="1" x14ac:dyDescent="0.25"/>
    <row r="4" spans="2:13" x14ac:dyDescent="0.2">
      <c r="B4" s="3"/>
      <c r="C4" s="22"/>
      <c r="D4" s="22"/>
      <c r="E4" s="22"/>
      <c r="F4" s="22"/>
      <c r="G4" s="5"/>
      <c r="I4" s="3"/>
      <c r="J4" s="22"/>
      <c r="K4" s="22"/>
      <c r="L4" s="22"/>
      <c r="M4" s="5"/>
    </row>
    <row r="5" spans="2:13" x14ac:dyDescent="0.2">
      <c r="B5" s="6"/>
      <c r="C5" s="28" t="s">
        <v>110</v>
      </c>
      <c r="G5" s="7"/>
      <c r="I5" s="6"/>
      <c r="J5" s="28" t="s">
        <v>5</v>
      </c>
      <c r="M5" s="7"/>
    </row>
    <row r="6" spans="2:13" x14ac:dyDescent="0.2">
      <c r="B6" s="6"/>
      <c r="G6" s="7"/>
      <c r="I6" s="6"/>
      <c r="M6" s="7"/>
    </row>
    <row r="7" spans="2:13" x14ac:dyDescent="0.2">
      <c r="B7" s="6"/>
      <c r="G7" s="7"/>
      <c r="I7" s="6"/>
      <c r="M7" s="7"/>
    </row>
    <row r="8" spans="2:13" ht="25.5" x14ac:dyDescent="0.2">
      <c r="B8" s="6"/>
      <c r="C8" s="29" t="s">
        <v>9</v>
      </c>
      <c r="D8" s="30" t="s">
        <v>111</v>
      </c>
      <c r="E8" s="30" t="s">
        <v>152</v>
      </c>
      <c r="F8" s="30" t="s">
        <v>161</v>
      </c>
      <c r="G8" s="7"/>
      <c r="I8" s="6"/>
      <c r="J8" s="19"/>
      <c r="K8" s="167" t="s">
        <v>111</v>
      </c>
      <c r="L8" s="167"/>
      <c r="M8" s="168"/>
    </row>
    <row r="9" spans="2:13" ht="25.5" x14ac:dyDescent="0.2">
      <c r="B9" s="6"/>
      <c r="C9" s="1" t="s">
        <v>112</v>
      </c>
      <c r="D9" s="108">
        <v>3300.0000000000005</v>
      </c>
      <c r="E9" s="101">
        <v>0.2</v>
      </c>
      <c r="F9" s="108">
        <f>0.8*D9</f>
        <v>2640.0000000000005</v>
      </c>
      <c r="G9" s="7"/>
      <c r="I9" s="6"/>
      <c r="J9" s="29" t="s">
        <v>9</v>
      </c>
      <c r="K9" s="30" t="s">
        <v>164</v>
      </c>
      <c r="L9" s="29" t="s">
        <v>152</v>
      </c>
      <c r="M9" s="112" t="s">
        <v>165</v>
      </c>
    </row>
    <row r="10" spans="2:13" x14ac:dyDescent="0.2">
      <c r="B10" s="6"/>
      <c r="G10" s="7"/>
      <c r="I10" s="6"/>
      <c r="J10" s="1" t="s">
        <v>162</v>
      </c>
      <c r="K10" s="110">
        <f>20000*1.1</f>
        <v>22000</v>
      </c>
      <c r="L10" s="111">
        <v>0.2</v>
      </c>
      <c r="M10" s="113">
        <v>17600</v>
      </c>
    </row>
    <row r="11" spans="2:13" ht="38.25" x14ac:dyDescent="0.2">
      <c r="B11" s="6"/>
      <c r="C11" s="29" t="s">
        <v>113</v>
      </c>
      <c r="D11" s="30" t="s">
        <v>114</v>
      </c>
      <c r="E11" s="30"/>
      <c r="F11" s="16"/>
      <c r="G11" s="7"/>
      <c r="I11" s="6"/>
      <c r="J11" s="1" t="s">
        <v>163</v>
      </c>
      <c r="K11" s="114">
        <f>10000*1.1</f>
        <v>11000</v>
      </c>
      <c r="L11" s="115">
        <v>0.2</v>
      </c>
      <c r="M11" s="113">
        <v>8800</v>
      </c>
    </row>
    <row r="12" spans="2:13" ht="13.5" thickBot="1" x14ac:dyDescent="0.25">
      <c r="B12" s="6"/>
      <c r="C12" s="1" t="s">
        <v>115</v>
      </c>
      <c r="D12" s="17" t="s">
        <v>116</v>
      </c>
      <c r="E12" s="17"/>
      <c r="F12" s="17"/>
      <c r="G12" s="7"/>
      <c r="I12" s="11"/>
      <c r="J12" s="23"/>
      <c r="K12" s="23"/>
      <c r="L12" s="23"/>
      <c r="M12" s="13"/>
    </row>
    <row r="13" spans="2:13" x14ac:dyDescent="0.2">
      <c r="B13" s="6"/>
      <c r="C13" s="1" t="s">
        <v>117</v>
      </c>
      <c r="D13" s="109">
        <v>6.6000000000000003E-2</v>
      </c>
      <c r="E13" s="101">
        <v>0.2</v>
      </c>
      <c r="F13" s="108">
        <f t="shared" ref="F13:F17" si="0">0.8*D13</f>
        <v>5.2800000000000007E-2</v>
      </c>
      <c r="G13" s="7"/>
    </row>
    <row r="14" spans="2:13" x14ac:dyDescent="0.2">
      <c r="B14" s="6"/>
      <c r="C14" s="1" t="s">
        <v>119</v>
      </c>
      <c r="D14" s="109">
        <v>5.2800000000000007E-2</v>
      </c>
      <c r="E14" s="101">
        <v>0.2</v>
      </c>
      <c r="F14" s="108">
        <f t="shared" si="0"/>
        <v>4.2240000000000007E-2</v>
      </c>
      <c r="G14" s="7"/>
    </row>
    <row r="15" spans="2:13" x14ac:dyDescent="0.2">
      <c r="B15" s="6"/>
      <c r="C15" s="66" t="s">
        <v>120</v>
      </c>
      <c r="D15" s="109">
        <v>3.9600000000000003E-2</v>
      </c>
      <c r="E15" s="101">
        <v>0.2</v>
      </c>
      <c r="F15" s="108">
        <f t="shared" si="0"/>
        <v>3.1680000000000007E-2</v>
      </c>
      <c r="G15" s="7"/>
    </row>
    <row r="16" spans="2:13" x14ac:dyDescent="0.2">
      <c r="B16" s="6"/>
      <c r="C16" s="1" t="s">
        <v>122</v>
      </c>
      <c r="D16" s="109">
        <v>3.3000000000000002E-2</v>
      </c>
      <c r="E16" s="101">
        <v>0.2</v>
      </c>
      <c r="F16" s="108">
        <f t="shared" si="0"/>
        <v>2.6400000000000003E-2</v>
      </c>
      <c r="G16" s="7"/>
    </row>
    <row r="17" spans="2:13" x14ac:dyDescent="0.2">
      <c r="B17" s="6"/>
      <c r="C17" s="1" t="s">
        <v>125</v>
      </c>
      <c r="D17" s="109">
        <v>2.86E-2</v>
      </c>
      <c r="E17" s="101">
        <v>0.2</v>
      </c>
      <c r="F17" s="108">
        <f t="shared" si="0"/>
        <v>2.2880000000000001E-2</v>
      </c>
      <c r="G17" s="7"/>
    </row>
    <row r="18" spans="2:13" ht="13.5" thickBot="1" x14ac:dyDescent="0.25">
      <c r="B18" s="11"/>
      <c r="C18" s="23"/>
      <c r="D18" s="23"/>
      <c r="E18" s="23"/>
      <c r="F18" s="23"/>
      <c r="G18" s="13"/>
    </row>
    <row r="19" spans="2:13" ht="13.5" thickBot="1" x14ac:dyDescent="0.25"/>
    <row r="20" spans="2:13" x14ac:dyDescent="0.2">
      <c r="B20" s="3"/>
      <c r="C20" s="22"/>
      <c r="D20" s="22"/>
      <c r="E20" s="22"/>
      <c r="F20" s="22"/>
      <c r="G20" s="5"/>
      <c r="J20" s="19" t="s">
        <v>118</v>
      </c>
    </row>
    <row r="21" spans="2:13" ht="13.5" thickBot="1" x14ac:dyDescent="0.25">
      <c r="B21" s="6"/>
      <c r="C21" s="28" t="s">
        <v>130</v>
      </c>
      <c r="G21" s="7"/>
    </row>
    <row r="22" spans="2:13" ht="13.5" thickBot="1" x14ac:dyDescent="0.25">
      <c r="B22" s="6"/>
      <c r="G22" s="7"/>
      <c r="I22" s="42"/>
      <c r="J22" s="169" t="s">
        <v>121</v>
      </c>
      <c r="K22" s="170"/>
      <c r="L22" s="170"/>
      <c r="M22" s="171"/>
    </row>
    <row r="23" spans="2:13" x14ac:dyDescent="0.2">
      <c r="B23" s="6"/>
      <c r="G23" s="7"/>
      <c r="I23" s="42"/>
      <c r="J23" s="67" t="s">
        <v>123</v>
      </c>
      <c r="K23" s="68" t="s">
        <v>124</v>
      </c>
      <c r="L23" s="29" t="s">
        <v>152</v>
      </c>
      <c r="M23" s="112" t="s">
        <v>156</v>
      </c>
    </row>
    <row r="24" spans="2:13" ht="25.5" x14ac:dyDescent="0.25">
      <c r="B24" s="6"/>
      <c r="C24" s="29" t="s">
        <v>9</v>
      </c>
      <c r="D24" s="107" t="s">
        <v>111</v>
      </c>
      <c r="E24" s="30" t="s">
        <v>152</v>
      </c>
      <c r="F24" s="30" t="s">
        <v>161</v>
      </c>
      <c r="G24" s="7"/>
      <c r="I24" s="42"/>
      <c r="J24" s="69" t="s">
        <v>126</v>
      </c>
      <c r="K24" s="70">
        <v>6269.1374999999998</v>
      </c>
      <c r="L24" s="116">
        <v>0.2</v>
      </c>
      <c r="M24" s="71">
        <v>5015.3100000000004</v>
      </c>
    </row>
    <row r="25" spans="2:13" ht="15" x14ac:dyDescent="0.25">
      <c r="B25" s="6"/>
      <c r="C25" s="1" t="s">
        <v>133</v>
      </c>
      <c r="D25" s="65">
        <f>3500*1.1</f>
        <v>3850.0000000000005</v>
      </c>
      <c r="E25" s="101">
        <v>0.2</v>
      </c>
      <c r="F25" s="108">
        <f>0.8*D25</f>
        <v>3080.0000000000005</v>
      </c>
      <c r="G25" s="7"/>
      <c r="I25" s="42"/>
      <c r="J25" s="69" t="s">
        <v>127</v>
      </c>
      <c r="K25" s="70">
        <v>9246.25</v>
      </c>
      <c r="L25" s="116">
        <v>0.2</v>
      </c>
      <c r="M25" s="71">
        <v>7397</v>
      </c>
    </row>
    <row r="26" spans="2:13" ht="15" x14ac:dyDescent="0.25">
      <c r="B26" s="6"/>
      <c r="G26" s="7"/>
      <c r="I26" s="42"/>
      <c r="J26" s="69" t="s">
        <v>128</v>
      </c>
      <c r="K26" s="70">
        <v>3097.5</v>
      </c>
      <c r="L26" s="116">
        <v>0.2</v>
      </c>
      <c r="M26" s="71">
        <v>2478</v>
      </c>
    </row>
    <row r="27" spans="2:13" ht="38.25" x14ac:dyDescent="0.25">
      <c r="B27" s="6"/>
      <c r="C27" s="29" t="s">
        <v>134</v>
      </c>
      <c r="D27" s="107" t="s">
        <v>135</v>
      </c>
      <c r="E27" s="30" t="s">
        <v>152</v>
      </c>
      <c r="F27" s="30" t="s">
        <v>161</v>
      </c>
      <c r="G27" s="7"/>
      <c r="I27" s="42"/>
      <c r="J27" s="69" t="s">
        <v>129</v>
      </c>
      <c r="K27" s="70">
        <v>3127.5</v>
      </c>
      <c r="L27" s="116">
        <v>0.2</v>
      </c>
      <c r="M27" s="71">
        <v>2502</v>
      </c>
    </row>
    <row r="28" spans="2:13" ht="15" x14ac:dyDescent="0.25">
      <c r="B28" s="6"/>
      <c r="C28" s="1" t="s">
        <v>137</v>
      </c>
      <c r="D28" s="17" t="s">
        <v>116</v>
      </c>
      <c r="E28" s="17"/>
      <c r="F28" s="17"/>
      <c r="G28" s="7"/>
      <c r="I28" s="42"/>
      <c r="J28" s="69" t="s">
        <v>131</v>
      </c>
      <c r="K28" s="70">
        <v>312.5</v>
      </c>
      <c r="L28" s="116">
        <v>0.2</v>
      </c>
      <c r="M28" s="71">
        <v>250</v>
      </c>
    </row>
    <row r="29" spans="2:13" x14ac:dyDescent="0.2">
      <c r="B29" s="6"/>
      <c r="C29" s="1" t="s">
        <v>138</v>
      </c>
      <c r="D29" s="65">
        <v>30.800000000000004</v>
      </c>
      <c r="E29" s="101">
        <v>0.2</v>
      </c>
      <c r="F29" s="108">
        <f t="shared" ref="F29:F33" si="1">0.8*D29</f>
        <v>24.640000000000004</v>
      </c>
      <c r="G29" s="7"/>
      <c r="I29" s="42"/>
      <c r="J29" s="72"/>
      <c r="K29" s="73"/>
      <c r="L29" s="73"/>
      <c r="M29" s="74"/>
    </row>
    <row r="30" spans="2:13" ht="13.5" thickBot="1" x14ac:dyDescent="0.25">
      <c r="B30" s="6"/>
      <c r="C30" s="1" t="s">
        <v>139</v>
      </c>
      <c r="D30" s="65">
        <v>24.200000000000003</v>
      </c>
      <c r="E30" s="101">
        <v>0.2</v>
      </c>
      <c r="F30" s="108">
        <f t="shared" si="1"/>
        <v>19.360000000000003</v>
      </c>
      <c r="G30" s="7"/>
      <c r="I30" s="42"/>
      <c r="J30" s="172" t="s">
        <v>132</v>
      </c>
      <c r="K30" s="173"/>
      <c r="L30" s="173"/>
      <c r="M30" s="174"/>
    </row>
    <row r="31" spans="2:13" x14ac:dyDescent="0.2">
      <c r="B31" s="6"/>
      <c r="C31" s="66" t="s">
        <v>140</v>
      </c>
      <c r="D31" s="65">
        <v>18.700000000000003</v>
      </c>
      <c r="E31" s="101">
        <v>0.2</v>
      </c>
      <c r="F31" s="108">
        <f t="shared" si="1"/>
        <v>14.960000000000003</v>
      </c>
      <c r="G31" s="7"/>
      <c r="I31" s="42"/>
      <c r="J31" s="75" t="s">
        <v>123</v>
      </c>
      <c r="K31" s="76" t="s">
        <v>124</v>
      </c>
      <c r="L31" s="76"/>
      <c r="M31" s="77"/>
    </row>
    <row r="32" spans="2:13" ht="15" x14ac:dyDescent="0.25">
      <c r="B32" s="6"/>
      <c r="C32" s="1" t="s">
        <v>141</v>
      </c>
      <c r="D32" s="65">
        <v>16.5</v>
      </c>
      <c r="E32" s="101">
        <v>0.2</v>
      </c>
      <c r="F32" s="108">
        <f t="shared" si="1"/>
        <v>13.200000000000001</v>
      </c>
      <c r="G32" s="7"/>
      <c r="I32" s="42"/>
      <c r="J32" s="69" t="s">
        <v>126</v>
      </c>
      <c r="K32" s="70">
        <v>652.125</v>
      </c>
      <c r="L32" s="117">
        <v>0.2</v>
      </c>
      <c r="M32" s="71">
        <v>521.70000000000005</v>
      </c>
    </row>
    <row r="33" spans="2:13" ht="15" x14ac:dyDescent="0.25">
      <c r="B33" s="6"/>
      <c r="C33" s="1" t="s">
        <v>142</v>
      </c>
      <c r="D33" s="65">
        <v>9.9</v>
      </c>
      <c r="E33" s="101">
        <v>0.2</v>
      </c>
      <c r="F33" s="108">
        <f t="shared" si="1"/>
        <v>7.9200000000000008</v>
      </c>
      <c r="G33" s="7"/>
      <c r="I33" s="42"/>
      <c r="J33" s="69" t="s">
        <v>127</v>
      </c>
      <c r="K33" s="70">
        <v>948.53750000000002</v>
      </c>
      <c r="L33" s="117">
        <v>0.2</v>
      </c>
      <c r="M33" s="71">
        <v>758.83</v>
      </c>
    </row>
    <row r="34" spans="2:13" ht="15.75" thickBot="1" x14ac:dyDescent="0.3">
      <c r="B34" s="11"/>
      <c r="C34" s="23"/>
      <c r="D34" s="23"/>
      <c r="E34" s="23"/>
      <c r="F34" s="23"/>
      <c r="G34" s="13"/>
      <c r="I34" s="42"/>
      <c r="J34" s="69" t="s">
        <v>136</v>
      </c>
      <c r="K34" s="70">
        <v>1117.925</v>
      </c>
      <c r="L34" s="117">
        <v>0.2</v>
      </c>
      <c r="M34" s="71">
        <v>894.34</v>
      </c>
    </row>
    <row r="35" spans="2:13" ht="15" x14ac:dyDescent="0.25">
      <c r="I35" s="42"/>
      <c r="J35" s="69" t="s">
        <v>128</v>
      </c>
      <c r="K35" s="70">
        <v>629.28750000000002</v>
      </c>
      <c r="L35" s="117">
        <v>0.2</v>
      </c>
      <c r="M35" s="71">
        <v>503.43000000000006</v>
      </c>
    </row>
    <row r="36" spans="2:13" ht="15.75" thickBot="1" x14ac:dyDescent="0.3">
      <c r="I36" s="42"/>
      <c r="J36" s="78" t="s">
        <v>131</v>
      </c>
      <c r="K36" s="79">
        <v>312.5</v>
      </c>
      <c r="L36" s="118">
        <v>0.2</v>
      </c>
      <c r="M36" s="119">
        <v>250</v>
      </c>
    </row>
  </sheetData>
  <mergeCells count="5">
    <mergeCell ref="C2:D2"/>
    <mergeCell ref="K8:M8"/>
    <mergeCell ref="J22:M22"/>
    <mergeCell ref="J30:M30"/>
    <mergeCell ref="J2:K2"/>
  </mergeCells>
  <printOptions horizontalCentered="1"/>
  <pageMargins left="0.7" right="0.7" top="1" bottom="0.75" header="0.3" footer="0.3"/>
  <pageSetup scale="49" fitToHeight="0" orientation="landscape" horizontalDpi="4294967293" verticalDpi="4294967293" r:id="rId1"/>
  <headerFooter>
    <oddHeader>&amp;CAtos IT Solutions and Services, Inc.
AR2471 NASPO Cloud Solutions
Price List</oddHeader>
    <oddFooter>&amp;CPage &amp;P</oddFooter>
  </headerFooter>
  <rowBreaks count="1" manualBreakCount="1">
    <brk id="19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9F89F-31E4-4BFB-B22A-A801A9287F1B}">
  <sheetPr>
    <tabColor theme="4" tint="0.59999389629810485"/>
  </sheetPr>
  <dimension ref="A2:M32"/>
  <sheetViews>
    <sheetView tabSelected="1" view="pageLayout" topLeftCell="A4" zoomScaleNormal="100" workbookViewId="0">
      <selection activeCell="F20" sqref="F20"/>
    </sheetView>
  </sheetViews>
  <sheetFormatPr defaultRowHeight="15" x14ac:dyDescent="0.25"/>
  <cols>
    <col min="1" max="1" width="29.85546875" customWidth="1"/>
    <col min="3" max="3" width="14.140625" bestFit="1" customWidth="1"/>
    <col min="4" max="4" width="12.42578125" customWidth="1"/>
    <col min="5" max="5" width="12.140625" customWidth="1"/>
    <col min="7" max="7" width="8.85546875" customWidth="1"/>
    <col min="9" max="9" width="14.140625" bestFit="1" customWidth="1"/>
  </cols>
  <sheetData>
    <row r="2" spans="1:13" ht="15.75" x14ac:dyDescent="0.25">
      <c r="A2" s="164" t="s">
        <v>191</v>
      </c>
      <c r="B2" s="164"/>
      <c r="C2" s="164"/>
      <c r="D2" s="164"/>
      <c r="E2" s="164"/>
    </row>
    <row r="3" spans="1:13" ht="31.5" x14ac:dyDescent="0.25">
      <c r="A3" s="123" t="s">
        <v>176</v>
      </c>
      <c r="B3" s="124" t="s">
        <v>177</v>
      </c>
      <c r="C3" s="125" t="s">
        <v>190</v>
      </c>
      <c r="D3" s="125" t="s">
        <v>152</v>
      </c>
      <c r="E3" s="125" t="s">
        <v>192</v>
      </c>
      <c r="G3" s="135"/>
      <c r="H3" s="135"/>
      <c r="I3" s="136"/>
      <c r="L3" s="133"/>
      <c r="M3" s="133"/>
    </row>
    <row r="4" spans="1:13" ht="15.75" x14ac:dyDescent="0.25">
      <c r="A4" s="126" t="s">
        <v>178</v>
      </c>
      <c r="B4" s="127" t="s">
        <v>179</v>
      </c>
      <c r="C4" s="128">
        <v>243.11250000000001</v>
      </c>
      <c r="D4" s="132">
        <v>0.2</v>
      </c>
      <c r="E4" s="128">
        <v>194.49</v>
      </c>
      <c r="F4" s="131"/>
      <c r="G4" s="138"/>
      <c r="H4" s="139"/>
      <c r="I4" s="140"/>
      <c r="J4" s="100"/>
      <c r="K4" s="131"/>
      <c r="L4" s="137"/>
    </row>
    <row r="5" spans="1:13" ht="15.75" x14ac:dyDescent="0.25">
      <c r="A5" s="126" t="s">
        <v>180</v>
      </c>
      <c r="B5" s="127" t="s">
        <v>179</v>
      </c>
      <c r="C5" s="128">
        <v>187.86249999999998</v>
      </c>
      <c r="D5" s="132">
        <v>0.2</v>
      </c>
      <c r="E5" s="128">
        <v>150.29</v>
      </c>
      <c r="F5" s="131"/>
      <c r="G5" s="138"/>
      <c r="H5" s="139"/>
      <c r="I5" s="140"/>
      <c r="J5" s="100"/>
      <c r="K5" s="131"/>
      <c r="L5" s="137"/>
    </row>
    <row r="6" spans="1:13" ht="15.75" x14ac:dyDescent="0.25">
      <c r="A6" s="126" t="s">
        <v>145</v>
      </c>
      <c r="B6" s="127" t="s">
        <v>179</v>
      </c>
      <c r="C6" s="128">
        <v>187.86249999999998</v>
      </c>
      <c r="D6" s="132">
        <v>0.2</v>
      </c>
      <c r="E6" s="128">
        <v>150.29</v>
      </c>
      <c r="F6" s="131"/>
      <c r="G6" s="138"/>
      <c r="H6" s="139"/>
      <c r="I6" s="140"/>
      <c r="J6" s="100"/>
      <c r="K6" s="131"/>
      <c r="L6" s="137"/>
    </row>
    <row r="7" spans="1:13" ht="15.75" x14ac:dyDescent="0.25">
      <c r="A7" s="126" t="s">
        <v>181</v>
      </c>
      <c r="B7" s="127" t="s">
        <v>179</v>
      </c>
      <c r="C7" s="128">
        <v>153.32966451205584</v>
      </c>
      <c r="D7" s="132">
        <v>0.2</v>
      </c>
      <c r="E7" s="128">
        <v>122.66373160964469</v>
      </c>
      <c r="F7" s="131"/>
      <c r="G7" s="138"/>
      <c r="H7" s="139"/>
      <c r="I7" s="140"/>
      <c r="J7" s="100"/>
      <c r="K7" s="131"/>
      <c r="L7" s="137"/>
    </row>
    <row r="8" spans="1:13" ht="15.75" x14ac:dyDescent="0.25">
      <c r="A8" s="126" t="s">
        <v>182</v>
      </c>
      <c r="B8" s="127" t="s">
        <v>179</v>
      </c>
      <c r="C8" s="128">
        <v>218.57500000000002</v>
      </c>
      <c r="D8" s="132">
        <v>0.2</v>
      </c>
      <c r="E8" s="128">
        <v>174.86</v>
      </c>
      <c r="F8" s="131"/>
      <c r="G8" s="138"/>
      <c r="H8" s="139"/>
      <c r="I8" s="140"/>
      <c r="J8" s="100"/>
      <c r="K8" s="131"/>
      <c r="L8" s="137"/>
    </row>
    <row r="9" spans="1:13" ht="15.75" x14ac:dyDescent="0.25">
      <c r="A9" s="126" t="s">
        <v>146</v>
      </c>
      <c r="B9" s="127" t="s">
        <v>179</v>
      </c>
      <c r="C9" s="128">
        <v>153.32499999999999</v>
      </c>
      <c r="D9" s="132">
        <v>0.2</v>
      </c>
      <c r="E9" s="128">
        <v>122.66</v>
      </c>
      <c r="F9" s="131"/>
      <c r="G9" s="138"/>
      <c r="H9" s="139"/>
      <c r="I9" s="140"/>
      <c r="J9" s="100"/>
      <c r="K9" s="131"/>
      <c r="L9" s="137"/>
    </row>
    <row r="10" spans="1:13" ht="15.75" x14ac:dyDescent="0.25">
      <c r="A10" s="126" t="s">
        <v>183</v>
      </c>
      <c r="B10" s="127" t="s">
        <v>179</v>
      </c>
      <c r="C10" s="128">
        <v>153.32499999999999</v>
      </c>
      <c r="D10" s="132">
        <v>0.2</v>
      </c>
      <c r="E10" s="128">
        <v>122.66</v>
      </c>
      <c r="F10" s="131"/>
      <c r="G10" s="138"/>
      <c r="H10" s="139"/>
      <c r="I10" s="140"/>
      <c r="J10" s="100"/>
      <c r="K10" s="131"/>
      <c r="L10" s="137"/>
    </row>
    <row r="11" spans="1:13" ht="15.75" x14ac:dyDescent="0.25">
      <c r="A11" s="126" t="s">
        <v>184</v>
      </c>
      <c r="B11" s="127" t="s">
        <v>179</v>
      </c>
      <c r="C11" s="128">
        <v>187.86249999999998</v>
      </c>
      <c r="D11" s="132">
        <v>0.2</v>
      </c>
      <c r="E11" s="128">
        <v>150.29</v>
      </c>
      <c r="F11" s="131"/>
      <c r="G11" s="138"/>
      <c r="H11" s="139"/>
      <c r="I11" s="140"/>
      <c r="J11" s="100"/>
      <c r="K11" s="131"/>
      <c r="L11" s="137"/>
    </row>
    <row r="12" spans="1:13" ht="15.75" x14ac:dyDescent="0.25">
      <c r="A12" s="126" t="s">
        <v>185</v>
      </c>
      <c r="B12" s="127" t="s">
        <v>179</v>
      </c>
      <c r="C12" s="128">
        <v>153.32499999999999</v>
      </c>
      <c r="D12" s="132">
        <v>0.2</v>
      </c>
      <c r="E12" s="128">
        <v>122.66</v>
      </c>
      <c r="F12" s="131"/>
      <c r="G12" s="138"/>
      <c r="H12" s="139"/>
      <c r="I12" s="140"/>
      <c r="J12" s="100"/>
      <c r="K12" s="131"/>
      <c r="L12" s="137"/>
    </row>
    <row r="13" spans="1:13" ht="15.75" x14ac:dyDescent="0.25">
      <c r="A13" s="126" t="s">
        <v>186</v>
      </c>
      <c r="B13" s="127" t="s">
        <v>179</v>
      </c>
      <c r="C13" s="128">
        <v>187.86249999999998</v>
      </c>
      <c r="D13" s="132">
        <v>0.2</v>
      </c>
      <c r="E13" s="128">
        <v>150.29</v>
      </c>
      <c r="F13" s="131"/>
      <c r="G13" s="138"/>
      <c r="H13" s="139"/>
      <c r="I13" s="140"/>
      <c r="J13" s="100"/>
      <c r="K13" s="131"/>
      <c r="L13" s="137"/>
    </row>
    <row r="14" spans="1:13" ht="15.75" x14ac:dyDescent="0.25">
      <c r="A14" s="126" t="s">
        <v>187</v>
      </c>
      <c r="B14" s="127" t="s">
        <v>179</v>
      </c>
      <c r="C14" s="128">
        <v>92.05</v>
      </c>
      <c r="D14" s="132">
        <v>0.2</v>
      </c>
      <c r="E14" s="128">
        <v>73.64</v>
      </c>
      <c r="F14" s="131"/>
      <c r="G14" s="138"/>
      <c r="H14" s="139"/>
      <c r="I14" s="140"/>
      <c r="J14" s="100"/>
      <c r="K14" s="131"/>
      <c r="L14" s="137"/>
    </row>
    <row r="15" spans="1:13" ht="15.75" x14ac:dyDescent="0.25">
      <c r="A15" s="126" t="s">
        <v>188</v>
      </c>
      <c r="B15" s="127" t="s">
        <v>179</v>
      </c>
      <c r="C15" s="128">
        <v>187.86249999999998</v>
      </c>
      <c r="D15" s="132">
        <v>0.2</v>
      </c>
      <c r="E15" s="128">
        <v>150.29</v>
      </c>
      <c r="F15" s="131"/>
      <c r="G15" s="138"/>
      <c r="H15" s="139"/>
      <c r="I15" s="140"/>
      <c r="J15" s="100"/>
      <c r="K15" s="131"/>
      <c r="L15" s="137"/>
    </row>
    <row r="16" spans="1:13" ht="16.5" thickBot="1" x14ac:dyDescent="0.3">
      <c r="A16" s="129" t="s">
        <v>189</v>
      </c>
      <c r="B16" s="130" t="s">
        <v>179</v>
      </c>
      <c r="C16" s="128">
        <v>153.32499999999999</v>
      </c>
      <c r="D16" s="132">
        <v>0.2</v>
      </c>
      <c r="E16" s="128">
        <v>122.66</v>
      </c>
      <c r="F16" s="131"/>
      <c r="G16" s="138"/>
      <c r="H16" s="139"/>
      <c r="I16" s="140"/>
      <c r="J16" s="100"/>
      <c r="K16" s="131"/>
      <c r="L16" s="137"/>
    </row>
    <row r="18" spans="1:7" ht="15.75" x14ac:dyDescent="0.25">
      <c r="A18" s="164" t="s">
        <v>193</v>
      </c>
      <c r="B18" s="164"/>
      <c r="C18" s="164"/>
      <c r="D18" s="164"/>
      <c r="E18" s="164"/>
    </row>
    <row r="19" spans="1:7" ht="32.25" thickBot="1" x14ac:dyDescent="0.3">
      <c r="A19" s="144" t="s">
        <v>176</v>
      </c>
      <c r="B19" s="145" t="s">
        <v>177</v>
      </c>
      <c r="C19" s="146" t="s">
        <v>190</v>
      </c>
      <c r="D19" s="146" t="s">
        <v>152</v>
      </c>
      <c r="E19" s="146" t="s">
        <v>194</v>
      </c>
    </row>
    <row r="20" spans="1:7" ht="15.75" x14ac:dyDescent="0.25">
      <c r="A20" s="141" t="s">
        <v>178</v>
      </c>
      <c r="B20" s="142" t="s">
        <v>179</v>
      </c>
      <c r="C20" s="128">
        <v>211.4</v>
      </c>
      <c r="D20" s="132">
        <v>0.2</v>
      </c>
      <c r="E20" s="134">
        <v>169.12</v>
      </c>
      <c r="F20" s="131"/>
      <c r="G20" s="131"/>
    </row>
    <row r="21" spans="1:7" ht="15.75" x14ac:dyDescent="0.25">
      <c r="A21" s="126" t="s">
        <v>180</v>
      </c>
      <c r="B21" s="127" t="s">
        <v>179</v>
      </c>
      <c r="C21" s="128">
        <v>163.36249999999998</v>
      </c>
      <c r="D21" s="132">
        <v>0.2</v>
      </c>
      <c r="E21" s="134">
        <v>130.69</v>
      </c>
      <c r="F21" s="131"/>
      <c r="G21" s="131"/>
    </row>
    <row r="22" spans="1:7" ht="15.75" x14ac:dyDescent="0.25">
      <c r="A22" s="126" t="s">
        <v>145</v>
      </c>
      <c r="B22" s="127" t="s">
        <v>179</v>
      </c>
      <c r="C22" s="128">
        <v>163.36249999999998</v>
      </c>
      <c r="D22" s="132">
        <v>0.2</v>
      </c>
      <c r="E22" s="134">
        <v>130.69</v>
      </c>
      <c r="F22" s="131"/>
      <c r="G22" s="131"/>
    </row>
    <row r="23" spans="1:7" ht="15.75" x14ac:dyDescent="0.25">
      <c r="A23" s="126" t="s">
        <v>181</v>
      </c>
      <c r="B23" s="127" t="s">
        <v>179</v>
      </c>
      <c r="C23" s="128">
        <v>133.32499999999999</v>
      </c>
      <c r="D23" s="132">
        <v>0.2</v>
      </c>
      <c r="E23" s="134">
        <v>106.66</v>
      </c>
      <c r="F23" s="131"/>
      <c r="G23" s="131"/>
    </row>
    <row r="24" spans="1:7" ht="15.75" x14ac:dyDescent="0.25">
      <c r="A24" s="126" t="s">
        <v>182</v>
      </c>
      <c r="B24" s="127" t="s">
        <v>179</v>
      </c>
      <c r="C24" s="128">
        <v>190.0625</v>
      </c>
      <c r="D24" s="132">
        <v>0.2</v>
      </c>
      <c r="E24" s="134">
        <v>152.05000000000001</v>
      </c>
      <c r="F24" s="131"/>
      <c r="G24" s="131"/>
    </row>
    <row r="25" spans="1:7" ht="15.75" x14ac:dyDescent="0.25">
      <c r="A25" s="126" t="s">
        <v>146</v>
      </c>
      <c r="B25" s="127" t="s">
        <v>179</v>
      </c>
      <c r="C25" s="128">
        <v>133.32499999999999</v>
      </c>
      <c r="D25" s="132">
        <v>0.2</v>
      </c>
      <c r="E25" s="134">
        <v>106.66</v>
      </c>
      <c r="F25" s="131"/>
      <c r="G25" s="131"/>
    </row>
    <row r="26" spans="1:7" ht="15.75" x14ac:dyDescent="0.25">
      <c r="A26" s="126" t="s">
        <v>183</v>
      </c>
      <c r="B26" s="127" t="s">
        <v>179</v>
      </c>
      <c r="C26" s="128">
        <v>133.32499999999999</v>
      </c>
      <c r="D26" s="132">
        <v>0.2</v>
      </c>
      <c r="E26" s="134">
        <v>106.66</v>
      </c>
      <c r="F26" s="131"/>
      <c r="G26" s="131"/>
    </row>
    <row r="27" spans="1:7" ht="15.75" x14ac:dyDescent="0.25">
      <c r="A27" s="126" t="s">
        <v>184</v>
      </c>
      <c r="B27" s="127" t="s">
        <v>179</v>
      </c>
      <c r="C27" s="128">
        <v>163.36249999999998</v>
      </c>
      <c r="D27" s="132">
        <v>0.2</v>
      </c>
      <c r="E27" s="134">
        <v>130.69</v>
      </c>
      <c r="F27" s="131"/>
      <c r="G27" s="131"/>
    </row>
    <row r="28" spans="1:7" ht="15.75" x14ac:dyDescent="0.25">
      <c r="A28" s="126" t="s">
        <v>185</v>
      </c>
      <c r="B28" s="127" t="s">
        <v>179</v>
      </c>
      <c r="C28" s="128">
        <v>133.32499999999999</v>
      </c>
      <c r="D28" s="132">
        <v>0.2</v>
      </c>
      <c r="E28" s="134">
        <v>106.66</v>
      </c>
      <c r="F28" s="131"/>
      <c r="G28" s="131"/>
    </row>
    <row r="29" spans="1:7" ht="15.75" x14ac:dyDescent="0.25">
      <c r="A29" s="126" t="s">
        <v>186</v>
      </c>
      <c r="B29" s="127" t="s">
        <v>179</v>
      </c>
      <c r="C29" s="128">
        <v>163.36249999999998</v>
      </c>
      <c r="D29" s="132">
        <v>0.2</v>
      </c>
      <c r="E29" s="134">
        <v>130.69</v>
      </c>
      <c r="F29" s="131"/>
      <c r="G29" s="131"/>
    </row>
    <row r="30" spans="1:7" ht="15.75" x14ac:dyDescent="0.25">
      <c r="A30" s="126" t="s">
        <v>187</v>
      </c>
      <c r="B30" s="127" t="s">
        <v>179</v>
      </c>
      <c r="C30" s="128">
        <v>80.037499999999994</v>
      </c>
      <c r="D30" s="132">
        <v>0.2</v>
      </c>
      <c r="E30" s="134">
        <v>64.03</v>
      </c>
      <c r="F30" s="131"/>
      <c r="G30" s="131"/>
    </row>
    <row r="31" spans="1:7" ht="15.75" x14ac:dyDescent="0.25">
      <c r="A31" s="126" t="s">
        <v>188</v>
      </c>
      <c r="B31" s="127" t="s">
        <v>179</v>
      </c>
      <c r="C31" s="128">
        <v>163.36249999999998</v>
      </c>
      <c r="D31" s="132">
        <v>0.2</v>
      </c>
      <c r="E31" s="134">
        <v>130.69</v>
      </c>
      <c r="F31" s="131"/>
      <c r="G31" s="131"/>
    </row>
    <row r="32" spans="1:7" ht="16.5" thickBot="1" x14ac:dyDescent="0.3">
      <c r="A32" s="129" t="s">
        <v>189</v>
      </c>
      <c r="B32" s="130" t="s">
        <v>179</v>
      </c>
      <c r="C32" s="128">
        <v>133.32499999999999</v>
      </c>
      <c r="D32" s="132">
        <v>0.2</v>
      </c>
      <c r="E32" s="134">
        <v>106.66</v>
      </c>
      <c r="F32" s="131"/>
      <c r="G32" s="131"/>
    </row>
  </sheetData>
  <mergeCells count="2">
    <mergeCell ref="A2:E2"/>
    <mergeCell ref="A18:E18"/>
  </mergeCells>
  <dataValidations count="1">
    <dataValidation type="decimal" operator="greaterThan" allowBlank="1" showInputMessage="1" showErrorMessage="1" sqref="E7" xr:uid="{5904F05F-077B-4002-A8EF-669957E79BAE}">
      <formula1>0</formula1>
    </dataValidation>
  </dataValidations>
  <pageMargins left="0.7" right="0.7" top="1.5" bottom="0.75" header="0.3" footer="0.3"/>
  <pageSetup orientation="portrait" horizontalDpi="1200" verticalDpi="1200" r:id="rId1"/>
  <headerFooter>
    <oddHeader>&amp;C&amp;"-,Bold"&amp;14Atos IT Solutions and Services, Inc.&amp;"-,Regular"&amp;11
AR2471 NASPO Cloud Solutions
Price List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0DE55-B57A-440B-A4B9-683C695E842B}">
  <sheetPr>
    <tabColor rgb="FF00B050"/>
  </sheetPr>
  <dimension ref="A1:N14"/>
  <sheetViews>
    <sheetView view="pageLayout" zoomScaleNormal="90" workbookViewId="0">
      <selection activeCell="C12" sqref="C12"/>
    </sheetView>
  </sheetViews>
  <sheetFormatPr defaultColWidth="9.140625" defaultRowHeight="12.75" x14ac:dyDescent="0.2"/>
  <cols>
    <col min="1" max="1" width="48.85546875" style="1" customWidth="1"/>
    <col min="2" max="2" width="9.140625" style="1"/>
    <col min="3" max="3" width="19.28515625" style="1" customWidth="1"/>
    <col min="4" max="4" width="14.42578125" style="1" customWidth="1"/>
    <col min="5" max="5" width="18.140625" style="1" customWidth="1"/>
    <col min="6" max="6" width="15.85546875" style="1" customWidth="1"/>
    <col min="7" max="7" width="20.7109375" style="1" customWidth="1"/>
    <col min="8" max="8" width="9.140625" style="1"/>
    <col min="9" max="9" width="27" style="1" bestFit="1" customWidth="1"/>
    <col min="10" max="10" width="9.140625" style="1"/>
    <col min="11" max="15" width="14.28515625" style="1" bestFit="1" customWidth="1"/>
    <col min="16" max="16384" width="9.140625" style="1"/>
  </cols>
  <sheetData>
    <row r="1" spans="1:14" ht="18" x14ac:dyDescent="0.25">
      <c r="A1" s="151" t="s">
        <v>171</v>
      </c>
      <c r="B1" s="152"/>
      <c r="C1" s="152"/>
      <c r="D1" s="152"/>
      <c r="E1" s="153"/>
    </row>
    <row r="2" spans="1:14" x14ac:dyDescent="0.2">
      <c r="A2" s="154"/>
      <c r="B2" s="147"/>
      <c r="C2" s="147"/>
      <c r="D2" s="147"/>
      <c r="E2" s="155"/>
    </row>
    <row r="3" spans="1:14" x14ac:dyDescent="0.2">
      <c r="A3" s="154"/>
      <c r="B3" s="147"/>
      <c r="C3" s="40" t="s">
        <v>8</v>
      </c>
      <c r="D3" s="104" t="s">
        <v>152</v>
      </c>
      <c r="E3" s="156" t="s">
        <v>156</v>
      </c>
    </row>
    <row r="4" spans="1:14" x14ac:dyDescent="0.2">
      <c r="A4" s="157"/>
      <c r="B4" s="148"/>
      <c r="C4" s="148"/>
      <c r="D4" s="148"/>
      <c r="E4" s="158"/>
    </row>
    <row r="5" spans="1:14" x14ac:dyDescent="0.2">
      <c r="A5" s="154" t="s">
        <v>9</v>
      </c>
      <c r="B5" s="147"/>
      <c r="C5" s="147"/>
      <c r="D5" s="147"/>
      <c r="E5" s="155"/>
    </row>
    <row r="6" spans="1:14" ht="15" x14ac:dyDescent="0.2">
      <c r="A6" s="154" t="s">
        <v>10</v>
      </c>
      <c r="B6" s="147"/>
      <c r="C6" s="149">
        <f>[1]Mainframe!I6</f>
        <v>59.791499999999999</v>
      </c>
      <c r="D6" s="150">
        <v>0.2</v>
      </c>
      <c r="E6" s="159">
        <v>47.833200000000005</v>
      </c>
    </row>
    <row r="7" spans="1:14" ht="15" x14ac:dyDescent="0.2">
      <c r="A7" s="154" t="s">
        <v>11</v>
      </c>
      <c r="B7" s="147"/>
      <c r="C7" s="149">
        <f>[1]Mainframe!I7</f>
        <v>8.5833333333333331E-2</v>
      </c>
      <c r="D7" s="150">
        <v>0.2</v>
      </c>
      <c r="E7" s="159">
        <v>6.8666666666666668E-2</v>
      </c>
    </row>
    <row r="8" spans="1:14" ht="15" x14ac:dyDescent="0.2">
      <c r="A8" s="154" t="s">
        <v>12</v>
      </c>
      <c r="B8" s="147"/>
      <c r="C8" s="149">
        <f>[1]Mainframe!I8</f>
        <v>0.37766666666666665</v>
      </c>
      <c r="D8" s="150">
        <v>0.2</v>
      </c>
      <c r="E8" s="159">
        <v>0.30213333333333336</v>
      </c>
    </row>
    <row r="9" spans="1:14" x14ac:dyDescent="0.2">
      <c r="A9" s="154"/>
      <c r="B9" s="147"/>
      <c r="C9" s="147"/>
      <c r="D9" s="147"/>
      <c r="E9" s="155"/>
    </row>
    <row r="10" spans="1:14" ht="13.5" thickBot="1" x14ac:dyDescent="0.25">
      <c r="A10" s="160"/>
      <c r="B10" s="161"/>
      <c r="C10" s="161"/>
      <c r="D10" s="161"/>
      <c r="E10" s="162"/>
    </row>
    <row r="14" spans="1:14" ht="15" x14ac:dyDescent="0.25">
      <c r="N14" s="26"/>
    </row>
  </sheetData>
  <pageMargins left="0.7" right="0.7" top="1.5" bottom="0.75" header="0.3" footer="0.3"/>
  <pageSetup orientation="landscape" r:id="rId1"/>
  <headerFooter>
    <oddHeader>&amp;CAtos IT Solutions and Services, Inc.
AR2471 NASPO Cloud Solutions
Price List</oddHeader>
    <oddFooter>&amp;CPage 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0014B-A262-4976-85C6-E46C292013DB}">
  <sheetPr>
    <tabColor rgb="FF00B050"/>
  </sheetPr>
  <dimension ref="B1:G60"/>
  <sheetViews>
    <sheetView view="pageLayout" topLeftCell="A35" zoomScaleNormal="90" workbookViewId="0">
      <selection activeCell="B36" sqref="B36:G51"/>
    </sheetView>
  </sheetViews>
  <sheetFormatPr defaultColWidth="9.140625" defaultRowHeight="12.75" x14ac:dyDescent="0.2"/>
  <cols>
    <col min="1" max="1" width="9.140625" style="1"/>
    <col min="2" max="2" width="6.42578125" style="1" customWidth="1"/>
    <col min="3" max="3" width="59.7109375" style="1" customWidth="1"/>
    <col min="4" max="4" width="30.140625" style="1" customWidth="1"/>
    <col min="5" max="5" width="15" style="1" customWidth="1"/>
    <col min="6" max="6" width="13.28515625" style="1" customWidth="1"/>
    <col min="7" max="7" width="4.42578125" style="1" customWidth="1"/>
    <col min="8" max="8" width="3.140625" style="1" customWidth="1"/>
    <col min="9" max="16384" width="9.140625" style="1"/>
  </cols>
  <sheetData>
    <row r="1" spans="2:7" x14ac:dyDescent="0.2">
      <c r="C1" s="14" t="s">
        <v>7</v>
      </c>
    </row>
    <row r="2" spans="2:7" ht="20.25" x14ac:dyDescent="0.2">
      <c r="C2" s="165" t="s">
        <v>157</v>
      </c>
      <c r="D2" s="165"/>
      <c r="E2" s="27"/>
      <c r="F2" s="27"/>
    </row>
    <row r="3" spans="2:7" ht="13.5" thickBot="1" x14ac:dyDescent="0.25"/>
    <row r="4" spans="2:7" x14ac:dyDescent="0.2">
      <c r="B4" s="3"/>
      <c r="C4" s="22"/>
      <c r="D4" s="22"/>
      <c r="E4" s="22"/>
      <c r="F4" s="22"/>
      <c r="G4" s="5"/>
    </row>
    <row r="5" spans="2:7" x14ac:dyDescent="0.2">
      <c r="B5" s="6"/>
      <c r="C5" s="28" t="s">
        <v>13</v>
      </c>
      <c r="G5" s="7"/>
    </row>
    <row r="6" spans="2:7" x14ac:dyDescent="0.2">
      <c r="B6" s="6"/>
      <c r="G6" s="7"/>
    </row>
    <row r="7" spans="2:7" ht="25.5" x14ac:dyDescent="0.2">
      <c r="B7" s="6"/>
      <c r="C7" s="29" t="s">
        <v>9</v>
      </c>
      <c r="D7" s="30" t="s">
        <v>14</v>
      </c>
      <c r="E7" s="30" t="s">
        <v>152</v>
      </c>
      <c r="F7" s="30" t="s">
        <v>156</v>
      </c>
      <c r="G7" s="31"/>
    </row>
    <row r="8" spans="2:7" ht="15" x14ac:dyDescent="0.2">
      <c r="B8" s="6"/>
      <c r="C8" s="1" t="s">
        <v>15</v>
      </c>
      <c r="D8" s="25">
        <f>'[1]DWP SaaS - Collaboration 2022'!K9</f>
        <v>3.9483333333333333</v>
      </c>
      <c r="E8" s="102">
        <v>0.2</v>
      </c>
      <c r="F8" s="25">
        <v>3.158666666666667</v>
      </c>
      <c r="G8" s="7"/>
    </row>
    <row r="9" spans="2:7" ht="15" x14ac:dyDescent="0.2">
      <c r="B9" s="6"/>
      <c r="C9" s="1" t="s">
        <v>16</v>
      </c>
      <c r="D9" s="25">
        <f>'[1]DWP SaaS - Collaboration 2022'!K10</f>
        <v>1.3218333333333334</v>
      </c>
      <c r="E9" s="102">
        <v>0.2</v>
      </c>
      <c r="F9" s="25">
        <v>1.0574666666666668</v>
      </c>
      <c r="G9" s="7"/>
    </row>
    <row r="10" spans="2:7" ht="15" x14ac:dyDescent="0.2">
      <c r="B10" s="6"/>
      <c r="C10" s="1" t="s">
        <v>17</v>
      </c>
      <c r="D10" s="25">
        <f>'[1]DWP SaaS - Collaboration 2022'!K11</f>
        <v>1.0471666666666666</v>
      </c>
      <c r="E10" s="102">
        <v>0.2</v>
      </c>
      <c r="F10" s="25">
        <v>0.83773333333333333</v>
      </c>
      <c r="G10" s="7"/>
    </row>
    <row r="11" spans="2:7" ht="15" x14ac:dyDescent="0.2">
      <c r="B11" s="6"/>
      <c r="C11" s="1" t="s">
        <v>18</v>
      </c>
      <c r="D11" s="25">
        <f>'[1]DWP SaaS - Collaboration 2022'!K12</f>
        <v>0.89266666666666672</v>
      </c>
      <c r="E11" s="102">
        <v>0.2</v>
      </c>
      <c r="F11" s="25">
        <v>0.7141333333333334</v>
      </c>
      <c r="G11" s="7"/>
    </row>
    <row r="12" spans="2:7" ht="15" x14ac:dyDescent="0.2">
      <c r="B12" s="6"/>
      <c r="C12" s="1" t="s">
        <v>19</v>
      </c>
      <c r="D12" s="25">
        <f>'[1]DWP SaaS - Collaboration 2022'!K13</f>
        <v>1.9398333333333331</v>
      </c>
      <c r="E12" s="102">
        <v>0.2</v>
      </c>
      <c r="F12" s="25">
        <v>1.5518666666666665</v>
      </c>
      <c r="G12" s="7"/>
    </row>
    <row r="13" spans="2:7" ht="15" x14ac:dyDescent="0.2">
      <c r="B13" s="6"/>
      <c r="C13" s="1" t="s">
        <v>20</v>
      </c>
      <c r="D13" s="25">
        <f>'[1]DWP SaaS - Collaboration 2022'!K14</f>
        <v>7.2271666666666681</v>
      </c>
      <c r="E13" s="102">
        <v>0.2</v>
      </c>
      <c r="F13" s="25">
        <v>5.7817333333333352</v>
      </c>
      <c r="G13" s="7"/>
    </row>
    <row r="14" spans="2:7" ht="15" x14ac:dyDescent="0.2">
      <c r="B14" s="6"/>
      <c r="C14" s="1" t="s">
        <v>21</v>
      </c>
      <c r="D14" s="25">
        <f>'[1]DWP SaaS - Collaboration 2022'!K15</f>
        <v>5.2530000000000001</v>
      </c>
      <c r="E14" s="102">
        <v>0.2</v>
      </c>
      <c r="F14" s="25">
        <v>4.2023999999999999</v>
      </c>
      <c r="G14" s="7"/>
    </row>
    <row r="15" spans="2:7" x14ac:dyDescent="0.2">
      <c r="B15" s="6"/>
      <c r="C15" s="15"/>
      <c r="D15" s="32"/>
      <c r="E15" s="32"/>
      <c r="F15" s="32"/>
      <c r="G15" s="7"/>
    </row>
    <row r="16" spans="2:7" x14ac:dyDescent="0.2">
      <c r="B16" s="6"/>
      <c r="C16" s="33"/>
      <c r="D16" s="32"/>
      <c r="E16" s="32"/>
      <c r="F16" s="32"/>
      <c r="G16" s="7"/>
    </row>
    <row r="17" spans="2:7" ht="13.5" thickBot="1" x14ac:dyDescent="0.25">
      <c r="B17" s="11"/>
      <c r="C17" s="23"/>
      <c r="D17" s="23"/>
      <c r="E17" s="23"/>
      <c r="F17" s="23"/>
      <c r="G17" s="13"/>
    </row>
    <row r="18" spans="2:7" ht="13.5" thickBot="1" x14ac:dyDescent="0.25"/>
    <row r="19" spans="2:7" x14ac:dyDescent="0.2">
      <c r="B19" s="3"/>
      <c r="C19" s="22"/>
      <c r="D19" s="22"/>
      <c r="E19" s="22"/>
      <c r="F19" s="22"/>
      <c r="G19" s="5"/>
    </row>
    <row r="20" spans="2:7" x14ac:dyDescent="0.2">
      <c r="B20" s="6"/>
      <c r="C20" s="28" t="s">
        <v>22</v>
      </c>
      <c r="G20" s="7"/>
    </row>
    <row r="21" spans="2:7" x14ac:dyDescent="0.2">
      <c r="B21" s="6"/>
      <c r="G21" s="7"/>
    </row>
    <row r="22" spans="2:7" x14ac:dyDescent="0.2">
      <c r="B22" s="6"/>
      <c r="G22" s="7"/>
    </row>
    <row r="23" spans="2:7" ht="25.5" x14ac:dyDescent="0.2">
      <c r="B23" s="6"/>
      <c r="C23" s="29" t="s">
        <v>9</v>
      </c>
      <c r="D23" s="30" t="s">
        <v>14</v>
      </c>
      <c r="E23" s="30" t="s">
        <v>152</v>
      </c>
      <c r="F23" s="30" t="s">
        <v>156</v>
      </c>
      <c r="G23" s="7"/>
    </row>
    <row r="24" spans="2:7" ht="15" x14ac:dyDescent="0.2">
      <c r="B24" s="6"/>
      <c r="C24" s="1" t="s">
        <v>15</v>
      </c>
      <c r="D24" s="25">
        <f>'[1]DWP SaaS - Collaboration 2022'!K25</f>
        <v>1.133</v>
      </c>
      <c r="E24" s="102">
        <v>0.2</v>
      </c>
      <c r="F24" s="25">
        <v>0.90640000000000009</v>
      </c>
      <c r="G24" s="7"/>
    </row>
    <row r="25" spans="2:7" ht="15" x14ac:dyDescent="0.2">
      <c r="B25" s="6"/>
      <c r="C25" s="1" t="s">
        <v>16</v>
      </c>
      <c r="D25" s="25">
        <f>'[1]DWP SaaS - Collaboration 2022'!K26</f>
        <v>0.58366666666666667</v>
      </c>
      <c r="E25" s="102">
        <v>0.2</v>
      </c>
      <c r="F25" s="25">
        <v>0.46693333333333337</v>
      </c>
      <c r="G25" s="7"/>
    </row>
    <row r="26" spans="2:7" ht="15" x14ac:dyDescent="0.2">
      <c r="B26" s="6"/>
      <c r="C26" s="1" t="s">
        <v>17</v>
      </c>
      <c r="D26" s="25">
        <f>'[1]DWP SaaS - Collaboration 2022'!K27</f>
        <v>0.49783333333333324</v>
      </c>
      <c r="E26" s="102">
        <v>0.2</v>
      </c>
      <c r="F26" s="25">
        <v>0.3982666666666666</v>
      </c>
      <c r="G26" s="7"/>
    </row>
    <row r="27" spans="2:7" ht="15" x14ac:dyDescent="0.2">
      <c r="B27" s="6"/>
      <c r="C27" s="1" t="s">
        <v>18</v>
      </c>
      <c r="D27" s="25">
        <f>'[1]DWP SaaS - Collaboration 2022'!K28</f>
        <v>0.42916666666666664</v>
      </c>
      <c r="E27" s="102">
        <v>0.2</v>
      </c>
      <c r="F27" s="25">
        <v>0.34333333333333332</v>
      </c>
      <c r="G27" s="7"/>
    </row>
    <row r="28" spans="2:7" ht="15" x14ac:dyDescent="0.2">
      <c r="B28" s="6"/>
      <c r="C28" s="1" t="s">
        <v>19</v>
      </c>
      <c r="D28" s="25">
        <f>'[1]DWP SaaS - Collaboration 2022'!K29</f>
        <v>1.6651666666666667</v>
      </c>
      <c r="E28" s="102">
        <v>0.2</v>
      </c>
      <c r="F28" s="25">
        <v>1.3321333333333334</v>
      </c>
      <c r="G28" s="7"/>
    </row>
    <row r="29" spans="2:7" ht="15" x14ac:dyDescent="0.2">
      <c r="B29" s="6"/>
      <c r="C29" s="1" t="s">
        <v>20</v>
      </c>
      <c r="D29" s="25">
        <f>'[1]DWP SaaS - Collaboration 2022'!K30</f>
        <v>2.8839999999999999</v>
      </c>
      <c r="E29" s="102">
        <v>0.2</v>
      </c>
      <c r="F29" s="25">
        <v>2.3071999999999999</v>
      </c>
      <c r="G29" s="7"/>
    </row>
    <row r="30" spans="2:7" ht="15" x14ac:dyDescent="0.2">
      <c r="B30" s="6"/>
      <c r="C30" s="1" t="s">
        <v>21</v>
      </c>
      <c r="D30" s="25">
        <f>'[1]DWP SaaS - Collaboration 2022'!K31</f>
        <v>5.2530000000000001</v>
      </c>
      <c r="E30" s="102">
        <v>0.2</v>
      </c>
      <c r="F30" s="25">
        <v>4.2023999999999999</v>
      </c>
      <c r="G30" s="7"/>
    </row>
    <row r="31" spans="2:7" x14ac:dyDescent="0.2">
      <c r="B31" s="6"/>
      <c r="C31" s="15"/>
      <c r="D31" s="32"/>
      <c r="E31" s="32"/>
      <c r="F31" s="32"/>
      <c r="G31" s="7"/>
    </row>
    <row r="32" spans="2:7" x14ac:dyDescent="0.2">
      <c r="B32" s="6"/>
      <c r="C32" s="33"/>
      <c r="D32" s="32"/>
      <c r="E32" s="32"/>
      <c r="F32" s="32"/>
      <c r="G32" s="7"/>
    </row>
    <row r="33" spans="2:7" ht="13.5" thickBot="1" x14ac:dyDescent="0.25">
      <c r="B33" s="11"/>
      <c r="C33" s="23"/>
      <c r="D33" s="23"/>
      <c r="E33" s="23"/>
      <c r="F33" s="23"/>
      <c r="G33" s="13"/>
    </row>
    <row r="35" spans="2:7" ht="13.5" thickBot="1" x14ac:dyDescent="0.25"/>
    <row r="36" spans="2:7" x14ac:dyDescent="0.2">
      <c r="B36" s="3"/>
      <c r="C36" s="22"/>
      <c r="D36" s="22"/>
      <c r="E36" s="22"/>
      <c r="F36" s="22"/>
      <c r="G36" s="5"/>
    </row>
    <row r="37" spans="2:7" x14ac:dyDescent="0.2">
      <c r="B37" s="6"/>
      <c r="C37" s="34" t="s">
        <v>23</v>
      </c>
      <c r="D37" s="35"/>
      <c r="E37" s="35"/>
      <c r="F37" s="35"/>
      <c r="G37" s="7"/>
    </row>
    <row r="38" spans="2:7" ht="25.5" x14ac:dyDescent="0.2">
      <c r="B38" s="6"/>
      <c r="C38" s="36"/>
      <c r="D38" s="30" t="s">
        <v>14</v>
      </c>
      <c r="E38" s="30" t="s">
        <v>152</v>
      </c>
      <c r="F38" s="30" t="s">
        <v>156</v>
      </c>
      <c r="G38" s="7"/>
    </row>
    <row r="39" spans="2:7" ht="15" x14ac:dyDescent="0.25">
      <c r="B39" s="37"/>
      <c r="C39" s="1" t="s">
        <v>24</v>
      </c>
      <c r="D39" s="25">
        <f>'[1]DWP SaaS - Collaboration 2022'!K40</f>
        <v>2.0666666666666664</v>
      </c>
      <c r="E39" s="102">
        <v>0.2</v>
      </c>
      <c r="F39" s="25">
        <v>1.6533333333333333</v>
      </c>
      <c r="G39" s="7"/>
    </row>
    <row r="40" spans="2:7" ht="15" x14ac:dyDescent="0.25">
      <c r="B40" s="37"/>
      <c r="D40" s="38"/>
      <c r="E40"/>
      <c r="F40"/>
      <c r="G40" s="7"/>
    </row>
    <row r="41" spans="2:7" ht="15" x14ac:dyDescent="0.25">
      <c r="B41" s="37"/>
      <c r="C41" s="1" t="s">
        <v>25</v>
      </c>
      <c r="D41" s="25">
        <f>'[1]DWP SaaS - Collaboration 2022'!K42</f>
        <v>0.99999999999999989</v>
      </c>
      <c r="E41" s="102">
        <v>0.2</v>
      </c>
      <c r="F41" s="25">
        <v>0.79999999999999993</v>
      </c>
      <c r="G41" s="7"/>
    </row>
    <row r="42" spans="2:7" ht="15" x14ac:dyDescent="0.25">
      <c r="B42" s="37"/>
      <c r="C42" s="1" t="s">
        <v>26</v>
      </c>
      <c r="D42" s="25">
        <f>'[1]DWP SaaS - Collaboration 2022'!K43</f>
        <v>1.0333333333333332</v>
      </c>
      <c r="E42" s="102">
        <v>0.2</v>
      </c>
      <c r="F42" s="25">
        <v>0.82666666666666666</v>
      </c>
      <c r="G42" s="7"/>
    </row>
    <row r="43" spans="2:7" ht="15" x14ac:dyDescent="0.25">
      <c r="B43" s="37"/>
      <c r="C43" s="1" t="s">
        <v>27</v>
      </c>
      <c r="D43" s="25">
        <f>'[1]DWP SaaS - Collaboration 2022'!K44</f>
        <v>0.55000000000000004</v>
      </c>
      <c r="E43" s="102">
        <v>0.2</v>
      </c>
      <c r="F43" s="25">
        <v>0.44000000000000006</v>
      </c>
      <c r="G43" s="7"/>
    </row>
    <row r="44" spans="2:7" ht="15" x14ac:dyDescent="0.25">
      <c r="B44" s="37"/>
      <c r="C44" s="1" t="s">
        <v>28</v>
      </c>
      <c r="D44" s="25">
        <f>'[1]DWP SaaS - Collaboration 2022'!K45</f>
        <v>0.46666666666666667</v>
      </c>
      <c r="E44" s="102">
        <v>0.2</v>
      </c>
      <c r="F44" s="25">
        <v>0.37333333333333335</v>
      </c>
      <c r="G44" s="7"/>
    </row>
    <row r="45" spans="2:7" ht="15" x14ac:dyDescent="0.25">
      <c r="B45" s="37"/>
      <c r="C45" s="1" t="s">
        <v>29</v>
      </c>
      <c r="D45" s="25">
        <f>'[1]DWP SaaS - Collaboration 2022'!K46</f>
        <v>0.68333333333333335</v>
      </c>
      <c r="E45" s="102">
        <v>0.2</v>
      </c>
      <c r="F45" s="25">
        <v>0.54666666666666675</v>
      </c>
      <c r="G45" s="7"/>
    </row>
    <row r="46" spans="2:7" ht="15" x14ac:dyDescent="0.25">
      <c r="B46" s="37"/>
      <c r="C46" s="1" t="s">
        <v>30</v>
      </c>
      <c r="D46" s="25">
        <f>'[1]DWP SaaS - Collaboration 2022'!K47</f>
        <v>7.5666666666666673</v>
      </c>
      <c r="E46" s="102">
        <v>0.2</v>
      </c>
      <c r="F46" s="25">
        <v>6.0533333333333346</v>
      </c>
      <c r="G46" s="7"/>
    </row>
    <row r="47" spans="2:7" ht="15" x14ac:dyDescent="0.25">
      <c r="B47" s="37"/>
      <c r="D47" s="38"/>
      <c r="E47" s="38"/>
      <c r="F47" s="38"/>
      <c r="G47" s="7"/>
    </row>
    <row r="48" spans="2:7" ht="15" x14ac:dyDescent="0.25">
      <c r="B48" s="37"/>
      <c r="C48" s="34" t="s">
        <v>31</v>
      </c>
      <c r="D48" s="38"/>
      <c r="E48" s="38"/>
      <c r="F48" s="38"/>
      <c r="G48" s="7"/>
    </row>
    <row r="49" spans="2:7" ht="15" x14ac:dyDescent="0.25">
      <c r="B49" s="37"/>
      <c r="C49" s="1" t="s">
        <v>24</v>
      </c>
      <c r="D49" s="25">
        <f>'[1]DWP SaaS - Collaboration 2022'!K50</f>
        <v>1.1833333333333333</v>
      </c>
      <c r="E49" s="102">
        <v>0.2</v>
      </c>
      <c r="F49" s="25">
        <v>0.94666666666666677</v>
      </c>
      <c r="G49" s="7"/>
    </row>
    <row r="50" spans="2:7" ht="15" x14ac:dyDescent="0.25">
      <c r="B50" s="37"/>
      <c r="D50" s="38"/>
      <c r="E50" s="38"/>
      <c r="F50" s="38"/>
      <c r="G50" s="7"/>
    </row>
    <row r="51" spans="2:7" ht="15" x14ac:dyDescent="0.25">
      <c r="B51" s="37"/>
      <c r="C51" s="1" t="s">
        <v>25</v>
      </c>
      <c r="D51" s="25">
        <f>'[1]DWP SaaS - Collaboration 2022'!K52</f>
        <v>0.49999999999999994</v>
      </c>
      <c r="E51" s="102">
        <v>0.2</v>
      </c>
      <c r="F51" s="25">
        <v>0.39999999999999997</v>
      </c>
      <c r="G51" s="7"/>
    </row>
    <row r="52" spans="2:7" ht="15" x14ac:dyDescent="0.25">
      <c r="B52" s="37"/>
      <c r="C52" s="1" t="s">
        <v>26</v>
      </c>
      <c r="D52" s="25">
        <f>'[1]DWP SaaS - Collaboration 2022'!K53</f>
        <v>1.2333333333333334</v>
      </c>
      <c r="E52" s="102">
        <v>0.2</v>
      </c>
      <c r="F52" s="25">
        <v>0.9866666666666668</v>
      </c>
      <c r="G52" s="7"/>
    </row>
    <row r="53" spans="2:7" ht="15" x14ac:dyDescent="0.25">
      <c r="B53" s="37"/>
      <c r="C53" s="1" t="s">
        <v>27</v>
      </c>
      <c r="D53" s="25">
        <f>'[1]DWP SaaS - Collaboration 2022'!K54</f>
        <v>0.53333333333333333</v>
      </c>
      <c r="E53" s="102">
        <v>0.2</v>
      </c>
      <c r="F53" s="25">
        <v>0.42666666666666669</v>
      </c>
      <c r="G53" s="7"/>
    </row>
    <row r="54" spans="2:7" ht="15" x14ac:dyDescent="0.25">
      <c r="B54" s="37"/>
      <c r="C54" s="1" t="s">
        <v>28</v>
      </c>
      <c r="D54" s="25">
        <f>'[1]DWP SaaS - Collaboration 2022'!K55</f>
        <v>0.45000000000000007</v>
      </c>
      <c r="E54" s="102">
        <v>0.2</v>
      </c>
      <c r="F54" s="25">
        <v>0.3600000000000001</v>
      </c>
      <c r="G54" s="7"/>
    </row>
    <row r="55" spans="2:7" ht="15" x14ac:dyDescent="0.25">
      <c r="B55" s="37"/>
      <c r="C55" s="1" t="s">
        <v>29</v>
      </c>
      <c r="D55" s="25">
        <f>'[1]DWP SaaS - Collaboration 2022'!K56</f>
        <v>0.6166666666666667</v>
      </c>
      <c r="E55" s="102">
        <v>0.2</v>
      </c>
      <c r="F55" s="25">
        <v>0.4933333333333334</v>
      </c>
      <c r="G55" s="7"/>
    </row>
    <row r="56" spans="2:7" ht="15" x14ac:dyDescent="0.25">
      <c r="B56" s="37"/>
      <c r="C56" s="1" t="s">
        <v>30</v>
      </c>
      <c r="D56" s="25">
        <f>'[1]DWP SaaS - Collaboration 2022'!K57</f>
        <v>3.0333333333333332</v>
      </c>
      <c r="E56" s="102">
        <v>0.2</v>
      </c>
      <c r="F56" s="25">
        <v>2.4266666666666667</v>
      </c>
      <c r="G56" s="7"/>
    </row>
    <row r="57" spans="2:7" ht="15" x14ac:dyDescent="0.25">
      <c r="B57" s="37"/>
      <c r="D57" s="38"/>
      <c r="E57" s="38"/>
      <c r="F57" s="38"/>
      <c r="G57" s="7"/>
    </row>
    <row r="58" spans="2:7" ht="15" x14ac:dyDescent="0.25">
      <c r="B58" s="37"/>
      <c r="C58" s="34" t="s">
        <v>21</v>
      </c>
      <c r="D58" s="38"/>
      <c r="E58" s="38"/>
      <c r="F58" s="38"/>
      <c r="G58" s="7"/>
    </row>
    <row r="59" spans="2:7" ht="15" x14ac:dyDescent="0.25">
      <c r="B59" s="37"/>
      <c r="C59" s="1" t="s">
        <v>32</v>
      </c>
      <c r="D59" s="25">
        <f>'[1]DWP SaaS - Collaboration 2022'!K60</f>
        <v>5.5166666666666666</v>
      </c>
      <c r="E59" s="102">
        <v>0.2</v>
      </c>
      <c r="F59" s="25">
        <v>4.4133333333333331</v>
      </c>
      <c r="G59" s="7"/>
    </row>
    <row r="60" spans="2:7" ht="13.5" thickBot="1" x14ac:dyDescent="0.25">
      <c r="B60" s="11"/>
      <c r="C60" s="23"/>
      <c r="D60" s="23"/>
      <c r="E60" s="23"/>
      <c r="F60" s="23"/>
      <c r="G60" s="13"/>
    </row>
  </sheetData>
  <mergeCells count="1">
    <mergeCell ref="C2:D2"/>
  </mergeCells>
  <printOptions horizontalCentered="1"/>
  <pageMargins left="0.7" right="0.7" top="1" bottom="0.75" header="0.3" footer="0.3"/>
  <pageSetup scale="92" orientation="landscape" r:id="rId1"/>
  <headerFooter>
    <oddHeader>&amp;CAtos IT Solutions and Services, Inc.
AR2471 NASPO Cloud Solutions
Price List</oddHeader>
    <oddFooter>&amp;CPage &amp;P</oddFooter>
  </headerFooter>
  <rowBreaks count="1" manualBreakCount="1">
    <brk id="34" min="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65A91-4BFB-45CF-A197-42117D500D2F}">
  <sheetPr>
    <tabColor rgb="FF00B050"/>
  </sheetPr>
  <dimension ref="A1:E17"/>
  <sheetViews>
    <sheetView view="pageLayout" zoomScaleNormal="90" workbookViewId="0">
      <selection activeCell="A2" sqref="A2"/>
    </sheetView>
  </sheetViews>
  <sheetFormatPr defaultColWidth="9.140625" defaultRowHeight="12.75" x14ac:dyDescent="0.2"/>
  <cols>
    <col min="1" max="1" width="13.42578125" style="1" customWidth="1"/>
    <col min="2" max="2" width="38" style="1" customWidth="1"/>
    <col min="3" max="3" width="90.5703125" style="1" customWidth="1"/>
    <col min="4" max="4" width="25.85546875" style="1" customWidth="1"/>
    <col min="5" max="5" width="17.85546875" style="1" bestFit="1" customWidth="1"/>
    <col min="6" max="16384" width="9.140625" style="1"/>
  </cols>
  <sheetData>
    <row r="1" spans="1:5" ht="18" x14ac:dyDescent="0.25">
      <c r="A1" s="99" t="s">
        <v>172</v>
      </c>
      <c r="B1" s="98"/>
    </row>
    <row r="2" spans="1:5" ht="15.75" x14ac:dyDescent="0.25">
      <c r="A2" s="39"/>
    </row>
    <row r="3" spans="1:5" x14ac:dyDescent="0.2">
      <c r="A3" s="40" t="s">
        <v>33</v>
      </c>
      <c r="B3" s="40" t="s">
        <v>34</v>
      </c>
      <c r="C3" s="40" t="s">
        <v>35</v>
      </c>
      <c r="D3" s="40" t="s">
        <v>36</v>
      </c>
      <c r="E3" s="40" t="s">
        <v>152</v>
      </c>
    </row>
    <row r="4" spans="1:5" ht="25.5" x14ac:dyDescent="0.2">
      <c r="A4" s="41" t="s">
        <v>2</v>
      </c>
      <c r="B4" s="41" t="s">
        <v>37</v>
      </c>
      <c r="C4" s="41" t="s">
        <v>38</v>
      </c>
      <c r="D4" s="41" t="s">
        <v>39</v>
      </c>
      <c r="E4" s="41" t="str">
        <f>'[1]IaaS Public Cloud Pricing 2022'!I3*100&amp;"% MSRP Discount"</f>
        <v>20% MSRP Discount</v>
      </c>
    </row>
    <row r="5" spans="1:5" ht="45" x14ac:dyDescent="0.25">
      <c r="A5" s="41" t="s">
        <v>2</v>
      </c>
      <c r="B5" s="41" t="s">
        <v>40</v>
      </c>
      <c r="C5" s="41" t="s">
        <v>41</v>
      </c>
      <c r="D5" s="41" t="s">
        <v>39</v>
      </c>
      <c r="E5" s="41" t="str">
        <f>'[1]IaaS Public Cloud Pricing 2022'!I4*100&amp;"% MSRP Discount"</f>
        <v>20% MSRP Discount</v>
      </c>
    </row>
    <row r="6" spans="1:5" ht="25.5" x14ac:dyDescent="0.2">
      <c r="A6" s="41" t="s">
        <v>2</v>
      </c>
      <c r="B6" s="41" t="s">
        <v>42</v>
      </c>
      <c r="C6" s="41" t="s">
        <v>43</v>
      </c>
      <c r="D6" s="41" t="s">
        <v>44</v>
      </c>
      <c r="E6" s="41" t="str">
        <f>'[1]IaaS Public Cloud Pricing 2022'!I5*100&amp;"% MSRP Discount"</f>
        <v>20% MSRP Discount</v>
      </c>
    </row>
    <row r="7" spans="1:5" ht="30" x14ac:dyDescent="0.25">
      <c r="A7" s="41" t="s">
        <v>2</v>
      </c>
      <c r="B7" s="41" t="s">
        <v>45</v>
      </c>
      <c r="C7" s="41" t="s">
        <v>46</v>
      </c>
      <c r="D7" s="41" t="s">
        <v>44</v>
      </c>
      <c r="E7" s="41" t="str">
        <f>'[1]IaaS Public Cloud Pricing 2022'!I6*100&amp;"% MSRP Discount"</f>
        <v>20% MSRP Discount</v>
      </c>
    </row>
    <row r="8" spans="1:5" ht="25.5" x14ac:dyDescent="0.2">
      <c r="A8" s="41" t="s">
        <v>2</v>
      </c>
      <c r="B8" s="41" t="s">
        <v>47</v>
      </c>
      <c r="C8" s="41" t="s">
        <v>48</v>
      </c>
      <c r="D8" s="41" t="s">
        <v>49</v>
      </c>
      <c r="E8" s="41" t="str">
        <f>'[1]IaaS Public Cloud Pricing 2022'!I7*100&amp;"% MSRP Discount"</f>
        <v>20% MSRP Discount</v>
      </c>
    </row>
    <row r="9" spans="1:5" ht="30" x14ac:dyDescent="0.25">
      <c r="A9" s="41" t="s">
        <v>2</v>
      </c>
      <c r="B9" s="41" t="s">
        <v>50</v>
      </c>
      <c r="C9" s="41" t="s">
        <v>51</v>
      </c>
      <c r="D9" s="41" t="s">
        <v>49</v>
      </c>
      <c r="E9" s="41" t="str">
        <f>'[1]IaaS Public Cloud Pricing 2022'!I8*100&amp;"% MSRP Discount"</f>
        <v>20% MSRP Discount</v>
      </c>
    </row>
    <row r="11" spans="1:5" ht="15" x14ac:dyDescent="0.25">
      <c r="E11" s="26"/>
    </row>
    <row r="12" spans="1:5" x14ac:dyDescent="0.2">
      <c r="E12" s="42"/>
    </row>
    <row r="17" spans="5:5" ht="15" x14ac:dyDescent="0.25">
      <c r="E17" s="26"/>
    </row>
  </sheetData>
  <pageMargins left="0.7" right="0.7" top="1.25" bottom="0.75" header="0.3" footer="0.3"/>
  <pageSetup scale="65" orientation="landscape" r:id="rId1"/>
  <headerFooter>
    <oddHeader>&amp;CAtos IT Solutions and Services, Inc.
AR2471 NASPO Cloud Solutions
Price List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13C38-8240-4647-91C0-CF31762A8315}">
  <sheetPr>
    <tabColor rgb="FF00B050"/>
  </sheetPr>
  <dimension ref="A2:O8"/>
  <sheetViews>
    <sheetView view="pageLayout" zoomScaleNormal="80" workbookViewId="0">
      <selection activeCell="A3" sqref="A3"/>
    </sheetView>
  </sheetViews>
  <sheetFormatPr defaultColWidth="9.140625" defaultRowHeight="12.75" x14ac:dyDescent="0.2"/>
  <cols>
    <col min="1" max="1" width="24.85546875" style="80" customWidth="1"/>
    <col min="2" max="4" width="28.5703125" style="81" customWidth="1"/>
    <col min="5" max="6" width="14.28515625" style="80" customWidth="1"/>
    <col min="7" max="7" width="14.5703125" style="81" customWidth="1"/>
    <col min="8" max="8" width="3.42578125" style="80" customWidth="1"/>
    <col min="9" max="9" width="17.42578125" style="80" customWidth="1"/>
    <col min="10" max="10" width="9.140625" style="80" bestFit="1"/>
    <col min="11" max="11" width="20.7109375" style="80" customWidth="1"/>
    <col min="12" max="12" width="9.140625" style="80" bestFit="1"/>
    <col min="13" max="13" width="9.85546875" style="80" bestFit="1" customWidth="1"/>
    <col min="14" max="14" width="13.85546875" style="80" customWidth="1"/>
    <col min="15" max="16384" width="9.140625" style="80"/>
  </cols>
  <sheetData>
    <row r="2" spans="1:15" ht="15" x14ac:dyDescent="0.25">
      <c r="I2" s="18"/>
      <c r="J2" s="82"/>
      <c r="N2" s="82"/>
    </row>
    <row r="3" spans="1:15" ht="15.75" x14ac:dyDescent="0.25">
      <c r="A3" s="83" t="s">
        <v>143</v>
      </c>
    </row>
    <row r="4" spans="1:15" x14ac:dyDescent="0.2">
      <c r="A4" s="84" t="s">
        <v>33</v>
      </c>
      <c r="B4" s="85" t="s">
        <v>34</v>
      </c>
      <c r="C4" s="85" t="s">
        <v>35</v>
      </c>
      <c r="D4" s="85" t="s">
        <v>36</v>
      </c>
      <c r="E4" s="86" t="s">
        <v>65</v>
      </c>
      <c r="F4" s="44" t="s">
        <v>152</v>
      </c>
      <c r="G4" s="44" t="s">
        <v>156</v>
      </c>
    </row>
    <row r="5" spans="1:15" ht="39" x14ac:dyDescent="0.25">
      <c r="A5" s="87" t="s">
        <v>2</v>
      </c>
      <c r="B5" s="87" t="s">
        <v>66</v>
      </c>
      <c r="C5" s="87" t="s">
        <v>67</v>
      </c>
      <c r="D5" s="87" t="s">
        <v>68</v>
      </c>
      <c r="E5" s="88">
        <f>'[1]PaaS Public Cloud Mgd Srvs 2022'!L6</f>
        <v>78750</v>
      </c>
      <c r="F5" s="103">
        <v>0.2</v>
      </c>
      <c r="G5" s="88">
        <v>63000</v>
      </c>
      <c r="I5" s="46"/>
      <c r="K5" s="89"/>
      <c r="M5" s="89"/>
      <c r="N5" s="89"/>
      <c r="O5" s="90"/>
    </row>
    <row r="6" spans="1:15" ht="39" x14ac:dyDescent="0.25">
      <c r="A6" s="87" t="s">
        <v>2</v>
      </c>
      <c r="B6" s="87" t="s">
        <v>69</v>
      </c>
      <c r="C6" s="87" t="s">
        <v>70</v>
      </c>
      <c r="D6" s="87" t="s">
        <v>71</v>
      </c>
      <c r="E6" s="88">
        <f>'[1]PaaS Public Cloud Mgd Srvs 2022'!L7</f>
        <v>7500</v>
      </c>
      <c r="F6" s="103">
        <v>0.2</v>
      </c>
      <c r="G6" s="88">
        <v>6000</v>
      </c>
      <c r="I6" s="46"/>
      <c r="K6" s="89"/>
      <c r="M6" s="89"/>
      <c r="N6" s="89"/>
      <c r="O6" s="90"/>
    </row>
    <row r="7" spans="1:15" ht="38.25" x14ac:dyDescent="0.2">
      <c r="A7" s="87" t="s">
        <v>2</v>
      </c>
      <c r="B7" s="87" t="s">
        <v>72</v>
      </c>
      <c r="C7" s="87" t="s">
        <v>144</v>
      </c>
      <c r="D7" s="87" t="s">
        <v>74</v>
      </c>
      <c r="E7" s="92">
        <f>'[1]PaaS Public Cloud Mgd Srvs 2022'!L8</f>
        <v>0.32</v>
      </c>
      <c r="F7" s="92"/>
      <c r="G7" s="91"/>
      <c r="I7" s="93"/>
      <c r="J7" s="94"/>
      <c r="K7" s="93"/>
      <c r="L7" s="94"/>
      <c r="M7" s="93"/>
      <c r="N7" s="95"/>
      <c r="O7" s="90"/>
    </row>
    <row r="8" spans="1:15" x14ac:dyDescent="0.2">
      <c r="I8" s="96"/>
      <c r="J8" s="97"/>
      <c r="K8" s="96"/>
      <c r="L8" s="97"/>
      <c r="M8" s="96"/>
    </row>
  </sheetData>
  <pageMargins left="0.7" right="0.7" top="1.25" bottom="0.75" header="0.3" footer="0.3"/>
  <pageSetup scale="79" orientation="landscape" r:id="rId1"/>
  <headerFooter>
    <oddHeader>&amp;CAtos IT Solutions and Services, Inc.
AR2471 NASPO Cloud Solutions
Price List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17279-2910-4AAA-8CFB-BFFE3237ACF6}">
  <sheetPr>
    <tabColor rgb="FF00B050"/>
  </sheetPr>
  <dimension ref="A2:E10"/>
  <sheetViews>
    <sheetView view="pageLayout" topLeftCell="A2" zoomScaleNormal="90" workbookViewId="0">
      <selection activeCell="C14" sqref="C14"/>
    </sheetView>
  </sheetViews>
  <sheetFormatPr defaultColWidth="9.140625" defaultRowHeight="12.75" x14ac:dyDescent="0.2"/>
  <cols>
    <col min="1" max="1" width="13.42578125" style="1" customWidth="1"/>
    <col min="2" max="2" width="32.5703125" style="1" bestFit="1" customWidth="1"/>
    <col min="3" max="3" width="78.5703125" style="1" customWidth="1"/>
    <col min="4" max="4" width="27.5703125" style="1" customWidth="1"/>
    <col min="5" max="5" width="21.7109375" style="1" customWidth="1"/>
    <col min="6" max="6" width="10.7109375" style="1" customWidth="1"/>
    <col min="7" max="7" width="11.5703125" style="1" customWidth="1"/>
    <col min="8" max="8" width="10.5703125" style="1" customWidth="1"/>
    <col min="9" max="16384" width="9.140625" style="1"/>
  </cols>
  <sheetData>
    <row r="2" spans="1:5" ht="18" x14ac:dyDescent="0.25">
      <c r="A2" s="99" t="s">
        <v>158</v>
      </c>
      <c r="B2" s="98"/>
    </row>
    <row r="3" spans="1:5" ht="15.75" x14ac:dyDescent="0.25">
      <c r="A3" s="39"/>
    </row>
    <row r="4" spans="1:5" x14ac:dyDescent="0.2">
      <c r="A4" s="40" t="s">
        <v>33</v>
      </c>
      <c r="B4" s="40" t="s">
        <v>34</v>
      </c>
      <c r="C4" s="43" t="s">
        <v>35</v>
      </c>
      <c r="D4" s="40" t="s">
        <v>36</v>
      </c>
      <c r="E4" s="40" t="s">
        <v>152</v>
      </c>
    </row>
    <row r="5" spans="1:5" ht="38.25" x14ac:dyDescent="0.2">
      <c r="A5" s="41" t="s">
        <v>3</v>
      </c>
      <c r="B5" s="41" t="s">
        <v>52</v>
      </c>
      <c r="C5" s="41" t="s">
        <v>53</v>
      </c>
      <c r="D5" s="41" t="s">
        <v>39</v>
      </c>
      <c r="E5" s="41" t="str">
        <f>'[1]PaaS Public Cloud Pricing 2022'!I3*100&amp;"% MSRP Discount"</f>
        <v>20% MSRP Discount</v>
      </c>
    </row>
    <row r="6" spans="1:5" ht="45" x14ac:dyDescent="0.25">
      <c r="A6" s="41" t="s">
        <v>3</v>
      </c>
      <c r="B6" s="41" t="s">
        <v>54</v>
      </c>
      <c r="C6" s="41" t="s">
        <v>55</v>
      </c>
      <c r="D6" s="41" t="s">
        <v>39</v>
      </c>
      <c r="E6" s="41" t="str">
        <f>'[1]PaaS Public Cloud Pricing 2022'!I4*100&amp;"% MSRP Discount"</f>
        <v>20% MSRP Discount</v>
      </c>
    </row>
    <row r="7" spans="1:5" ht="38.25" x14ac:dyDescent="0.2">
      <c r="A7" s="41" t="s">
        <v>3</v>
      </c>
      <c r="B7" s="41" t="s">
        <v>56</v>
      </c>
      <c r="C7" s="41" t="s">
        <v>57</v>
      </c>
      <c r="D7" s="41" t="s">
        <v>44</v>
      </c>
      <c r="E7" s="41" t="str">
        <f>'[1]PaaS Public Cloud Pricing 2022'!I5*100&amp;"% MSRP Discount"</f>
        <v>20% MSRP Discount</v>
      </c>
    </row>
    <row r="8" spans="1:5" ht="45" x14ac:dyDescent="0.25">
      <c r="A8" s="41" t="s">
        <v>3</v>
      </c>
      <c r="B8" s="41" t="s">
        <v>58</v>
      </c>
      <c r="C8" s="41" t="s">
        <v>59</v>
      </c>
      <c r="D8" s="41" t="s">
        <v>44</v>
      </c>
      <c r="E8" s="41" t="str">
        <f>'[1]PaaS Public Cloud Pricing 2022'!I6*100&amp;"% MSRP Discount"</f>
        <v>20% MSRP Discount</v>
      </c>
    </row>
    <row r="9" spans="1:5" ht="25.5" x14ac:dyDescent="0.2">
      <c r="A9" s="41" t="s">
        <v>3</v>
      </c>
      <c r="B9" s="41" t="s">
        <v>60</v>
      </c>
      <c r="C9" s="41" t="s">
        <v>61</v>
      </c>
      <c r="D9" s="41" t="s">
        <v>49</v>
      </c>
      <c r="E9" s="41" t="str">
        <f>'[1]PaaS Public Cloud Pricing 2022'!I7*100&amp;"% MSRP Discount"</f>
        <v>20% MSRP Discount</v>
      </c>
    </row>
    <row r="10" spans="1:5" ht="30" x14ac:dyDescent="0.25">
      <c r="A10" s="41" t="s">
        <v>3</v>
      </c>
      <c r="B10" s="41" t="s">
        <v>62</v>
      </c>
      <c r="C10" s="41" t="s">
        <v>63</v>
      </c>
      <c r="D10" s="41" t="s">
        <v>49</v>
      </c>
      <c r="E10" s="41" t="str">
        <f>'[1]PaaS Public Cloud Pricing 2022'!I8*100&amp;"% MSRP Discount"</f>
        <v>20% MSRP Discount</v>
      </c>
    </row>
  </sheetData>
  <pageMargins left="0.7" right="0.7" top="1.25" bottom="0.75" header="0.3" footer="0.3"/>
  <pageSetup scale="70" orientation="landscape" r:id="rId1"/>
  <headerFooter>
    <oddHeader>&amp;CAtos IT Solutions and Services, Inc.
AR2471 NASPO Cloud Solutions
Price List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2EB47-AFF5-4796-AC7D-F7C52792C311}">
  <sheetPr>
    <tabColor rgb="FF00B050"/>
  </sheetPr>
  <dimension ref="A3:O9"/>
  <sheetViews>
    <sheetView view="pageLayout" zoomScaleNormal="80" workbookViewId="0">
      <selection sqref="A1:G9"/>
    </sheetView>
  </sheetViews>
  <sheetFormatPr defaultColWidth="9.140625" defaultRowHeight="12.75" x14ac:dyDescent="0.2"/>
  <cols>
    <col min="1" max="1" width="24.85546875" style="1" customWidth="1"/>
    <col min="2" max="4" width="28.5703125" style="42" customWidth="1"/>
    <col min="5" max="6" width="14.28515625" style="1" customWidth="1"/>
    <col min="7" max="7" width="13.7109375" style="42" bestFit="1" customWidth="1"/>
    <col min="8" max="8" width="9.140625" style="1"/>
    <col min="9" max="9" width="17.42578125" style="1" customWidth="1"/>
    <col min="10" max="10" width="9.140625" style="1"/>
    <col min="11" max="11" width="20.7109375" style="1" customWidth="1"/>
    <col min="12" max="12" width="9.140625" style="1"/>
    <col min="13" max="13" width="9.85546875" style="1" bestFit="1" customWidth="1"/>
    <col min="14" max="14" width="13.85546875" style="1" customWidth="1"/>
    <col min="15" max="16384" width="9.140625" style="1"/>
  </cols>
  <sheetData>
    <row r="3" spans="1:15" ht="15" x14ac:dyDescent="0.25">
      <c r="I3" s="18"/>
      <c r="J3" s="21"/>
      <c r="N3" s="21"/>
    </row>
    <row r="4" spans="1:15" ht="15.75" x14ac:dyDescent="0.25">
      <c r="A4" s="39" t="s">
        <v>64</v>
      </c>
    </row>
    <row r="5" spans="1:15" x14ac:dyDescent="0.2">
      <c r="A5" s="40" t="s">
        <v>33</v>
      </c>
      <c r="B5" s="43" t="s">
        <v>34</v>
      </c>
      <c r="C5" s="43" t="s">
        <v>35</v>
      </c>
      <c r="D5" s="43" t="s">
        <v>36</v>
      </c>
      <c r="E5" s="44" t="s">
        <v>65</v>
      </c>
      <c r="F5" s="104" t="s">
        <v>152</v>
      </c>
      <c r="G5" s="44" t="s">
        <v>156</v>
      </c>
    </row>
    <row r="6" spans="1:15" ht="39" x14ac:dyDescent="0.25">
      <c r="A6" s="41" t="s">
        <v>3</v>
      </c>
      <c r="B6" s="41" t="s">
        <v>66</v>
      </c>
      <c r="C6" s="41" t="s">
        <v>67</v>
      </c>
      <c r="D6" s="41" t="s">
        <v>68</v>
      </c>
      <c r="E6" s="45">
        <f>'[1]PaaS Public Cloud Mgd Srvs 2022'!L6</f>
        <v>78750</v>
      </c>
      <c r="F6" s="105">
        <v>0.2</v>
      </c>
      <c r="G6" s="45">
        <v>63000</v>
      </c>
      <c r="I6" s="46"/>
      <c r="K6" s="47"/>
      <c r="M6" s="47"/>
      <c r="N6" s="47"/>
      <c r="O6" s="20"/>
    </row>
    <row r="7" spans="1:15" ht="39" x14ac:dyDescent="0.25">
      <c r="A7" s="41" t="s">
        <v>3</v>
      </c>
      <c r="B7" s="41" t="s">
        <v>69</v>
      </c>
      <c r="C7" s="41" t="s">
        <v>70</v>
      </c>
      <c r="D7" s="41" t="s">
        <v>71</v>
      </c>
      <c r="E7" s="45">
        <f>'[1]PaaS Public Cloud Mgd Srvs 2022'!L7</f>
        <v>7500</v>
      </c>
      <c r="F7" s="105">
        <v>0.2</v>
      </c>
      <c r="G7" s="45">
        <v>6000</v>
      </c>
      <c r="I7" s="46"/>
      <c r="K7" s="47"/>
      <c r="M7" s="47"/>
      <c r="N7" s="47"/>
      <c r="O7" s="20"/>
    </row>
    <row r="8" spans="1:15" ht="38.25" x14ac:dyDescent="0.2">
      <c r="A8" s="41" t="s">
        <v>3</v>
      </c>
      <c r="B8" s="41" t="s">
        <v>72</v>
      </c>
      <c r="C8" s="41" t="s">
        <v>73</v>
      </c>
      <c r="D8" s="41" t="s">
        <v>74</v>
      </c>
      <c r="E8" s="49">
        <f>'[1]PaaS Public Cloud Mgd Srvs 2022'!L8</f>
        <v>0.32</v>
      </c>
      <c r="F8" s="49"/>
      <c r="G8" s="48"/>
      <c r="I8" s="50"/>
      <c r="J8" s="51"/>
      <c r="K8" s="50"/>
      <c r="L8" s="51"/>
      <c r="M8" s="50"/>
      <c r="N8" s="52"/>
      <c r="O8" s="20"/>
    </row>
    <row r="9" spans="1:15" x14ac:dyDescent="0.2">
      <c r="I9" s="53"/>
      <c r="J9" s="54"/>
      <c r="K9" s="53"/>
      <c r="L9" s="54"/>
      <c r="M9" s="53"/>
    </row>
  </sheetData>
  <pageMargins left="0.7" right="0.7" top="1.25" bottom="0.75" header="0.3" footer="0.3"/>
  <pageSetup scale="79" orientation="landscape" r:id="rId1"/>
  <headerFooter>
    <oddHeader>&amp;CAtos IT Solutions and Services, Inc.
AR2471 NASPO Cloud Solutions
Price List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31726-030F-4438-8046-BFEEEB60245D}">
  <sheetPr>
    <tabColor rgb="FF00B050"/>
  </sheetPr>
  <dimension ref="A1:P57"/>
  <sheetViews>
    <sheetView view="pageLayout" zoomScaleNormal="75" workbookViewId="0">
      <selection activeCell="A2" sqref="A2"/>
    </sheetView>
  </sheetViews>
  <sheetFormatPr defaultColWidth="9.140625" defaultRowHeight="12.75" x14ac:dyDescent="0.2"/>
  <cols>
    <col min="1" max="1" width="53.85546875" style="1" customWidth="1"/>
    <col min="2" max="2" width="36.7109375" style="1" customWidth="1"/>
    <col min="3" max="3" width="22.140625" style="1" customWidth="1"/>
    <col min="4" max="4" width="15.85546875" style="1" customWidth="1"/>
    <col min="5" max="5" width="22.85546875" style="1" customWidth="1"/>
    <col min="6" max="6" width="25.28515625" style="1" customWidth="1"/>
    <col min="7" max="7" width="18.42578125" style="1" customWidth="1"/>
    <col min="8" max="17" width="8.85546875" style="1" bestFit="1" customWidth="1"/>
    <col min="18" max="18" width="17.5703125" style="1" customWidth="1"/>
    <col min="19" max="19" width="12.42578125" style="1" customWidth="1"/>
    <col min="20" max="20" width="12.5703125" style="1" customWidth="1"/>
    <col min="21" max="16384" width="9.140625" style="1"/>
  </cols>
  <sheetData>
    <row r="1" spans="1:16" x14ac:dyDescent="0.2">
      <c r="A1" s="14" t="s">
        <v>7</v>
      </c>
    </row>
    <row r="2" spans="1:16" x14ac:dyDescent="0.2">
      <c r="A2" s="14"/>
    </row>
    <row r="3" spans="1:16" ht="20.25" x14ac:dyDescent="0.2">
      <c r="A3" s="166" t="s">
        <v>160</v>
      </c>
      <c r="B3" s="166"/>
    </row>
    <row r="4" spans="1:16" ht="15" x14ac:dyDescent="0.25">
      <c r="J4" s="18"/>
      <c r="K4" s="21"/>
      <c r="O4" s="21"/>
    </row>
    <row r="5" spans="1:16" ht="38.25" x14ac:dyDescent="0.2">
      <c r="A5" s="29" t="s">
        <v>9</v>
      </c>
      <c r="B5" s="29" t="s">
        <v>36</v>
      </c>
      <c r="C5" s="30" t="s">
        <v>14</v>
      </c>
      <c r="D5" s="30" t="s">
        <v>152</v>
      </c>
      <c r="E5" s="30" t="s">
        <v>159</v>
      </c>
    </row>
    <row r="6" spans="1:16" x14ac:dyDescent="0.2">
      <c r="A6" s="55" t="s">
        <v>75</v>
      </c>
      <c r="B6" s="56"/>
      <c r="C6" s="56"/>
      <c r="D6" s="56"/>
      <c r="E6" s="56"/>
    </row>
    <row r="7" spans="1:16" ht="15" x14ac:dyDescent="0.25">
      <c r="A7" s="15" t="s">
        <v>76</v>
      </c>
      <c r="B7" s="15" t="s">
        <v>77</v>
      </c>
      <c r="C7" s="57">
        <f>'[1]DCH - HCI 2022'!N8</f>
        <v>3.3754888080000001</v>
      </c>
      <c r="D7" s="101">
        <v>0.2</v>
      </c>
      <c r="E7" s="106">
        <v>2.7003910464000001</v>
      </c>
      <c r="J7" s="58"/>
      <c r="K7" s="59"/>
      <c r="L7" s="59"/>
      <c r="M7" s="59"/>
      <c r="N7" s="59"/>
      <c r="O7" s="59"/>
      <c r="P7" s="59"/>
    </row>
    <row r="8" spans="1:16" ht="15" x14ac:dyDescent="0.25">
      <c r="A8" s="15" t="s">
        <v>78</v>
      </c>
      <c r="B8" s="15" t="s">
        <v>77</v>
      </c>
      <c r="C8" s="57">
        <f>'[1]DCH - HCI 2022'!N9</f>
        <v>0.47726409600000014</v>
      </c>
      <c r="D8" s="101">
        <v>0.2</v>
      </c>
      <c r="E8" s="106">
        <v>0.38181127680000015</v>
      </c>
      <c r="J8" s="58"/>
      <c r="K8" s="59"/>
      <c r="L8" s="59"/>
      <c r="M8" s="59"/>
      <c r="N8" s="59"/>
      <c r="O8" s="59"/>
      <c r="P8" s="59"/>
    </row>
    <row r="9" spans="1:16" ht="15" x14ac:dyDescent="0.25">
      <c r="A9" s="15" t="s">
        <v>79</v>
      </c>
      <c r="B9" s="15" t="s">
        <v>77</v>
      </c>
      <c r="C9" s="57">
        <f>'[1]DCH - HCI 2022'!N10</f>
        <v>0.280969992</v>
      </c>
      <c r="D9" s="101">
        <v>0.2</v>
      </c>
      <c r="E9" s="106">
        <v>0.2247759936</v>
      </c>
      <c r="J9" s="58"/>
      <c r="K9" s="59"/>
      <c r="L9" s="59"/>
      <c r="M9" s="59"/>
      <c r="N9" s="59"/>
      <c r="O9" s="59"/>
      <c r="P9" s="59"/>
    </row>
    <row r="10" spans="1:16" ht="15" x14ac:dyDescent="0.25">
      <c r="A10" s="15" t="s">
        <v>80</v>
      </c>
      <c r="B10" s="15" t="s">
        <v>81</v>
      </c>
      <c r="C10" s="57">
        <f>'[1]DCH - HCI 2022'!N11</f>
        <v>3.9855400920000013</v>
      </c>
      <c r="D10" s="101">
        <v>0.2</v>
      </c>
      <c r="E10" s="106">
        <v>3.1884320736000014</v>
      </c>
      <c r="J10" s="58"/>
      <c r="K10" s="59"/>
      <c r="L10" s="59"/>
      <c r="M10" s="59"/>
      <c r="N10" s="59"/>
      <c r="O10" s="59"/>
      <c r="P10" s="59"/>
    </row>
    <row r="11" spans="1:16" ht="15" x14ac:dyDescent="0.25">
      <c r="A11" s="15" t="s">
        <v>78</v>
      </c>
      <c r="B11" s="15" t="s">
        <v>81</v>
      </c>
      <c r="C11" s="57">
        <f>'[1]DCH - HCI 2022'!N12</f>
        <v>0.47726409600000014</v>
      </c>
      <c r="D11" s="101">
        <v>0.2</v>
      </c>
      <c r="E11" s="106">
        <v>0.38181127680000015</v>
      </c>
      <c r="J11" s="58"/>
      <c r="K11" s="59"/>
      <c r="L11" s="59"/>
      <c r="M11" s="59"/>
      <c r="N11" s="59"/>
      <c r="O11" s="59"/>
      <c r="P11" s="59"/>
    </row>
    <row r="12" spans="1:16" ht="15" x14ac:dyDescent="0.25">
      <c r="A12" s="15" t="s">
        <v>79</v>
      </c>
      <c r="B12" s="15" t="s">
        <v>81</v>
      </c>
      <c r="C12" s="57">
        <f>'[1]DCH - HCI 2022'!N13</f>
        <v>0.280969992</v>
      </c>
      <c r="D12" s="101">
        <v>0.2</v>
      </c>
      <c r="E12" s="106">
        <v>0.2247759936</v>
      </c>
      <c r="J12" s="58"/>
      <c r="K12" s="59"/>
      <c r="L12" s="59"/>
      <c r="M12" s="59"/>
      <c r="N12" s="59"/>
      <c r="O12" s="59"/>
      <c r="P12" s="59"/>
    </row>
    <row r="13" spans="1:16" x14ac:dyDescent="0.2">
      <c r="A13" s="15"/>
      <c r="B13" s="15"/>
      <c r="C13" s="57"/>
      <c r="E13" s="106"/>
      <c r="J13" s="59"/>
      <c r="K13" s="59"/>
      <c r="L13" s="59"/>
      <c r="M13" s="59"/>
      <c r="N13" s="59"/>
      <c r="O13" s="59"/>
      <c r="P13" s="59"/>
    </row>
    <row r="14" spans="1:16" x14ac:dyDescent="0.2">
      <c r="A14" s="15" t="s">
        <v>83</v>
      </c>
      <c r="B14" s="15" t="s">
        <v>84</v>
      </c>
      <c r="C14" s="60">
        <f>'[1]DCH - HCI 2022'!N15</f>
        <v>344.47690800000004</v>
      </c>
      <c r="D14" s="101">
        <v>0.2</v>
      </c>
      <c r="E14" s="106">
        <v>275.58152640000003</v>
      </c>
      <c r="J14" s="59"/>
      <c r="K14" s="59"/>
      <c r="L14" s="59"/>
      <c r="M14" s="59"/>
      <c r="N14" s="59"/>
      <c r="O14" s="59"/>
      <c r="P14" s="59"/>
    </row>
    <row r="15" spans="1:16" x14ac:dyDescent="0.2">
      <c r="A15" s="15" t="s">
        <v>85</v>
      </c>
      <c r="B15" s="15"/>
      <c r="C15" s="60">
        <f>'[1]DCH - HCI 2022'!N16</f>
        <v>375.26814000000007</v>
      </c>
      <c r="D15" s="101">
        <v>0.2</v>
      </c>
      <c r="E15" s="106">
        <v>300.21451200000007</v>
      </c>
      <c r="J15" s="59"/>
      <c r="K15" s="59"/>
      <c r="L15" s="59"/>
      <c r="M15" s="59"/>
      <c r="N15" s="59"/>
      <c r="O15" s="59"/>
      <c r="P15" s="59"/>
    </row>
    <row r="16" spans="1:16" x14ac:dyDescent="0.2">
      <c r="A16" s="15" t="s">
        <v>82</v>
      </c>
      <c r="B16" s="15"/>
      <c r="C16" s="60">
        <f>'[1]DCH - HCI 2022'!N17</f>
        <v>150.10725600000004</v>
      </c>
      <c r="D16" s="101">
        <v>0.2</v>
      </c>
      <c r="E16" s="106">
        <v>120.08580480000003</v>
      </c>
      <c r="J16" s="59"/>
      <c r="K16" s="59"/>
      <c r="L16" s="59"/>
      <c r="M16" s="59"/>
      <c r="N16" s="59"/>
      <c r="O16" s="59"/>
      <c r="P16" s="59"/>
    </row>
    <row r="17" spans="1:16" x14ac:dyDescent="0.2">
      <c r="A17" s="55" t="s">
        <v>86</v>
      </c>
      <c r="B17" s="61"/>
      <c r="C17" s="62"/>
      <c r="D17" s="62"/>
      <c r="E17" s="62"/>
      <c r="J17" s="59"/>
      <c r="K17" s="59"/>
      <c r="L17" s="59"/>
      <c r="M17" s="59"/>
      <c r="N17" s="59"/>
      <c r="O17" s="59"/>
      <c r="P17" s="59"/>
    </row>
    <row r="18" spans="1:16" ht="15" x14ac:dyDescent="0.25">
      <c r="A18" s="15" t="s">
        <v>87</v>
      </c>
      <c r="B18" s="1" t="s">
        <v>88</v>
      </c>
      <c r="C18" s="57">
        <f>'[1]DCH - HCI 2022'!N19</f>
        <v>1.0815420240000002E-2</v>
      </c>
      <c r="D18" s="101">
        <v>0.2</v>
      </c>
      <c r="E18" s="106">
        <v>8.652336192000001E-3</v>
      </c>
      <c r="J18" s="58"/>
      <c r="K18" s="59"/>
      <c r="L18" s="59"/>
      <c r="M18" s="59"/>
      <c r="N18" s="59"/>
      <c r="O18" s="59"/>
      <c r="P18" s="59"/>
    </row>
    <row r="19" spans="1:16" x14ac:dyDescent="0.2">
      <c r="A19" s="15" t="s">
        <v>89</v>
      </c>
      <c r="B19" s="1" t="s">
        <v>88</v>
      </c>
      <c r="C19" s="57">
        <f>'[1]DCH - HCI 2022'!N20</f>
        <v>5.0997978000000008E-3</v>
      </c>
      <c r="D19" s="101">
        <v>0.2</v>
      </c>
      <c r="E19" s="106">
        <v>4.0798382400000005E-3</v>
      </c>
      <c r="F19" s="63"/>
      <c r="G19" s="63"/>
      <c r="H19" s="63"/>
      <c r="J19" s="59"/>
      <c r="K19" s="59"/>
      <c r="L19" s="59"/>
      <c r="M19" s="59"/>
      <c r="N19" s="59"/>
      <c r="O19" s="59"/>
      <c r="P19" s="59"/>
    </row>
    <row r="20" spans="1:16" x14ac:dyDescent="0.2">
      <c r="A20" s="55" t="s">
        <v>90</v>
      </c>
      <c r="B20" s="61"/>
      <c r="C20" s="62"/>
      <c r="D20" s="62"/>
      <c r="E20" s="62"/>
      <c r="J20" s="59"/>
      <c r="K20" s="59"/>
      <c r="L20" s="59"/>
      <c r="M20" s="59"/>
      <c r="N20" s="59"/>
      <c r="O20" s="59"/>
      <c r="P20" s="59"/>
    </row>
    <row r="21" spans="1:16" x14ac:dyDescent="0.2">
      <c r="A21" s="15" t="s">
        <v>91</v>
      </c>
      <c r="B21" s="2"/>
      <c r="C21" s="57"/>
      <c r="E21" s="106"/>
      <c r="J21" s="59"/>
      <c r="K21" s="59"/>
      <c r="L21" s="59"/>
      <c r="M21" s="59"/>
      <c r="N21" s="59"/>
      <c r="O21" s="59"/>
      <c r="P21" s="59"/>
    </row>
    <row r="22" spans="1:16" x14ac:dyDescent="0.2">
      <c r="A22" s="55" t="s">
        <v>92</v>
      </c>
      <c r="B22" s="61"/>
      <c r="C22" s="62"/>
      <c r="D22" s="62"/>
      <c r="E22" s="62"/>
      <c r="J22" s="59"/>
      <c r="K22" s="59"/>
      <c r="L22" s="59"/>
      <c r="M22" s="59"/>
      <c r="N22" s="59"/>
      <c r="O22" s="59"/>
      <c r="P22" s="59"/>
    </row>
    <row r="23" spans="1:16" x14ac:dyDescent="0.2">
      <c r="A23" s="15" t="s">
        <v>93</v>
      </c>
      <c r="B23" s="2"/>
      <c r="C23" s="57"/>
      <c r="E23" s="106"/>
      <c r="J23" s="59"/>
      <c r="K23" s="59"/>
      <c r="L23" s="59"/>
      <c r="M23" s="59"/>
      <c r="N23" s="59"/>
      <c r="O23" s="59"/>
      <c r="P23" s="59"/>
    </row>
    <row r="24" spans="1:16" x14ac:dyDescent="0.2">
      <c r="A24" s="55" t="s">
        <v>94</v>
      </c>
      <c r="B24" s="61"/>
      <c r="C24" s="62"/>
      <c r="D24" s="62"/>
      <c r="E24" s="62"/>
      <c r="J24" s="59"/>
      <c r="K24" s="59"/>
      <c r="L24" s="59"/>
      <c r="M24" s="59"/>
      <c r="N24" s="59"/>
      <c r="O24" s="59"/>
      <c r="P24" s="59"/>
    </row>
    <row r="25" spans="1:16" ht="15" x14ac:dyDescent="0.25">
      <c r="A25" s="15" t="s">
        <v>95</v>
      </c>
      <c r="B25" s="1" t="s">
        <v>96</v>
      </c>
      <c r="C25" s="57">
        <f>'[1]DCH - HCI 2022'!N26</f>
        <v>0.22708533599999997</v>
      </c>
      <c r="D25" s="101">
        <v>0.2</v>
      </c>
      <c r="E25" s="106">
        <v>0.18166826879999998</v>
      </c>
      <c r="J25" s="58"/>
      <c r="K25" s="59"/>
      <c r="L25" s="59"/>
      <c r="M25" s="59"/>
      <c r="N25" s="59"/>
      <c r="O25" s="59"/>
      <c r="P25" s="59"/>
    </row>
    <row r="26" spans="1:16" ht="15" x14ac:dyDescent="0.25">
      <c r="A26" s="15" t="s">
        <v>97</v>
      </c>
      <c r="B26" s="1" t="s">
        <v>96</v>
      </c>
      <c r="C26" s="57">
        <f>'[1]DCH - HCI 2022'!N27</f>
        <v>9.6222600000000005E-3</v>
      </c>
      <c r="D26" s="101">
        <v>0.2</v>
      </c>
      <c r="E26" s="106">
        <v>7.6978080000000004E-3</v>
      </c>
      <c r="J26" s="58"/>
      <c r="K26" s="59"/>
      <c r="L26" s="59"/>
      <c r="M26" s="59"/>
      <c r="N26" s="59"/>
      <c r="O26" s="59"/>
      <c r="P26" s="59"/>
    </row>
    <row r="27" spans="1:16" ht="15" x14ac:dyDescent="0.25">
      <c r="A27" s="15" t="s">
        <v>98</v>
      </c>
      <c r="B27" s="1" t="s">
        <v>96</v>
      </c>
      <c r="C27" s="57">
        <f>'[1]DCH - HCI 2022'!N28</f>
        <v>0.148182804</v>
      </c>
      <c r="D27" s="101">
        <v>0.2</v>
      </c>
      <c r="E27" s="106">
        <v>0.11854624320000001</v>
      </c>
      <c r="J27" s="58"/>
      <c r="K27" s="59"/>
      <c r="L27" s="59"/>
      <c r="M27" s="59"/>
      <c r="N27" s="59"/>
      <c r="O27" s="59"/>
      <c r="P27" s="59"/>
    </row>
    <row r="28" spans="1:16" ht="15" x14ac:dyDescent="0.25">
      <c r="A28" s="15" t="s">
        <v>99</v>
      </c>
      <c r="B28" s="1" t="s">
        <v>96</v>
      </c>
      <c r="C28" s="57">
        <f>'[1]DCH - HCI 2022'!N29</f>
        <v>9.6222600000000005E-3</v>
      </c>
      <c r="D28" s="101">
        <v>0.2</v>
      </c>
      <c r="E28" s="106">
        <v>7.6978080000000004E-3</v>
      </c>
      <c r="J28" s="58"/>
      <c r="K28" s="59"/>
      <c r="L28" s="59"/>
      <c r="M28" s="59"/>
      <c r="N28" s="59"/>
      <c r="O28" s="59"/>
      <c r="P28" s="59"/>
    </row>
    <row r="29" spans="1:16" ht="15" x14ac:dyDescent="0.25">
      <c r="A29" s="15" t="s">
        <v>100</v>
      </c>
      <c r="B29" s="1" t="s">
        <v>96</v>
      </c>
      <c r="C29" s="57">
        <f>'[1]DCH - HCI 2022'!N30</f>
        <v>0.11161821600000002</v>
      </c>
      <c r="D29" s="101">
        <v>0.2</v>
      </c>
      <c r="E29" s="106">
        <v>8.9294572800000027E-2</v>
      </c>
      <c r="J29" s="58"/>
      <c r="K29" s="59"/>
      <c r="L29" s="59"/>
      <c r="M29" s="59"/>
      <c r="N29" s="59"/>
      <c r="O29" s="59"/>
      <c r="P29" s="59"/>
    </row>
    <row r="30" spans="1:16" ht="15" x14ac:dyDescent="0.25">
      <c r="A30" s="15" t="s">
        <v>101</v>
      </c>
      <c r="B30" s="1" t="s">
        <v>96</v>
      </c>
      <c r="C30" s="57">
        <f>'[1]DCH - HCI 2022'!N31</f>
        <v>9.6222600000000005E-3</v>
      </c>
      <c r="D30" s="101">
        <v>0.2</v>
      </c>
      <c r="E30" s="106">
        <v>7.6978080000000004E-3</v>
      </c>
      <c r="J30" s="58"/>
      <c r="K30" s="59"/>
      <c r="L30" s="59"/>
      <c r="M30" s="59"/>
      <c r="N30" s="59"/>
      <c r="O30" s="59"/>
      <c r="P30" s="59"/>
    </row>
    <row r="31" spans="1:16" ht="15" x14ac:dyDescent="0.25">
      <c r="A31" s="15" t="s">
        <v>102</v>
      </c>
      <c r="B31" s="1" t="s">
        <v>96</v>
      </c>
      <c r="C31" s="57">
        <f>'[1]DCH - HCI 2022'!N32</f>
        <v>6.5431368000000004E-2</v>
      </c>
      <c r="D31" s="101">
        <v>0.2</v>
      </c>
      <c r="E31" s="106">
        <v>5.2345094400000007E-2</v>
      </c>
      <c r="J31" s="58"/>
      <c r="K31" s="59"/>
      <c r="L31" s="59"/>
      <c r="M31" s="59"/>
      <c r="N31" s="59"/>
      <c r="O31" s="59"/>
      <c r="P31" s="59"/>
    </row>
    <row r="32" spans="1:16" ht="15" x14ac:dyDescent="0.25">
      <c r="A32" s="15" t="s">
        <v>103</v>
      </c>
      <c r="B32" s="1" t="s">
        <v>96</v>
      </c>
      <c r="C32" s="57"/>
      <c r="E32" s="106"/>
      <c r="J32" s="58"/>
      <c r="K32" s="59"/>
      <c r="L32" s="59"/>
      <c r="M32" s="59"/>
      <c r="N32" s="59"/>
      <c r="O32" s="59"/>
      <c r="P32" s="59"/>
    </row>
    <row r="33" spans="1:16" x14ac:dyDescent="0.2">
      <c r="A33" s="55" t="s">
        <v>104</v>
      </c>
      <c r="B33" s="61"/>
      <c r="C33" s="62"/>
      <c r="D33" s="62"/>
      <c r="E33" s="62"/>
      <c r="J33" s="59"/>
      <c r="K33" s="59"/>
      <c r="L33" s="59"/>
      <c r="M33" s="59"/>
      <c r="N33" s="59"/>
      <c r="O33" s="59"/>
      <c r="P33" s="59"/>
    </row>
    <row r="34" spans="1:16" ht="15" x14ac:dyDescent="0.25">
      <c r="A34" s="15" t="s">
        <v>95</v>
      </c>
      <c r="B34" s="1" t="s">
        <v>105</v>
      </c>
      <c r="C34" s="57">
        <f>'[1]DCH - HCI 2022'!N35</f>
        <v>1.6513530166800003</v>
      </c>
      <c r="D34" s="101">
        <v>0.2</v>
      </c>
      <c r="E34" s="106">
        <v>1.3210824133440005</v>
      </c>
      <c r="J34" s="58"/>
      <c r="K34" s="59"/>
      <c r="L34" s="59"/>
      <c r="M34" s="59"/>
      <c r="N34" s="59"/>
      <c r="O34" s="59"/>
      <c r="P34" s="59"/>
    </row>
    <row r="35" spans="1:16" ht="15" x14ac:dyDescent="0.25">
      <c r="A35" s="15" t="s">
        <v>97</v>
      </c>
      <c r="B35" s="1" t="s">
        <v>105</v>
      </c>
      <c r="C35" s="57">
        <f>'[1]DCH - HCI 2022'!N36</f>
        <v>9.6222600000000005E-3</v>
      </c>
      <c r="D35" s="101">
        <v>0.2</v>
      </c>
      <c r="E35" s="106">
        <v>7.6978080000000004E-3</v>
      </c>
      <c r="J35" s="58"/>
      <c r="K35" s="59"/>
      <c r="L35" s="59"/>
      <c r="M35" s="59"/>
      <c r="N35" s="59"/>
      <c r="O35" s="59"/>
      <c r="P35" s="59"/>
    </row>
    <row r="36" spans="1:16" ht="15" x14ac:dyDescent="0.25">
      <c r="A36" s="15" t="s">
        <v>98</v>
      </c>
      <c r="B36" s="1" t="s">
        <v>105</v>
      </c>
      <c r="C36" s="57">
        <f>'[1]DCH - HCI 2022'!N37</f>
        <v>0.98295234803999998</v>
      </c>
      <c r="D36" s="101">
        <v>0.2</v>
      </c>
      <c r="E36" s="106">
        <v>0.78636187843200001</v>
      </c>
      <c r="J36" s="58"/>
      <c r="K36" s="59"/>
      <c r="L36" s="59"/>
      <c r="M36" s="59"/>
      <c r="N36" s="59"/>
      <c r="O36" s="59"/>
      <c r="P36" s="59"/>
    </row>
    <row r="37" spans="1:16" ht="15" x14ac:dyDescent="0.25">
      <c r="A37" s="15" t="s">
        <v>106</v>
      </c>
      <c r="B37" s="1" t="s">
        <v>105</v>
      </c>
      <c r="C37" s="57">
        <f>'[1]DCH - HCI 2022'!N38</f>
        <v>9.6222600000000005E-3</v>
      </c>
      <c r="D37" s="101">
        <v>0.2</v>
      </c>
      <c r="E37" s="106">
        <v>7.6978080000000004E-3</v>
      </c>
      <c r="J37" s="58"/>
      <c r="K37" s="59"/>
      <c r="L37" s="59"/>
      <c r="M37" s="59"/>
      <c r="N37" s="59"/>
      <c r="O37" s="59"/>
      <c r="P37" s="59"/>
    </row>
    <row r="38" spans="1:16" ht="15" x14ac:dyDescent="0.25">
      <c r="A38" s="15" t="s">
        <v>100</v>
      </c>
      <c r="B38" s="1" t="s">
        <v>105</v>
      </c>
      <c r="C38" s="57">
        <f>'[1]DCH - HCI 2022'!N39</f>
        <v>0.82568613060000007</v>
      </c>
      <c r="D38" s="101">
        <v>0.2</v>
      </c>
      <c r="E38" s="106">
        <v>0.66054890448000014</v>
      </c>
      <c r="J38" s="58"/>
      <c r="K38" s="59"/>
      <c r="L38" s="59"/>
      <c r="M38" s="59"/>
      <c r="N38" s="59"/>
      <c r="O38" s="59"/>
      <c r="P38" s="59"/>
    </row>
    <row r="39" spans="1:16" ht="15" x14ac:dyDescent="0.25">
      <c r="A39" s="15" t="s">
        <v>101</v>
      </c>
      <c r="B39" s="1" t="s">
        <v>105</v>
      </c>
      <c r="C39" s="57">
        <f>'[1]DCH - HCI 2022'!N40</f>
        <v>9.6222600000000005E-3</v>
      </c>
      <c r="D39" s="101">
        <v>0.2</v>
      </c>
      <c r="E39" s="106">
        <v>7.6978080000000004E-3</v>
      </c>
      <c r="J39" s="58"/>
      <c r="K39" s="59"/>
      <c r="L39" s="59"/>
      <c r="M39" s="59"/>
      <c r="N39" s="59"/>
      <c r="O39" s="59"/>
      <c r="P39" s="59"/>
    </row>
    <row r="40" spans="1:16" ht="15" x14ac:dyDescent="0.25">
      <c r="A40" s="15" t="s">
        <v>102</v>
      </c>
      <c r="B40" s="1" t="s">
        <v>105</v>
      </c>
      <c r="C40" s="57">
        <f>'[1]DCH - HCI 2022'!N41</f>
        <v>6.421896324000001E-2</v>
      </c>
      <c r="D40" s="101">
        <v>0.2</v>
      </c>
      <c r="E40" s="106">
        <v>5.1375170592000009E-2</v>
      </c>
      <c r="J40" s="58"/>
      <c r="K40" s="59"/>
      <c r="L40" s="59"/>
      <c r="M40" s="59"/>
      <c r="N40" s="59"/>
      <c r="O40" s="59"/>
      <c r="P40" s="59"/>
    </row>
    <row r="41" spans="1:16" ht="15" x14ac:dyDescent="0.25">
      <c r="A41" s="15" t="s">
        <v>103</v>
      </c>
      <c r="B41" s="1" t="s">
        <v>105</v>
      </c>
      <c r="C41" s="57">
        <f>'[1]DCH - HCI 2022'!N42</f>
        <v>9.6222600000000005E-3</v>
      </c>
      <c r="D41" s="101">
        <v>0.2</v>
      </c>
      <c r="E41" s="106">
        <v>7.6978080000000004E-3</v>
      </c>
      <c r="J41" s="58"/>
      <c r="K41" s="59"/>
      <c r="L41" s="59"/>
      <c r="M41" s="59"/>
      <c r="N41" s="59"/>
      <c r="O41" s="59"/>
      <c r="P41" s="59"/>
    </row>
    <row r="42" spans="1:16" ht="13.5" customHeight="1" x14ac:dyDescent="0.2">
      <c r="A42" s="55" t="s">
        <v>107</v>
      </c>
      <c r="B42" s="24"/>
      <c r="C42" s="64"/>
      <c r="D42" s="64"/>
      <c r="E42" s="64"/>
      <c r="J42" s="59"/>
      <c r="K42" s="59"/>
      <c r="L42" s="59"/>
      <c r="M42" s="59"/>
      <c r="N42" s="59"/>
      <c r="O42" s="59"/>
      <c r="P42" s="59"/>
    </row>
    <row r="43" spans="1:16" ht="15" x14ac:dyDescent="0.25">
      <c r="A43" s="15" t="s">
        <v>93</v>
      </c>
      <c r="B43" s="2" t="s">
        <v>108</v>
      </c>
      <c r="C43" s="32"/>
      <c r="J43" s="58"/>
      <c r="K43" s="59"/>
      <c r="L43" s="59"/>
      <c r="M43" s="59"/>
      <c r="N43" s="59"/>
      <c r="O43" s="59"/>
      <c r="P43" s="59"/>
    </row>
    <row r="44" spans="1:16" ht="15" x14ac:dyDescent="0.25">
      <c r="A44" s="15"/>
      <c r="B44" s="2"/>
      <c r="C44" s="32"/>
      <c r="J44" s="58"/>
      <c r="K44" s="59"/>
      <c r="L44" s="59"/>
      <c r="M44" s="59"/>
      <c r="N44" s="59"/>
      <c r="O44" s="59"/>
      <c r="P44" s="59"/>
    </row>
    <row r="45" spans="1:16" ht="15" x14ac:dyDescent="0.25">
      <c r="A45" s="15"/>
      <c r="B45" s="2"/>
      <c r="C45" s="32"/>
      <c r="J45" s="58"/>
      <c r="K45" s="59"/>
      <c r="L45" s="59"/>
      <c r="M45" s="59"/>
      <c r="N45" s="59"/>
      <c r="O45" s="59"/>
      <c r="P45" s="59"/>
    </row>
    <row r="46" spans="1:16" x14ac:dyDescent="0.2">
      <c r="B46" s="2"/>
      <c r="C46" s="32"/>
    </row>
    <row r="47" spans="1:16" x14ac:dyDescent="0.2">
      <c r="B47" s="2"/>
      <c r="C47" s="2"/>
    </row>
    <row r="48" spans="1:16" x14ac:dyDescent="0.2">
      <c r="B48" s="2"/>
      <c r="C48" s="2"/>
    </row>
    <row r="49" spans="2:3" x14ac:dyDescent="0.2">
      <c r="B49" s="2"/>
      <c r="C49" s="2"/>
    </row>
    <row r="50" spans="2:3" x14ac:dyDescent="0.2">
      <c r="B50" s="2"/>
      <c r="C50" s="2"/>
    </row>
    <row r="51" spans="2:3" x14ac:dyDescent="0.2">
      <c r="B51" s="2"/>
      <c r="C51" s="2"/>
    </row>
    <row r="52" spans="2:3" x14ac:dyDescent="0.2">
      <c r="B52" s="2"/>
      <c r="C52" s="2"/>
    </row>
    <row r="53" spans="2:3" x14ac:dyDescent="0.2">
      <c r="B53" s="2"/>
      <c r="C53" s="2"/>
    </row>
    <row r="54" spans="2:3" x14ac:dyDescent="0.2">
      <c r="B54" s="2"/>
      <c r="C54" s="2"/>
    </row>
    <row r="55" spans="2:3" x14ac:dyDescent="0.2">
      <c r="B55" s="2"/>
      <c r="C55" s="2"/>
    </row>
    <row r="56" spans="2:3" x14ac:dyDescent="0.2">
      <c r="B56" s="2"/>
      <c r="C56" s="2"/>
    </row>
    <row r="57" spans="2:3" x14ac:dyDescent="0.2">
      <c r="B57" s="2"/>
      <c r="C57" s="2"/>
    </row>
  </sheetData>
  <mergeCells count="1">
    <mergeCell ref="A3:B3"/>
  </mergeCells>
  <pageMargins left="0.7" right="0.7" top="1" bottom="0.75" header="0.3" footer="0.3"/>
  <pageSetup scale="72" orientation="landscape" r:id="rId1"/>
  <headerFooter>
    <oddHeader>&amp;CAtos IT Solutions and Services, Inc.
AR2471 NASPO Cloud Solutions
Price List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69a238-91af-41af-b03c-e8a426a6c8c9">
      <Terms xmlns="http://schemas.microsoft.com/office/infopath/2007/PartnerControls"/>
    </lcf76f155ced4ddcb4097134ff3c332f>
    <LockedVersions xmlns="68be6e49-f328-4325-b4ee-7635c722f4bb" xsi:nil="true"/>
    <TaxCatchAll xmlns="e9aa198f-3527-4b2d-be02-f86f9b700563" xsi:nil="true"/>
    <AdvancedVersioningLimit xmlns="68be6e49-f328-4325-b4ee-7635c722f4bb" xsi:nil="true"/>
    <_dlc_DocId xmlns="7d553784-2d94-49e8-b73f-b88a6a1dbd3d">T3X3S5SZ63PA-1866196774-2294</_dlc_DocId>
    <_dlc_DocIdUrl xmlns="7d553784-2d94-49e8-b73f-b88a6a1dbd3d">
      <Url>https://atos365.sharepoint.com/sites/690001976/_layouts/15/DocIdRedir.aspx?ID=T3X3S5SZ63PA-1866196774-2294</Url>
      <Description>T3X3S5SZ63PA-1866196774-2294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 xmlns=""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8B9A2290E56444B8C20D11098AF04A" ma:contentTypeVersion="17" ma:contentTypeDescription="Create a new document." ma:contentTypeScope="" ma:versionID="3bcbbb373de94404a094f6852db23413">
  <xsd:schema xmlns:xsd="http://www.w3.org/2001/XMLSchema" xmlns:xs="http://www.w3.org/2001/XMLSchema" xmlns:p="http://schemas.microsoft.com/office/2006/metadata/properties" xmlns:ns2="7d553784-2d94-49e8-b73f-b88a6a1dbd3d" xmlns:ns3="68be6e49-f328-4325-b4ee-7635c722f4bb" xmlns:ns4="2b69a238-91af-41af-b03c-e8a426a6c8c9" xmlns:ns5="e9aa198f-3527-4b2d-be02-f86f9b700563" targetNamespace="http://schemas.microsoft.com/office/2006/metadata/properties" ma:root="true" ma:fieldsID="c80155acc30b2268838dd337ad0b65ba" ns2:_="" ns3:_="" ns4:_="" ns5:_="">
    <xsd:import namespace="7d553784-2d94-49e8-b73f-b88a6a1dbd3d"/>
    <xsd:import namespace="68be6e49-f328-4325-b4ee-7635c722f4bb"/>
    <xsd:import namespace="2b69a238-91af-41af-b03c-e8a426a6c8c9"/>
    <xsd:import namespace="e9aa198f-3527-4b2d-be02-f86f9b70056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LockedVersions" minOccurs="0"/>
                <xsd:element ref="ns3:AdvancedVersioningLimit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5:TaxCatchAll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553784-2d94-49e8-b73f-b88a6a1dbd3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e6e49-f328-4325-b4ee-7635c722f4bb" elementFormDefault="qualified">
    <xsd:import namespace="http://schemas.microsoft.com/office/2006/documentManagement/types"/>
    <xsd:import namespace="http://schemas.microsoft.com/office/infopath/2007/PartnerControls"/>
    <xsd:element name="LockedVersions" ma:index="11" nillable="true" ma:displayName="LockedVersions" ma:hidden="true" ma:internalName="LockedVersions">
      <xsd:simpleType>
        <xsd:restriction base="dms:Text"/>
      </xsd:simpleType>
    </xsd:element>
    <xsd:element name="AdvancedVersioningLimit" ma:index="12" nillable="true" ma:displayName="AdvancedVersioningLimit" ma:hidden="true" ma:internalName="AdvancedVersioningLimi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9a238-91af-41af-b03c-e8a426a6c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9967681-caf4-44cd-948e-90f5714396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aa198f-3527-4b2d-be02-f86f9b70056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ef44144-27a2-4c95-8df6-83aa9827e827}" ma:internalName="TaxCatchAll" ma:showField="CatchAllData" ma:web="7d553784-2d94-49e8-b73f-b88a6a1db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369603-1F86-41B5-884B-72E9B06D4202}">
  <ds:schemaRefs>
    <ds:schemaRef ds:uri="2b69a238-91af-41af-b03c-e8a426a6c8c9"/>
    <ds:schemaRef ds:uri="7d553784-2d94-49e8-b73f-b88a6a1dbd3d"/>
    <ds:schemaRef ds:uri="http://purl.org/dc/terms/"/>
    <ds:schemaRef ds:uri="e9aa198f-3527-4b2d-be02-f86f9b70056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68be6e49-f328-4325-b4ee-7635c722f4bb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F89450A-3F80-48BF-BEFE-038808FC3B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B0D996-963E-4114-8610-D6B28B0F8A94}">
  <ds:schemaRefs>
    <ds:schemaRef ds:uri="http://schemas.microsoft.com/sharepoint/events"/>
    <ds:schemaRef ds:uri=""/>
  </ds:schemaRefs>
</ds:datastoreItem>
</file>

<file path=customXml/itemProps4.xml><?xml version="1.0" encoding="utf-8"?>
<ds:datastoreItem xmlns:ds="http://schemas.openxmlformats.org/officeDocument/2006/customXml" ds:itemID="{7701DD1E-739F-4FCF-8F05-BF043CF19C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553784-2d94-49e8-b73f-b88a6a1dbd3d"/>
    <ds:schemaRef ds:uri="68be6e49-f328-4325-b4ee-7635c722f4bb"/>
    <ds:schemaRef ds:uri="2b69a238-91af-41af-b03c-e8a426a6c8c9"/>
    <ds:schemaRef ds:uri="e9aa198f-3527-4b2d-be02-f86f9b700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Summary</vt:lpstr>
      <vt:lpstr>Max Hrly Rates</vt:lpstr>
      <vt:lpstr>Mainframe aaS </vt:lpstr>
      <vt:lpstr>DWP - Collaboration Off 365</vt:lpstr>
      <vt:lpstr> IaaS Public Cloud</vt:lpstr>
      <vt:lpstr>IaaS Public Cloud Mgd Srvs</vt:lpstr>
      <vt:lpstr>PaaS Public Cloud</vt:lpstr>
      <vt:lpstr>PaaS Public Cloud Mgd Srvs</vt:lpstr>
      <vt:lpstr>Data Ctr Host'g - Hyp Conv Infr</vt:lpstr>
      <vt:lpstr>Virt'n &amp; Provisioning</vt:lpstr>
      <vt:lpstr>' IaaS Public Cloud'!Print_Area</vt:lpstr>
      <vt:lpstr>'Data Ctr Host''g - Hyp Conv Infr'!Print_Area</vt:lpstr>
      <vt:lpstr>'DWP - Collaboration Off 365'!Print_Area</vt:lpstr>
      <vt:lpstr>'Mainframe aaS '!Print_Area</vt:lpstr>
      <vt:lpstr>'PaaS Public Cloud'!Print_Area</vt:lpstr>
      <vt:lpstr>'PaaS Public Cloud Mgd Srvs'!Print_Area</vt:lpstr>
      <vt:lpstr>Summary!Print_Area</vt:lpstr>
      <vt:lpstr>'Virt''n &amp; Provisioning'!Print_Area</vt:lpstr>
      <vt:lpstr>'Virt''n &amp; Provisioning'!Print_Titles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Rioux</dc:creator>
  <cp:lastModifiedBy>Kimberly Alvarez-Estrada</cp:lastModifiedBy>
  <cp:lastPrinted>2024-01-29T22:07:49Z</cp:lastPrinted>
  <dcterms:created xsi:type="dcterms:W3CDTF">2022-10-25T17:46:09Z</dcterms:created>
  <dcterms:modified xsi:type="dcterms:W3CDTF">2025-10-09T15:14:40Z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63cba9-5f6c-478d-9329-7b2295e4e8ed_Enabled">
    <vt:lpwstr>true</vt:lpwstr>
  </property>
  <property fmtid="{D5CDD505-2E9C-101B-9397-08002B2CF9AE}" pid="3" name="MSIP_Label_e463cba9-5f6c-478d-9329-7b2295e4e8ed_SetDate">
    <vt:lpwstr>2022-10-25T17:46:10Z</vt:lpwstr>
  </property>
  <property fmtid="{D5CDD505-2E9C-101B-9397-08002B2CF9AE}" pid="4" name="MSIP_Label_e463cba9-5f6c-478d-9329-7b2295e4e8ed_Method">
    <vt:lpwstr>Standard</vt:lpwstr>
  </property>
  <property fmtid="{D5CDD505-2E9C-101B-9397-08002B2CF9AE}" pid="5" name="MSIP_Label_e463cba9-5f6c-478d-9329-7b2295e4e8ed_Name">
    <vt:lpwstr>All Employees_2</vt:lpwstr>
  </property>
  <property fmtid="{D5CDD505-2E9C-101B-9397-08002B2CF9AE}" pid="6" name="MSIP_Label_e463cba9-5f6c-478d-9329-7b2295e4e8ed_SiteId">
    <vt:lpwstr>33440fc6-b7c7-412c-bb73-0e70b0198d5a</vt:lpwstr>
  </property>
  <property fmtid="{D5CDD505-2E9C-101B-9397-08002B2CF9AE}" pid="7" name="MSIP_Label_e463cba9-5f6c-478d-9329-7b2295e4e8ed_ActionId">
    <vt:lpwstr>bbc1c348-85bd-4907-97bc-0dbd3b27189a</vt:lpwstr>
  </property>
  <property fmtid="{D5CDD505-2E9C-101B-9397-08002B2CF9AE}" pid="8" name="MSIP_Label_e463cba9-5f6c-478d-9329-7b2295e4e8ed_ContentBits">
    <vt:lpwstr>0</vt:lpwstr>
  </property>
  <property fmtid="{D5CDD505-2E9C-101B-9397-08002B2CF9AE}" pid="9" name="ContentTypeId">
    <vt:lpwstr>0x010100DD8B9A2290E56444B8C20D11098AF04A</vt:lpwstr>
  </property>
  <property fmtid="{D5CDD505-2E9C-101B-9397-08002B2CF9AE}" pid="10" name="_dlc_DocIdItemGuid">
    <vt:lpwstr>79a28258-9e66-41bc-8f2c-a102bc631480</vt:lpwstr>
  </property>
  <property fmtid="{D5CDD505-2E9C-101B-9397-08002B2CF9AE}" pid="11" name="MediaServiceImageTags">
    <vt:lpwstr/>
  </property>
</Properties>
</file>